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172.100.201.124\Smart-Airport\0001 보고서\2023\4. 월간보고\월별통계\2303\"/>
    </mc:Choice>
  </mc:AlternateContent>
  <xr:revisionPtr revIDLastSave="0" documentId="13_ncr:1_{DF1D727B-9E06-4FEB-B20D-09E17A6D6780}" xr6:coauthVersionLast="47" xr6:coauthVersionMax="47" xr10:uidLastSave="{00000000-0000-0000-0000-000000000000}"/>
  <bookViews>
    <workbookView xWindow="28680" yWindow="-195" windowWidth="29040" windowHeight="15840" activeTab="5" xr2:uid="{00000000-000D-0000-FFFF-FFFF00000000}"/>
  </bookViews>
  <sheets>
    <sheet name="2018년" sheetId="1" r:id="rId1"/>
    <sheet name="2019년" sheetId="2" r:id="rId2"/>
    <sheet name="2020년" sheetId="3" r:id="rId3"/>
    <sheet name="2021년" sheetId="4" r:id="rId4"/>
    <sheet name="2022년" sheetId="5" r:id="rId5"/>
    <sheet name="2023년" sheetId="7" r:id="rId6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'2018년'!$AE$2:$AJ$22</definedName>
    <definedName name="_xlnm.Print_Area" localSheetId="1">'2019년'!$AN$2:$AS$22</definedName>
    <definedName name="_xlnm.Print_Area" localSheetId="2">'2020년'!$AM$2:$AR$22</definedName>
    <definedName name="_xlnm.Print_Area" localSheetId="3">'2021년'!$AS$2:$AX$22</definedName>
    <definedName name="_xlnm.Print_Area" localSheetId="4">'2022년'!$AS$2:$AX$22</definedName>
    <definedName name="_xlnm.Print_Area" localSheetId="5">'2023년'!$AS$2:$AX$22</definedName>
  </definedNames>
  <calcPr calcId="181029"/>
</workbook>
</file>

<file path=xl/calcChain.xml><?xml version="1.0" encoding="utf-8"?>
<calcChain xmlns="http://schemas.openxmlformats.org/spreadsheetml/2006/main">
  <c r="AQ183" i="7" l="1"/>
  <c r="AN8" i="7"/>
  <c r="AN110" i="7"/>
  <c r="I88" i="7"/>
  <c r="F88" i="7"/>
  <c r="AV8" i="7"/>
  <c r="AY8" i="7"/>
  <c r="AY7" i="7"/>
  <c r="AY6" i="7"/>
  <c r="AN6" i="7"/>
  <c r="AQ242" i="7"/>
  <c r="AL242" i="7"/>
  <c r="AM242" i="7" s="1"/>
  <c r="AK242" i="7"/>
  <c r="AI242" i="7"/>
  <c r="AH242" i="7"/>
  <c r="AF242" i="7"/>
  <c r="AE242" i="7"/>
  <c r="AC242" i="7"/>
  <c r="AD242" i="7" s="1"/>
  <c r="AB242" i="7"/>
  <c r="Z242" i="7"/>
  <c r="Y242" i="7"/>
  <c r="AA242" i="7" s="1"/>
  <c r="W242" i="7"/>
  <c r="X242" i="7" s="1"/>
  <c r="V242" i="7"/>
  <c r="T242" i="7"/>
  <c r="S242" i="7"/>
  <c r="Q242" i="7"/>
  <c r="R242" i="7" s="1"/>
  <c r="P242" i="7"/>
  <c r="N242" i="7"/>
  <c r="O242" i="7" s="1"/>
  <c r="M242" i="7"/>
  <c r="K242" i="7"/>
  <c r="L242" i="7" s="1"/>
  <c r="J242" i="7"/>
  <c r="I242" i="7"/>
  <c r="H242" i="7"/>
  <c r="G242" i="7"/>
  <c r="E242" i="7"/>
  <c r="D242" i="7"/>
  <c r="AO241" i="7"/>
  <c r="AN241" i="7"/>
  <c r="AM241" i="7"/>
  <c r="AJ241" i="7"/>
  <c r="AG241" i="7"/>
  <c r="AD241" i="7"/>
  <c r="AA241" i="7"/>
  <c r="X241" i="7"/>
  <c r="U241" i="7"/>
  <c r="R241" i="7"/>
  <c r="O241" i="7"/>
  <c r="L241" i="7"/>
  <c r="I241" i="7"/>
  <c r="F241" i="7"/>
  <c r="AO240" i="7"/>
  <c r="AN240" i="7"/>
  <c r="AP240" i="7" s="1"/>
  <c r="AM240" i="7"/>
  <c r="AJ240" i="7"/>
  <c r="AG240" i="7"/>
  <c r="AD240" i="7"/>
  <c r="AA240" i="7"/>
  <c r="X240" i="7"/>
  <c r="U240" i="7"/>
  <c r="R240" i="7"/>
  <c r="O240" i="7"/>
  <c r="L240" i="7"/>
  <c r="I240" i="7"/>
  <c r="F240" i="7"/>
  <c r="AO239" i="7"/>
  <c r="AN239" i="7"/>
  <c r="AM239" i="7"/>
  <c r="AJ239" i="7"/>
  <c r="AG239" i="7"/>
  <c r="AD239" i="7"/>
  <c r="AA239" i="7"/>
  <c r="X239" i="7"/>
  <c r="U239" i="7"/>
  <c r="R239" i="7"/>
  <c r="O239" i="7"/>
  <c r="L239" i="7"/>
  <c r="I239" i="7"/>
  <c r="F239" i="7"/>
  <c r="AQ238" i="7"/>
  <c r="AL238" i="7"/>
  <c r="AM238" i="7" s="1"/>
  <c r="AI238" i="7"/>
  <c r="AJ238" i="7" s="1"/>
  <c r="AF238" i="7"/>
  <c r="AE238" i="7"/>
  <c r="AC238" i="7"/>
  <c r="AB238" i="7"/>
  <c r="Z238" i="7"/>
  <c r="Y238" i="7"/>
  <c r="AA238" i="7" s="1"/>
  <c r="W238" i="7"/>
  <c r="V238" i="7"/>
  <c r="T238" i="7"/>
  <c r="T243" i="7" s="1"/>
  <c r="S238" i="7"/>
  <c r="Q238" i="7"/>
  <c r="P238" i="7"/>
  <c r="R238" i="7" s="1"/>
  <c r="N238" i="7"/>
  <c r="M238" i="7"/>
  <c r="K238" i="7"/>
  <c r="J238" i="7"/>
  <c r="H238" i="7"/>
  <c r="G238" i="7"/>
  <c r="I238" i="7" s="1"/>
  <c r="E238" i="7"/>
  <c r="D238" i="7"/>
  <c r="AO237" i="7"/>
  <c r="AN237" i="7"/>
  <c r="AM237" i="7"/>
  <c r="AJ237" i="7"/>
  <c r="AG237" i="7"/>
  <c r="AD237" i="7"/>
  <c r="AA237" i="7"/>
  <c r="X237" i="7"/>
  <c r="U237" i="7"/>
  <c r="R237" i="7"/>
  <c r="O237" i="7"/>
  <c r="L237" i="7"/>
  <c r="I237" i="7"/>
  <c r="F237" i="7"/>
  <c r="AO236" i="7"/>
  <c r="AN236" i="7"/>
  <c r="AM236" i="7"/>
  <c r="AJ236" i="7"/>
  <c r="AG236" i="7"/>
  <c r="AD236" i="7"/>
  <c r="AA236" i="7"/>
  <c r="X236" i="7"/>
  <c r="U236" i="7"/>
  <c r="R236" i="7"/>
  <c r="O236" i="7"/>
  <c r="L236" i="7"/>
  <c r="I236" i="7"/>
  <c r="F236" i="7"/>
  <c r="AO235" i="7"/>
  <c r="AN235" i="7"/>
  <c r="AM235" i="7"/>
  <c r="AJ235" i="7"/>
  <c r="AG235" i="7"/>
  <c r="AD235" i="7"/>
  <c r="AA235" i="7"/>
  <c r="X235" i="7"/>
  <c r="U235" i="7"/>
  <c r="R235" i="7"/>
  <c r="O235" i="7"/>
  <c r="L235" i="7"/>
  <c r="I235" i="7"/>
  <c r="F235" i="7"/>
  <c r="AQ234" i="7"/>
  <c r="AL234" i="7"/>
  <c r="AM234" i="7" s="1"/>
  <c r="AI234" i="7"/>
  <c r="AJ234" i="7" s="1"/>
  <c r="AF234" i="7"/>
  <c r="AE234" i="7"/>
  <c r="AD234" i="7"/>
  <c r="AC234" i="7"/>
  <c r="AB234" i="7"/>
  <c r="Z234" i="7"/>
  <c r="Y234" i="7"/>
  <c r="W234" i="7"/>
  <c r="V234" i="7"/>
  <c r="X234" i="7" s="1"/>
  <c r="T234" i="7"/>
  <c r="S234" i="7"/>
  <c r="U234" i="7" s="1"/>
  <c r="Q234" i="7"/>
  <c r="P234" i="7"/>
  <c r="R234" i="7" s="1"/>
  <c r="N234" i="7"/>
  <c r="M234" i="7"/>
  <c r="L234" i="7"/>
  <c r="K234" i="7"/>
  <c r="J234" i="7"/>
  <c r="H234" i="7"/>
  <c r="G234" i="7"/>
  <c r="E234" i="7"/>
  <c r="D234" i="7"/>
  <c r="AO233" i="7"/>
  <c r="AN233" i="7"/>
  <c r="AP233" i="7" s="1"/>
  <c r="AM233" i="7"/>
  <c r="AJ233" i="7"/>
  <c r="AG233" i="7"/>
  <c r="AD233" i="7"/>
  <c r="AA233" i="7"/>
  <c r="X233" i="7"/>
  <c r="U233" i="7"/>
  <c r="R233" i="7"/>
  <c r="O233" i="7"/>
  <c r="L233" i="7"/>
  <c r="I233" i="7"/>
  <c r="F233" i="7"/>
  <c r="AO232" i="7"/>
  <c r="AN232" i="7"/>
  <c r="AP232" i="7" s="1"/>
  <c r="AM232" i="7"/>
  <c r="AJ232" i="7"/>
  <c r="AG232" i="7"/>
  <c r="AD232" i="7"/>
  <c r="AA232" i="7"/>
  <c r="X232" i="7"/>
  <c r="U232" i="7"/>
  <c r="R232" i="7"/>
  <c r="O232" i="7"/>
  <c r="L232" i="7"/>
  <c r="I232" i="7"/>
  <c r="F232" i="7"/>
  <c r="AO231" i="7"/>
  <c r="AO234" i="7" s="1"/>
  <c r="AN231" i="7"/>
  <c r="AM231" i="7"/>
  <c r="AJ231" i="7"/>
  <c r="AG231" i="7"/>
  <c r="AD231" i="7"/>
  <c r="AA231" i="7"/>
  <c r="X231" i="7"/>
  <c r="U231" i="7"/>
  <c r="R231" i="7"/>
  <c r="O231" i="7"/>
  <c r="L231" i="7"/>
  <c r="I231" i="7"/>
  <c r="F231" i="7"/>
  <c r="AQ230" i="7"/>
  <c r="AQ243" i="7" s="1"/>
  <c r="AL230" i="7"/>
  <c r="AM230" i="7" s="1"/>
  <c r="AJ230" i="7"/>
  <c r="AI230" i="7"/>
  <c r="AF230" i="7"/>
  <c r="AE230" i="7"/>
  <c r="AC230" i="7"/>
  <c r="AB230" i="7"/>
  <c r="Z230" i="7"/>
  <c r="AA230" i="7" s="1"/>
  <c r="Y230" i="7"/>
  <c r="W230" i="7"/>
  <c r="V230" i="7"/>
  <c r="T230" i="7"/>
  <c r="S230" i="7"/>
  <c r="Q230" i="7"/>
  <c r="R230" i="7" s="1"/>
  <c r="P230" i="7"/>
  <c r="N230" i="7"/>
  <c r="N243" i="7" s="1"/>
  <c r="M230" i="7"/>
  <c r="K230" i="7"/>
  <c r="J230" i="7"/>
  <c r="H230" i="7"/>
  <c r="G230" i="7"/>
  <c r="F230" i="7"/>
  <c r="E230" i="7"/>
  <c r="D230" i="7"/>
  <c r="AO229" i="7"/>
  <c r="AN229" i="7"/>
  <c r="AM229" i="7"/>
  <c r="AJ229" i="7"/>
  <c r="AG229" i="7"/>
  <c r="AD229" i="7"/>
  <c r="AA229" i="7"/>
  <c r="X229" i="7"/>
  <c r="U229" i="7"/>
  <c r="R229" i="7"/>
  <c r="O229" i="7"/>
  <c r="L229" i="7"/>
  <c r="I229" i="7"/>
  <c r="F229" i="7"/>
  <c r="AO228" i="7"/>
  <c r="AN228" i="7"/>
  <c r="AN230" i="7" s="1"/>
  <c r="AM228" i="7"/>
  <c r="AJ228" i="7"/>
  <c r="AG228" i="7"/>
  <c r="AD228" i="7"/>
  <c r="AA228" i="7"/>
  <c r="X228" i="7"/>
  <c r="U228" i="7"/>
  <c r="R228" i="7"/>
  <c r="O228" i="7"/>
  <c r="L228" i="7"/>
  <c r="I228" i="7"/>
  <c r="F228" i="7"/>
  <c r="AO227" i="7"/>
  <c r="AN227" i="7"/>
  <c r="AM227" i="7"/>
  <c r="AJ227" i="7"/>
  <c r="AG227" i="7"/>
  <c r="AD227" i="7"/>
  <c r="AA227" i="7"/>
  <c r="X227" i="7"/>
  <c r="U227" i="7"/>
  <c r="R227" i="7"/>
  <c r="O227" i="7"/>
  <c r="L227" i="7"/>
  <c r="I227" i="7"/>
  <c r="F227" i="7"/>
  <c r="AK226" i="7"/>
  <c r="AH226" i="7"/>
  <c r="AQ225" i="7"/>
  <c r="AL225" i="7"/>
  <c r="AM225" i="7" s="1"/>
  <c r="AI225" i="7"/>
  <c r="AJ225" i="7" s="1"/>
  <c r="AF225" i="7"/>
  <c r="AG225" i="7" s="1"/>
  <c r="AE225" i="7"/>
  <c r="AC225" i="7"/>
  <c r="AB225" i="7"/>
  <c r="Z225" i="7"/>
  <c r="Y225" i="7"/>
  <c r="AA225" i="7" s="1"/>
  <c r="W225" i="7"/>
  <c r="X225" i="7" s="1"/>
  <c r="V225" i="7"/>
  <c r="T225" i="7"/>
  <c r="U225" i="7" s="1"/>
  <c r="S225" i="7"/>
  <c r="Q225" i="7"/>
  <c r="P225" i="7"/>
  <c r="N225" i="7"/>
  <c r="O225" i="7" s="1"/>
  <c r="M225" i="7"/>
  <c r="K225" i="7"/>
  <c r="L225" i="7" s="1"/>
  <c r="J225" i="7"/>
  <c r="H225" i="7"/>
  <c r="I225" i="7" s="1"/>
  <c r="G225" i="7"/>
  <c r="E225" i="7"/>
  <c r="D225" i="7"/>
  <c r="F225" i="7" s="1"/>
  <c r="AO224" i="7"/>
  <c r="AN224" i="7"/>
  <c r="AM224" i="7"/>
  <c r="AJ224" i="7"/>
  <c r="AG224" i="7"/>
  <c r="AD224" i="7"/>
  <c r="AA224" i="7"/>
  <c r="X224" i="7"/>
  <c r="U224" i="7"/>
  <c r="R224" i="7"/>
  <c r="O224" i="7"/>
  <c r="L224" i="7"/>
  <c r="I224" i="7"/>
  <c r="F224" i="7"/>
  <c r="AO223" i="7"/>
  <c r="AN223" i="7"/>
  <c r="AM223" i="7"/>
  <c r="AJ223" i="7"/>
  <c r="AG223" i="7"/>
  <c r="AD223" i="7"/>
  <c r="AA223" i="7"/>
  <c r="X223" i="7"/>
  <c r="U223" i="7"/>
  <c r="R223" i="7"/>
  <c r="O223" i="7"/>
  <c r="L223" i="7"/>
  <c r="I223" i="7"/>
  <c r="F223" i="7"/>
  <c r="AO222" i="7"/>
  <c r="AP222" i="7" s="1"/>
  <c r="AN222" i="7"/>
  <c r="AN225" i="7" s="1"/>
  <c r="AM222" i="7"/>
  <c r="AJ222" i="7"/>
  <c r="AG222" i="7"/>
  <c r="AD222" i="7"/>
  <c r="AA222" i="7"/>
  <c r="X222" i="7"/>
  <c r="U222" i="7"/>
  <c r="R222" i="7"/>
  <c r="O222" i="7"/>
  <c r="L222" i="7"/>
  <c r="I222" i="7"/>
  <c r="F222" i="7"/>
  <c r="AQ221" i="7"/>
  <c r="AM221" i="7"/>
  <c r="AL221" i="7"/>
  <c r="AI221" i="7"/>
  <c r="AJ221" i="7" s="1"/>
  <c r="AF221" i="7"/>
  <c r="AE221" i="7"/>
  <c r="AC221" i="7"/>
  <c r="AB221" i="7"/>
  <c r="Z221" i="7"/>
  <c r="Y221" i="7"/>
  <c r="W221" i="7"/>
  <c r="V221" i="7"/>
  <c r="T221" i="7"/>
  <c r="S221" i="7"/>
  <c r="Q221" i="7"/>
  <c r="P221" i="7"/>
  <c r="N221" i="7"/>
  <c r="M221" i="7"/>
  <c r="K221" i="7"/>
  <c r="J221" i="7"/>
  <c r="H221" i="7"/>
  <c r="G221" i="7"/>
  <c r="E221" i="7"/>
  <c r="D221" i="7"/>
  <c r="AO220" i="7"/>
  <c r="AN220" i="7"/>
  <c r="AM220" i="7"/>
  <c r="AJ220" i="7"/>
  <c r="AG220" i="7"/>
  <c r="AD220" i="7"/>
  <c r="AA220" i="7"/>
  <c r="X220" i="7"/>
  <c r="U220" i="7"/>
  <c r="R220" i="7"/>
  <c r="O220" i="7"/>
  <c r="L220" i="7"/>
  <c r="I220" i="7"/>
  <c r="F220" i="7"/>
  <c r="AO219" i="7"/>
  <c r="AN219" i="7"/>
  <c r="AM219" i="7"/>
  <c r="AJ219" i="7"/>
  <c r="AG219" i="7"/>
  <c r="AD219" i="7"/>
  <c r="AA219" i="7"/>
  <c r="X219" i="7"/>
  <c r="U219" i="7"/>
  <c r="R219" i="7"/>
  <c r="O219" i="7"/>
  <c r="L219" i="7"/>
  <c r="I219" i="7"/>
  <c r="F219" i="7"/>
  <c r="AO218" i="7"/>
  <c r="AN218" i="7"/>
  <c r="AM218" i="7"/>
  <c r="AJ218" i="7"/>
  <c r="AG218" i="7"/>
  <c r="AD218" i="7"/>
  <c r="AA218" i="7"/>
  <c r="X218" i="7"/>
  <c r="U218" i="7"/>
  <c r="R218" i="7"/>
  <c r="O218" i="7"/>
  <c r="L218" i="7"/>
  <c r="I218" i="7"/>
  <c r="F218" i="7"/>
  <c r="AQ217" i="7"/>
  <c r="AL217" i="7"/>
  <c r="AM217" i="7" s="1"/>
  <c r="AI217" i="7"/>
  <c r="AJ217" i="7" s="1"/>
  <c r="AF217" i="7"/>
  <c r="AE217" i="7"/>
  <c r="AD217" i="7"/>
  <c r="AC217" i="7"/>
  <c r="AB217" i="7"/>
  <c r="Z217" i="7"/>
  <c r="Y217" i="7"/>
  <c r="AA217" i="7" s="1"/>
  <c r="W217" i="7"/>
  <c r="V217" i="7"/>
  <c r="X217" i="7" s="1"/>
  <c r="T217" i="7"/>
  <c r="S217" i="7"/>
  <c r="Q217" i="7"/>
  <c r="P217" i="7"/>
  <c r="R217" i="7" s="1"/>
  <c r="N217" i="7"/>
  <c r="M217" i="7"/>
  <c r="K217" i="7"/>
  <c r="J217" i="7"/>
  <c r="L217" i="7" s="1"/>
  <c r="H217" i="7"/>
  <c r="G217" i="7"/>
  <c r="E217" i="7"/>
  <c r="D217" i="7"/>
  <c r="F217" i="7" s="1"/>
  <c r="AO216" i="7"/>
  <c r="AN216" i="7"/>
  <c r="AP216" i="7" s="1"/>
  <c r="AM216" i="7"/>
  <c r="AJ216" i="7"/>
  <c r="AG216" i="7"/>
  <c r="AD216" i="7"/>
  <c r="AA216" i="7"/>
  <c r="X216" i="7"/>
  <c r="U216" i="7"/>
  <c r="R216" i="7"/>
  <c r="O216" i="7"/>
  <c r="L216" i="7"/>
  <c r="I216" i="7"/>
  <c r="F216" i="7"/>
  <c r="AP215" i="7"/>
  <c r="AO215" i="7"/>
  <c r="AN215" i="7"/>
  <c r="AM215" i="7"/>
  <c r="AJ215" i="7"/>
  <c r="AG215" i="7"/>
  <c r="AD215" i="7"/>
  <c r="AA215" i="7"/>
  <c r="X215" i="7"/>
  <c r="U215" i="7"/>
  <c r="R215" i="7"/>
  <c r="O215" i="7"/>
  <c r="L215" i="7"/>
  <c r="I215" i="7"/>
  <c r="F215" i="7"/>
  <c r="AO214" i="7"/>
  <c r="AO217" i="7" s="1"/>
  <c r="AN214" i="7"/>
  <c r="AM214" i="7"/>
  <c r="AJ214" i="7"/>
  <c r="AG214" i="7"/>
  <c r="AD214" i="7"/>
  <c r="AA214" i="7"/>
  <c r="X214" i="7"/>
  <c r="U214" i="7"/>
  <c r="R214" i="7"/>
  <c r="O214" i="7"/>
  <c r="L214" i="7"/>
  <c r="I214" i="7"/>
  <c r="F214" i="7"/>
  <c r="AQ213" i="7"/>
  <c r="AL213" i="7"/>
  <c r="AJ213" i="7"/>
  <c r="AI213" i="7"/>
  <c r="AF213" i="7"/>
  <c r="AE213" i="7"/>
  <c r="AE226" i="7" s="1"/>
  <c r="AC213" i="7"/>
  <c r="AB213" i="7"/>
  <c r="AB226" i="7" s="1"/>
  <c r="Z213" i="7"/>
  <c r="Y213" i="7"/>
  <c r="X213" i="7"/>
  <c r="W213" i="7"/>
  <c r="V213" i="7"/>
  <c r="T213" i="7"/>
  <c r="T226" i="7" s="1"/>
  <c r="S213" i="7"/>
  <c r="Q213" i="7"/>
  <c r="P213" i="7"/>
  <c r="N213" i="7"/>
  <c r="M213" i="7"/>
  <c r="O213" i="7" s="1"/>
  <c r="K213" i="7"/>
  <c r="K226" i="7" s="1"/>
  <c r="J213" i="7"/>
  <c r="H213" i="7"/>
  <c r="G213" i="7"/>
  <c r="I213" i="7" s="1"/>
  <c r="E213" i="7"/>
  <c r="D213" i="7"/>
  <c r="AO212" i="7"/>
  <c r="AN212" i="7"/>
  <c r="AM212" i="7"/>
  <c r="AJ212" i="7"/>
  <c r="AG212" i="7"/>
  <c r="AD212" i="7"/>
  <c r="AA212" i="7"/>
  <c r="X212" i="7"/>
  <c r="U212" i="7"/>
  <c r="R212" i="7"/>
  <c r="O212" i="7"/>
  <c r="L212" i="7"/>
  <c r="I212" i="7"/>
  <c r="F212" i="7"/>
  <c r="AO211" i="7"/>
  <c r="AN211" i="7"/>
  <c r="AM211" i="7"/>
  <c r="AJ211" i="7"/>
  <c r="AG211" i="7"/>
  <c r="AD211" i="7"/>
  <c r="AA211" i="7"/>
  <c r="X211" i="7"/>
  <c r="U211" i="7"/>
  <c r="R211" i="7"/>
  <c r="O211" i="7"/>
  <c r="L211" i="7"/>
  <c r="I211" i="7"/>
  <c r="F211" i="7"/>
  <c r="AO210" i="7"/>
  <c r="AN210" i="7"/>
  <c r="AP210" i="7" s="1"/>
  <c r="AM210" i="7"/>
  <c r="AJ210" i="7"/>
  <c r="AG210" i="7"/>
  <c r="AD210" i="7"/>
  <c r="AA210" i="7"/>
  <c r="X210" i="7"/>
  <c r="U210" i="7"/>
  <c r="R210" i="7"/>
  <c r="O210" i="7"/>
  <c r="L210" i="7"/>
  <c r="I210" i="7"/>
  <c r="F210" i="7"/>
  <c r="AK209" i="7"/>
  <c r="AH209" i="7"/>
  <c r="AQ208" i="7"/>
  <c r="AL208" i="7"/>
  <c r="AM208" i="7" s="1"/>
  <c r="AI208" i="7"/>
  <c r="AJ208" i="7" s="1"/>
  <c r="AF208" i="7"/>
  <c r="AE208" i="7"/>
  <c r="AC208" i="7"/>
  <c r="AB208" i="7"/>
  <c r="Z208" i="7"/>
  <c r="Y208" i="7"/>
  <c r="AA208" i="7" s="1"/>
  <c r="W208" i="7"/>
  <c r="V208" i="7"/>
  <c r="T208" i="7"/>
  <c r="U208" i="7" s="1"/>
  <c r="S208" i="7"/>
  <c r="Q208" i="7"/>
  <c r="P208" i="7"/>
  <c r="N208" i="7"/>
  <c r="O208" i="7" s="1"/>
  <c r="M208" i="7"/>
  <c r="K208" i="7"/>
  <c r="J208" i="7"/>
  <c r="H208" i="7"/>
  <c r="G208" i="7"/>
  <c r="I208" i="7" s="1"/>
  <c r="E208" i="7"/>
  <c r="D208" i="7"/>
  <c r="AO207" i="7"/>
  <c r="AN207" i="7"/>
  <c r="AM207" i="7"/>
  <c r="AJ207" i="7"/>
  <c r="AG207" i="7"/>
  <c r="AD207" i="7"/>
  <c r="AA207" i="7"/>
  <c r="X207" i="7"/>
  <c r="U207" i="7"/>
  <c r="R207" i="7"/>
  <c r="O207" i="7"/>
  <c r="L207" i="7"/>
  <c r="I207" i="7"/>
  <c r="F207" i="7"/>
  <c r="AO206" i="7"/>
  <c r="AN206" i="7"/>
  <c r="AM206" i="7"/>
  <c r="AJ206" i="7"/>
  <c r="AG206" i="7"/>
  <c r="AD206" i="7"/>
  <c r="AA206" i="7"/>
  <c r="X206" i="7"/>
  <c r="U206" i="7"/>
  <c r="R206" i="7"/>
  <c r="O206" i="7"/>
  <c r="L206" i="7"/>
  <c r="I206" i="7"/>
  <c r="F206" i="7"/>
  <c r="AO205" i="7"/>
  <c r="AP205" i="7" s="1"/>
  <c r="AN205" i="7"/>
  <c r="AM205" i="7"/>
  <c r="AJ205" i="7"/>
  <c r="AG205" i="7"/>
  <c r="AD205" i="7"/>
  <c r="AA205" i="7"/>
  <c r="X205" i="7"/>
  <c r="U205" i="7"/>
  <c r="R205" i="7"/>
  <c r="O205" i="7"/>
  <c r="L205" i="7"/>
  <c r="I205" i="7"/>
  <c r="F205" i="7"/>
  <c r="AQ204" i="7"/>
  <c r="AL204" i="7"/>
  <c r="AM204" i="7" s="1"/>
  <c r="AI204" i="7"/>
  <c r="AJ204" i="7" s="1"/>
  <c r="AF204" i="7"/>
  <c r="AE204" i="7"/>
  <c r="AC204" i="7"/>
  <c r="AB204" i="7"/>
  <c r="Z204" i="7"/>
  <c r="Y204" i="7"/>
  <c r="W204" i="7"/>
  <c r="V204" i="7"/>
  <c r="T204" i="7"/>
  <c r="S204" i="7"/>
  <c r="Q204" i="7"/>
  <c r="P204" i="7"/>
  <c r="N204" i="7"/>
  <c r="M204" i="7"/>
  <c r="K204" i="7"/>
  <c r="J204" i="7"/>
  <c r="H204" i="7"/>
  <c r="G204" i="7"/>
  <c r="E204" i="7"/>
  <c r="D204" i="7"/>
  <c r="AO203" i="7"/>
  <c r="AN203" i="7"/>
  <c r="AM203" i="7"/>
  <c r="AJ203" i="7"/>
  <c r="AG203" i="7"/>
  <c r="AD203" i="7"/>
  <c r="AA203" i="7"/>
  <c r="X203" i="7"/>
  <c r="U203" i="7"/>
  <c r="R203" i="7"/>
  <c r="O203" i="7"/>
  <c r="L203" i="7"/>
  <c r="I203" i="7"/>
  <c r="F203" i="7"/>
  <c r="AO202" i="7"/>
  <c r="AN202" i="7"/>
  <c r="AM202" i="7"/>
  <c r="AJ202" i="7"/>
  <c r="AG202" i="7"/>
  <c r="AD202" i="7"/>
  <c r="AA202" i="7"/>
  <c r="X202" i="7"/>
  <c r="U202" i="7"/>
  <c r="R202" i="7"/>
  <c r="O202" i="7"/>
  <c r="L202" i="7"/>
  <c r="I202" i="7"/>
  <c r="F202" i="7"/>
  <c r="AO201" i="7"/>
  <c r="AN201" i="7"/>
  <c r="AM201" i="7"/>
  <c r="AJ201" i="7"/>
  <c r="AG201" i="7"/>
  <c r="AD201" i="7"/>
  <c r="AA201" i="7"/>
  <c r="X201" i="7"/>
  <c r="U201" i="7"/>
  <c r="R201" i="7"/>
  <c r="O201" i="7"/>
  <c r="L201" i="7"/>
  <c r="I201" i="7"/>
  <c r="F201" i="7"/>
  <c r="AQ200" i="7"/>
  <c r="AL200" i="7"/>
  <c r="AM200" i="7" s="1"/>
  <c r="AJ200" i="7"/>
  <c r="AI200" i="7"/>
  <c r="AF200" i="7"/>
  <c r="AE200" i="7"/>
  <c r="AC200" i="7"/>
  <c r="AB200" i="7"/>
  <c r="AD200" i="7" s="1"/>
  <c r="Z200" i="7"/>
  <c r="Y200" i="7"/>
  <c r="X200" i="7"/>
  <c r="W200" i="7"/>
  <c r="V200" i="7"/>
  <c r="T200" i="7"/>
  <c r="S200" i="7"/>
  <c r="Q200" i="7"/>
  <c r="P200" i="7"/>
  <c r="R200" i="7" s="1"/>
  <c r="N200" i="7"/>
  <c r="M200" i="7"/>
  <c r="O200" i="7" s="1"/>
  <c r="K200" i="7"/>
  <c r="J200" i="7"/>
  <c r="L200" i="7" s="1"/>
  <c r="H200" i="7"/>
  <c r="G200" i="7"/>
  <c r="I200" i="7" s="1"/>
  <c r="F200" i="7"/>
  <c r="E200" i="7"/>
  <c r="D200" i="7"/>
  <c r="AO199" i="7"/>
  <c r="AN199" i="7"/>
  <c r="AM199" i="7"/>
  <c r="AJ199" i="7"/>
  <c r="AG199" i="7"/>
  <c r="AD199" i="7"/>
  <c r="AA199" i="7"/>
  <c r="X199" i="7"/>
  <c r="U199" i="7"/>
  <c r="R199" i="7"/>
  <c r="O199" i="7"/>
  <c r="L199" i="7"/>
  <c r="I199" i="7"/>
  <c r="F199" i="7"/>
  <c r="AP198" i="7"/>
  <c r="AO198" i="7"/>
  <c r="AN198" i="7"/>
  <c r="AM198" i="7"/>
  <c r="AJ198" i="7"/>
  <c r="AG198" i="7"/>
  <c r="AD198" i="7"/>
  <c r="AA198" i="7"/>
  <c r="X198" i="7"/>
  <c r="U198" i="7"/>
  <c r="R198" i="7"/>
  <c r="O198" i="7"/>
  <c r="L198" i="7"/>
  <c r="I198" i="7"/>
  <c r="F198" i="7"/>
  <c r="AO197" i="7"/>
  <c r="AN197" i="7"/>
  <c r="AM197" i="7"/>
  <c r="AJ197" i="7"/>
  <c r="AG197" i="7"/>
  <c r="AD197" i="7"/>
  <c r="AA197" i="7"/>
  <c r="X197" i="7"/>
  <c r="U197" i="7"/>
  <c r="R197" i="7"/>
  <c r="O197" i="7"/>
  <c r="L197" i="7"/>
  <c r="I197" i="7"/>
  <c r="F197" i="7"/>
  <c r="AQ196" i="7"/>
  <c r="AL196" i="7"/>
  <c r="AJ196" i="7"/>
  <c r="AI196" i="7"/>
  <c r="AF196" i="7"/>
  <c r="AF209" i="7" s="1"/>
  <c r="AE196" i="7"/>
  <c r="AC196" i="7"/>
  <c r="AC209" i="7" s="1"/>
  <c r="AB196" i="7"/>
  <c r="AB209" i="7" s="1"/>
  <c r="Z196" i="7"/>
  <c r="Y196" i="7"/>
  <c r="W196" i="7"/>
  <c r="V196" i="7"/>
  <c r="T196" i="7"/>
  <c r="S196" i="7"/>
  <c r="Q196" i="7"/>
  <c r="P196" i="7"/>
  <c r="N196" i="7"/>
  <c r="M196" i="7"/>
  <c r="O196" i="7" s="1"/>
  <c r="K196" i="7"/>
  <c r="J196" i="7"/>
  <c r="H196" i="7"/>
  <c r="G196" i="7"/>
  <c r="E196" i="7"/>
  <c r="D196" i="7"/>
  <c r="D209" i="7" s="1"/>
  <c r="AO195" i="7"/>
  <c r="AN195" i="7"/>
  <c r="AN196" i="7" s="1"/>
  <c r="AM195" i="7"/>
  <c r="AJ195" i="7"/>
  <c r="AG195" i="7"/>
  <c r="AD195" i="7"/>
  <c r="AA195" i="7"/>
  <c r="X195" i="7"/>
  <c r="U195" i="7"/>
  <c r="R195" i="7"/>
  <c r="O195" i="7"/>
  <c r="L195" i="7"/>
  <c r="I195" i="7"/>
  <c r="F195" i="7"/>
  <c r="AO194" i="7"/>
  <c r="AN194" i="7"/>
  <c r="AP194" i="7" s="1"/>
  <c r="AM194" i="7"/>
  <c r="AJ194" i="7"/>
  <c r="AG194" i="7"/>
  <c r="AD194" i="7"/>
  <c r="AA194" i="7"/>
  <c r="X194" i="7"/>
  <c r="U194" i="7"/>
  <c r="R194" i="7"/>
  <c r="O194" i="7"/>
  <c r="L194" i="7"/>
  <c r="I194" i="7"/>
  <c r="F194" i="7"/>
  <c r="AO193" i="7"/>
  <c r="AN193" i="7"/>
  <c r="AP193" i="7" s="1"/>
  <c r="AM193" i="7"/>
  <c r="AJ193" i="7"/>
  <c r="AG193" i="7"/>
  <c r="AD193" i="7"/>
  <c r="AA193" i="7"/>
  <c r="X193" i="7"/>
  <c r="U193" i="7"/>
  <c r="R193" i="7"/>
  <c r="O193" i="7"/>
  <c r="L193" i="7"/>
  <c r="I193" i="7"/>
  <c r="F193" i="7"/>
  <c r="AK192" i="7"/>
  <c r="AH192" i="7"/>
  <c r="AQ191" i="7"/>
  <c r="AN191" i="7"/>
  <c r="AL191" i="7"/>
  <c r="AM191" i="7" s="1"/>
  <c r="AJ191" i="7"/>
  <c r="AI191" i="7"/>
  <c r="AF191" i="7"/>
  <c r="AG191" i="7" s="1"/>
  <c r="AE191" i="7"/>
  <c r="AC191" i="7"/>
  <c r="AB191" i="7"/>
  <c r="AD191" i="7" s="1"/>
  <c r="Z191" i="7"/>
  <c r="AA191" i="7" s="1"/>
  <c r="Y191" i="7"/>
  <c r="W191" i="7"/>
  <c r="V191" i="7"/>
  <c r="T191" i="7"/>
  <c r="U191" i="7" s="1"/>
  <c r="S191" i="7"/>
  <c r="Q191" i="7"/>
  <c r="P191" i="7"/>
  <c r="R191" i="7" s="1"/>
  <c r="N191" i="7"/>
  <c r="M191" i="7"/>
  <c r="K191" i="7"/>
  <c r="J191" i="7"/>
  <c r="H191" i="7"/>
  <c r="G191" i="7"/>
  <c r="E191" i="7"/>
  <c r="D191" i="7"/>
  <c r="F191" i="7" s="1"/>
  <c r="AP190" i="7"/>
  <c r="AO190" i="7"/>
  <c r="AN190" i="7"/>
  <c r="AM190" i="7"/>
  <c r="AJ190" i="7"/>
  <c r="AG190" i="7"/>
  <c r="AD190" i="7"/>
  <c r="AA190" i="7"/>
  <c r="X190" i="7"/>
  <c r="U190" i="7"/>
  <c r="R190" i="7"/>
  <c r="O190" i="7"/>
  <c r="L190" i="7"/>
  <c r="I190" i="7"/>
  <c r="F190" i="7"/>
  <c r="AO189" i="7"/>
  <c r="AN189" i="7"/>
  <c r="AM189" i="7"/>
  <c r="AJ189" i="7"/>
  <c r="AG189" i="7"/>
  <c r="AD189" i="7"/>
  <c r="AA189" i="7"/>
  <c r="X189" i="7"/>
  <c r="U189" i="7"/>
  <c r="R189" i="7"/>
  <c r="O189" i="7"/>
  <c r="L189" i="7"/>
  <c r="I189" i="7"/>
  <c r="F189" i="7"/>
  <c r="AO188" i="7"/>
  <c r="AN188" i="7"/>
  <c r="AM188" i="7"/>
  <c r="AJ188" i="7"/>
  <c r="AG188" i="7"/>
  <c r="AD188" i="7"/>
  <c r="AA188" i="7"/>
  <c r="X188" i="7"/>
  <c r="U188" i="7"/>
  <c r="R188" i="7"/>
  <c r="O188" i="7"/>
  <c r="L188" i="7"/>
  <c r="I188" i="7"/>
  <c r="F188" i="7"/>
  <c r="AQ187" i="7"/>
  <c r="AM187" i="7"/>
  <c r="AL187" i="7"/>
  <c r="AI187" i="7"/>
  <c r="AJ187" i="7" s="1"/>
  <c r="AF187" i="7"/>
  <c r="AE187" i="7"/>
  <c r="AC187" i="7"/>
  <c r="AB187" i="7"/>
  <c r="AD187" i="7" s="1"/>
  <c r="Z187" i="7"/>
  <c r="Y187" i="7"/>
  <c r="W187" i="7"/>
  <c r="V187" i="7"/>
  <c r="T187" i="7"/>
  <c r="S187" i="7"/>
  <c r="Q187" i="7"/>
  <c r="P187" i="7"/>
  <c r="R187" i="7" s="1"/>
  <c r="N187" i="7"/>
  <c r="M187" i="7"/>
  <c r="K187" i="7"/>
  <c r="J187" i="7"/>
  <c r="L187" i="7" s="1"/>
  <c r="H187" i="7"/>
  <c r="G187" i="7"/>
  <c r="E187" i="7"/>
  <c r="D187" i="7"/>
  <c r="AO186" i="7"/>
  <c r="AN186" i="7"/>
  <c r="AM186" i="7"/>
  <c r="AJ186" i="7"/>
  <c r="AG186" i="7"/>
  <c r="AD186" i="7"/>
  <c r="AA186" i="7"/>
  <c r="X186" i="7"/>
  <c r="U186" i="7"/>
  <c r="R186" i="7"/>
  <c r="O186" i="7"/>
  <c r="L186" i="7"/>
  <c r="I186" i="7"/>
  <c r="F186" i="7"/>
  <c r="AO185" i="7"/>
  <c r="AN185" i="7"/>
  <c r="AP185" i="7" s="1"/>
  <c r="AM185" i="7"/>
  <c r="AJ185" i="7"/>
  <c r="AG185" i="7"/>
  <c r="AD185" i="7"/>
  <c r="AA185" i="7"/>
  <c r="X185" i="7"/>
  <c r="U185" i="7"/>
  <c r="R185" i="7"/>
  <c r="O185" i="7"/>
  <c r="L185" i="7"/>
  <c r="I185" i="7"/>
  <c r="F185" i="7"/>
  <c r="AO184" i="7"/>
  <c r="AN184" i="7"/>
  <c r="AM184" i="7"/>
  <c r="AJ184" i="7"/>
  <c r="AG184" i="7"/>
  <c r="AD184" i="7"/>
  <c r="AA184" i="7"/>
  <c r="X184" i="7"/>
  <c r="U184" i="7"/>
  <c r="R184" i="7"/>
  <c r="O184" i="7"/>
  <c r="L184" i="7"/>
  <c r="I184" i="7"/>
  <c r="F184" i="7"/>
  <c r="AL183" i="7"/>
  <c r="AM183" i="7" s="1"/>
  <c r="AJ183" i="7"/>
  <c r="AI183" i="7"/>
  <c r="AF183" i="7"/>
  <c r="AE183" i="7"/>
  <c r="AC183" i="7"/>
  <c r="AB183" i="7"/>
  <c r="Z183" i="7"/>
  <c r="Y183" i="7"/>
  <c r="X183" i="7"/>
  <c r="W183" i="7"/>
  <c r="V183" i="7"/>
  <c r="T183" i="7"/>
  <c r="S183" i="7"/>
  <c r="Q183" i="7"/>
  <c r="P183" i="7"/>
  <c r="N183" i="7"/>
  <c r="M183" i="7"/>
  <c r="K183" i="7"/>
  <c r="J183" i="7"/>
  <c r="L183" i="7" s="1"/>
  <c r="H183" i="7"/>
  <c r="G183" i="7"/>
  <c r="F183" i="7"/>
  <c r="E183" i="7"/>
  <c r="D183" i="7"/>
  <c r="AO182" i="7"/>
  <c r="AN182" i="7"/>
  <c r="AM182" i="7"/>
  <c r="AJ182" i="7"/>
  <c r="AG182" i="7"/>
  <c r="AD182" i="7"/>
  <c r="AA182" i="7"/>
  <c r="X182" i="7"/>
  <c r="U182" i="7"/>
  <c r="R182" i="7"/>
  <c r="O182" i="7"/>
  <c r="L182" i="7"/>
  <c r="I182" i="7"/>
  <c r="F182" i="7"/>
  <c r="AO181" i="7"/>
  <c r="AO183" i="7" s="1"/>
  <c r="AN181" i="7"/>
  <c r="AM181" i="7"/>
  <c r="AJ181" i="7"/>
  <c r="AG181" i="7"/>
  <c r="AD181" i="7"/>
  <c r="AA181" i="7"/>
  <c r="X181" i="7"/>
  <c r="U181" i="7"/>
  <c r="R181" i="7"/>
  <c r="O181" i="7"/>
  <c r="L181" i="7"/>
  <c r="I181" i="7"/>
  <c r="F181" i="7"/>
  <c r="AO180" i="7"/>
  <c r="AN180" i="7"/>
  <c r="AM180" i="7"/>
  <c r="AJ180" i="7"/>
  <c r="AG180" i="7"/>
  <c r="AD180" i="7"/>
  <c r="AA180" i="7"/>
  <c r="X180" i="7"/>
  <c r="U180" i="7"/>
  <c r="R180" i="7"/>
  <c r="O180" i="7"/>
  <c r="L180" i="7"/>
  <c r="I180" i="7"/>
  <c r="F180" i="7"/>
  <c r="AQ179" i="7"/>
  <c r="AL179" i="7"/>
  <c r="AJ179" i="7"/>
  <c r="AI179" i="7"/>
  <c r="AF179" i="7"/>
  <c r="AE179" i="7"/>
  <c r="AG179" i="7" s="1"/>
  <c r="AC179" i="7"/>
  <c r="AB179" i="7"/>
  <c r="Z179" i="7"/>
  <c r="Y179" i="7"/>
  <c r="W179" i="7"/>
  <c r="V179" i="7"/>
  <c r="T179" i="7"/>
  <c r="T192" i="7" s="1"/>
  <c r="S179" i="7"/>
  <c r="Q179" i="7"/>
  <c r="P179" i="7"/>
  <c r="N179" i="7"/>
  <c r="M179" i="7"/>
  <c r="K179" i="7"/>
  <c r="J179" i="7"/>
  <c r="J192" i="7" s="1"/>
  <c r="H179" i="7"/>
  <c r="G179" i="7"/>
  <c r="E179" i="7"/>
  <c r="D179" i="7"/>
  <c r="AO178" i="7"/>
  <c r="AN178" i="7"/>
  <c r="AM178" i="7"/>
  <c r="AJ178" i="7"/>
  <c r="AG178" i="7"/>
  <c r="AD178" i="7"/>
  <c r="AA178" i="7"/>
  <c r="X178" i="7"/>
  <c r="U178" i="7"/>
  <c r="R178" i="7"/>
  <c r="O178" i="7"/>
  <c r="L178" i="7"/>
  <c r="I178" i="7"/>
  <c r="F178" i="7"/>
  <c r="AO177" i="7"/>
  <c r="AN177" i="7"/>
  <c r="AM177" i="7"/>
  <c r="AJ177" i="7"/>
  <c r="AG177" i="7"/>
  <c r="AD177" i="7"/>
  <c r="AA177" i="7"/>
  <c r="X177" i="7"/>
  <c r="U177" i="7"/>
  <c r="R177" i="7"/>
  <c r="O177" i="7"/>
  <c r="L177" i="7"/>
  <c r="I177" i="7"/>
  <c r="F177" i="7"/>
  <c r="AO176" i="7"/>
  <c r="AN176" i="7"/>
  <c r="AM176" i="7"/>
  <c r="AJ176" i="7"/>
  <c r="AG176" i="7"/>
  <c r="AD176" i="7"/>
  <c r="AA176" i="7"/>
  <c r="X176" i="7"/>
  <c r="U176" i="7"/>
  <c r="R176" i="7"/>
  <c r="O176" i="7"/>
  <c r="L176" i="7"/>
  <c r="I176" i="7"/>
  <c r="F176" i="7"/>
  <c r="AK175" i="7"/>
  <c r="AH175" i="7"/>
  <c r="AQ174" i="7"/>
  <c r="AL174" i="7"/>
  <c r="AM174" i="7" s="1"/>
  <c r="AI174" i="7"/>
  <c r="AJ174" i="7" s="1"/>
  <c r="AF174" i="7"/>
  <c r="AE174" i="7"/>
  <c r="AC174" i="7"/>
  <c r="AB174" i="7"/>
  <c r="Z174" i="7"/>
  <c r="Y174" i="7"/>
  <c r="AA174" i="7" s="1"/>
  <c r="W174" i="7"/>
  <c r="V174" i="7"/>
  <c r="X174" i="7" s="1"/>
  <c r="U174" i="7"/>
  <c r="T174" i="7"/>
  <c r="S174" i="7"/>
  <c r="Q174" i="7"/>
  <c r="P174" i="7"/>
  <c r="N174" i="7"/>
  <c r="O174" i="7" s="1"/>
  <c r="M174" i="7"/>
  <c r="K174" i="7"/>
  <c r="J174" i="7"/>
  <c r="L174" i="7" s="1"/>
  <c r="H174" i="7"/>
  <c r="G174" i="7"/>
  <c r="E174" i="7"/>
  <c r="D174" i="7"/>
  <c r="AO173" i="7"/>
  <c r="AN173" i="7"/>
  <c r="AP173" i="7" s="1"/>
  <c r="AM173" i="7"/>
  <c r="AJ173" i="7"/>
  <c r="AG173" i="7"/>
  <c r="AD173" i="7"/>
  <c r="AA173" i="7"/>
  <c r="X173" i="7"/>
  <c r="U173" i="7"/>
  <c r="R173" i="7"/>
  <c r="O173" i="7"/>
  <c r="L173" i="7"/>
  <c r="I173" i="7"/>
  <c r="F173" i="7"/>
  <c r="AO172" i="7"/>
  <c r="AN172" i="7"/>
  <c r="AM172" i="7"/>
  <c r="AJ172" i="7"/>
  <c r="AG172" i="7"/>
  <c r="AD172" i="7"/>
  <c r="AA172" i="7"/>
  <c r="X172" i="7"/>
  <c r="U172" i="7"/>
  <c r="R172" i="7"/>
  <c r="O172" i="7"/>
  <c r="L172" i="7"/>
  <c r="I172" i="7"/>
  <c r="F172" i="7"/>
  <c r="AO171" i="7"/>
  <c r="AO174" i="7" s="1"/>
  <c r="AN171" i="7"/>
  <c r="AM171" i="7"/>
  <c r="AJ171" i="7"/>
  <c r="AG171" i="7"/>
  <c r="AD171" i="7"/>
  <c r="AA171" i="7"/>
  <c r="X171" i="7"/>
  <c r="U171" i="7"/>
  <c r="R171" i="7"/>
  <c r="O171" i="7"/>
  <c r="L171" i="7"/>
  <c r="I171" i="7"/>
  <c r="F171" i="7"/>
  <c r="AQ170" i="7"/>
  <c r="AN170" i="7"/>
  <c r="AL170" i="7"/>
  <c r="AM170" i="7" s="1"/>
  <c r="AI170" i="7"/>
  <c r="AJ170" i="7" s="1"/>
  <c r="AF170" i="7"/>
  <c r="AE170" i="7"/>
  <c r="AG170" i="7" s="1"/>
  <c r="AC170" i="7"/>
  <c r="AD170" i="7" s="1"/>
  <c r="AB170" i="7"/>
  <c r="Z170" i="7"/>
  <c r="AA170" i="7" s="1"/>
  <c r="Y170" i="7"/>
  <c r="W170" i="7"/>
  <c r="V170" i="7"/>
  <c r="T170" i="7"/>
  <c r="S170" i="7"/>
  <c r="U170" i="7" s="1"/>
  <c r="Q170" i="7"/>
  <c r="P170" i="7"/>
  <c r="N170" i="7"/>
  <c r="O170" i="7" s="1"/>
  <c r="M170" i="7"/>
  <c r="K170" i="7"/>
  <c r="J170" i="7"/>
  <c r="H170" i="7"/>
  <c r="G170" i="7"/>
  <c r="E170" i="7"/>
  <c r="F170" i="7" s="1"/>
  <c r="D170" i="7"/>
  <c r="AO169" i="7"/>
  <c r="AN169" i="7"/>
  <c r="AM169" i="7"/>
  <c r="AJ169" i="7"/>
  <c r="AG169" i="7"/>
  <c r="AD169" i="7"/>
  <c r="AA169" i="7"/>
  <c r="X169" i="7"/>
  <c r="U169" i="7"/>
  <c r="R169" i="7"/>
  <c r="O169" i="7"/>
  <c r="L169" i="7"/>
  <c r="I169" i="7"/>
  <c r="F169" i="7"/>
  <c r="AO168" i="7"/>
  <c r="AN168" i="7"/>
  <c r="AM168" i="7"/>
  <c r="AJ168" i="7"/>
  <c r="AG168" i="7"/>
  <c r="AD168" i="7"/>
  <c r="AA168" i="7"/>
  <c r="X168" i="7"/>
  <c r="U168" i="7"/>
  <c r="R168" i="7"/>
  <c r="O168" i="7"/>
  <c r="L168" i="7"/>
  <c r="I168" i="7"/>
  <c r="F168" i="7"/>
  <c r="AO167" i="7"/>
  <c r="AN167" i="7"/>
  <c r="AP167" i="7" s="1"/>
  <c r="AM167" i="7"/>
  <c r="AJ167" i="7"/>
  <c r="AG167" i="7"/>
  <c r="AD167" i="7"/>
  <c r="AA167" i="7"/>
  <c r="X167" i="7"/>
  <c r="U167" i="7"/>
  <c r="R167" i="7"/>
  <c r="O167" i="7"/>
  <c r="L167" i="7"/>
  <c r="I167" i="7"/>
  <c r="F167" i="7"/>
  <c r="AQ166" i="7"/>
  <c r="AM166" i="7"/>
  <c r="AL166" i="7"/>
  <c r="AI166" i="7"/>
  <c r="AJ166" i="7" s="1"/>
  <c r="AF166" i="7"/>
  <c r="AE166" i="7"/>
  <c r="AG166" i="7" s="1"/>
  <c r="AC166" i="7"/>
  <c r="AB166" i="7"/>
  <c r="AD166" i="7" s="1"/>
  <c r="Z166" i="7"/>
  <c r="Y166" i="7"/>
  <c r="W166" i="7"/>
  <c r="V166" i="7"/>
  <c r="X166" i="7" s="1"/>
  <c r="T166" i="7"/>
  <c r="S166" i="7"/>
  <c r="U166" i="7" s="1"/>
  <c r="Q166" i="7"/>
  <c r="P166" i="7"/>
  <c r="N166" i="7"/>
  <c r="M166" i="7"/>
  <c r="O166" i="7" s="1"/>
  <c r="K166" i="7"/>
  <c r="J166" i="7"/>
  <c r="L166" i="7" s="1"/>
  <c r="H166" i="7"/>
  <c r="G166" i="7"/>
  <c r="E166" i="7"/>
  <c r="D166" i="7"/>
  <c r="F166" i="7" s="1"/>
  <c r="AO165" i="7"/>
  <c r="AN165" i="7"/>
  <c r="AP165" i="7" s="1"/>
  <c r="AM165" i="7"/>
  <c r="AJ165" i="7"/>
  <c r="AG165" i="7"/>
  <c r="AD165" i="7"/>
  <c r="AA165" i="7"/>
  <c r="X165" i="7"/>
  <c r="U165" i="7"/>
  <c r="R165" i="7"/>
  <c r="O165" i="7"/>
  <c r="L165" i="7"/>
  <c r="I165" i="7"/>
  <c r="F165" i="7"/>
  <c r="AO164" i="7"/>
  <c r="AN164" i="7"/>
  <c r="AM164" i="7"/>
  <c r="AJ164" i="7"/>
  <c r="AG164" i="7"/>
  <c r="AD164" i="7"/>
  <c r="AA164" i="7"/>
  <c r="X164" i="7"/>
  <c r="U164" i="7"/>
  <c r="R164" i="7"/>
  <c r="O164" i="7"/>
  <c r="L164" i="7"/>
  <c r="I164" i="7"/>
  <c r="F164" i="7"/>
  <c r="AO163" i="7"/>
  <c r="AN163" i="7"/>
  <c r="AP163" i="7" s="1"/>
  <c r="AM163" i="7"/>
  <c r="AJ163" i="7"/>
  <c r="AG163" i="7"/>
  <c r="AD163" i="7"/>
  <c r="AA163" i="7"/>
  <c r="X163" i="7"/>
  <c r="U163" i="7"/>
  <c r="R163" i="7"/>
  <c r="O163" i="7"/>
  <c r="L163" i="7"/>
  <c r="I163" i="7"/>
  <c r="F163" i="7"/>
  <c r="AQ162" i="7"/>
  <c r="AL162" i="7"/>
  <c r="AI162" i="7"/>
  <c r="AJ162" i="7" s="1"/>
  <c r="AF162" i="7"/>
  <c r="AE162" i="7"/>
  <c r="AC162" i="7"/>
  <c r="AB162" i="7"/>
  <c r="AB175" i="7" s="1"/>
  <c r="Z162" i="7"/>
  <c r="Y162" i="7"/>
  <c r="W162" i="7"/>
  <c r="W175" i="7" s="1"/>
  <c r="V162" i="7"/>
  <c r="T162" i="7"/>
  <c r="S162" i="7"/>
  <c r="Q162" i="7"/>
  <c r="P162" i="7"/>
  <c r="N162" i="7"/>
  <c r="M162" i="7"/>
  <c r="L162" i="7"/>
  <c r="K162" i="7"/>
  <c r="K175" i="7" s="1"/>
  <c r="J162" i="7"/>
  <c r="H162" i="7"/>
  <c r="G162" i="7"/>
  <c r="E162" i="7"/>
  <c r="E175" i="7" s="1"/>
  <c r="D162" i="7"/>
  <c r="AO161" i="7"/>
  <c r="AN161" i="7"/>
  <c r="AP161" i="7" s="1"/>
  <c r="AM161" i="7"/>
  <c r="AJ161" i="7"/>
  <c r="AG161" i="7"/>
  <c r="AD161" i="7"/>
  <c r="AA161" i="7"/>
  <c r="X161" i="7"/>
  <c r="U161" i="7"/>
  <c r="R161" i="7"/>
  <c r="O161" i="7"/>
  <c r="L161" i="7"/>
  <c r="I161" i="7"/>
  <c r="F161" i="7"/>
  <c r="AO160" i="7"/>
  <c r="AN160" i="7"/>
  <c r="AP160" i="7" s="1"/>
  <c r="AM160" i="7"/>
  <c r="AJ160" i="7"/>
  <c r="AG160" i="7"/>
  <c r="AD160" i="7"/>
  <c r="AA160" i="7"/>
  <c r="X160" i="7"/>
  <c r="U160" i="7"/>
  <c r="R160" i="7"/>
  <c r="O160" i="7"/>
  <c r="L160" i="7"/>
  <c r="I160" i="7"/>
  <c r="F160" i="7"/>
  <c r="AO159" i="7"/>
  <c r="AN159" i="7"/>
  <c r="AM159" i="7"/>
  <c r="AJ159" i="7"/>
  <c r="AG159" i="7"/>
  <c r="AD159" i="7"/>
  <c r="AA159" i="7"/>
  <c r="X159" i="7"/>
  <c r="U159" i="7"/>
  <c r="R159" i="7"/>
  <c r="O159" i="7"/>
  <c r="L159" i="7"/>
  <c r="I159" i="7"/>
  <c r="F159" i="7"/>
  <c r="AK158" i="7"/>
  <c r="AH158" i="7"/>
  <c r="Z158" i="7"/>
  <c r="AQ157" i="7"/>
  <c r="AL157" i="7"/>
  <c r="AM157" i="7" s="1"/>
  <c r="AI157" i="7"/>
  <c r="AJ157" i="7" s="1"/>
  <c r="AF157" i="7"/>
  <c r="AE157" i="7"/>
  <c r="AG157" i="7" s="1"/>
  <c r="AC157" i="7"/>
  <c r="AB157" i="7"/>
  <c r="AD157" i="7" s="1"/>
  <c r="AA157" i="7"/>
  <c r="Z157" i="7"/>
  <c r="Y157" i="7"/>
  <c r="W157" i="7"/>
  <c r="V157" i="7"/>
  <c r="T157" i="7"/>
  <c r="U157" i="7" s="1"/>
  <c r="S157" i="7"/>
  <c r="Q157" i="7"/>
  <c r="P157" i="7"/>
  <c r="R157" i="7" s="1"/>
  <c r="N157" i="7"/>
  <c r="M157" i="7"/>
  <c r="O157" i="7" s="1"/>
  <c r="K157" i="7"/>
  <c r="J157" i="7"/>
  <c r="H157" i="7"/>
  <c r="G157" i="7"/>
  <c r="I157" i="7" s="1"/>
  <c r="E157" i="7"/>
  <c r="D157" i="7"/>
  <c r="AO156" i="7"/>
  <c r="AN156" i="7"/>
  <c r="AP156" i="7" s="1"/>
  <c r="AM156" i="7"/>
  <c r="AJ156" i="7"/>
  <c r="AG156" i="7"/>
  <c r="AD156" i="7"/>
  <c r="AA156" i="7"/>
  <c r="X156" i="7"/>
  <c r="U156" i="7"/>
  <c r="R156" i="7"/>
  <c r="O156" i="7"/>
  <c r="L156" i="7"/>
  <c r="I156" i="7"/>
  <c r="F156" i="7"/>
  <c r="AO155" i="7"/>
  <c r="AN155" i="7"/>
  <c r="AP155" i="7" s="1"/>
  <c r="AM155" i="7"/>
  <c r="AJ155" i="7"/>
  <c r="AG155" i="7"/>
  <c r="AD155" i="7"/>
  <c r="AA155" i="7"/>
  <c r="X155" i="7"/>
  <c r="U155" i="7"/>
  <c r="R155" i="7"/>
  <c r="O155" i="7"/>
  <c r="L155" i="7"/>
  <c r="I155" i="7"/>
  <c r="F155" i="7"/>
  <c r="AO154" i="7"/>
  <c r="AN154" i="7"/>
  <c r="AP154" i="7" s="1"/>
  <c r="AM154" i="7"/>
  <c r="AJ154" i="7"/>
  <c r="AG154" i="7"/>
  <c r="AD154" i="7"/>
  <c r="AA154" i="7"/>
  <c r="X154" i="7"/>
  <c r="U154" i="7"/>
  <c r="R154" i="7"/>
  <c r="O154" i="7"/>
  <c r="L154" i="7"/>
  <c r="I154" i="7"/>
  <c r="F154" i="7"/>
  <c r="AQ153" i="7"/>
  <c r="AL153" i="7"/>
  <c r="AM153" i="7" s="1"/>
  <c r="AJ153" i="7"/>
  <c r="AI153" i="7"/>
  <c r="AF153" i="7"/>
  <c r="AG153" i="7" s="1"/>
  <c r="AE153" i="7"/>
  <c r="AC153" i="7"/>
  <c r="AD153" i="7" s="1"/>
  <c r="AB153" i="7"/>
  <c r="Z153" i="7"/>
  <c r="Y153" i="7"/>
  <c r="AA153" i="7" s="1"/>
  <c r="W153" i="7"/>
  <c r="V153" i="7"/>
  <c r="U153" i="7"/>
  <c r="T153" i="7"/>
  <c r="S153" i="7"/>
  <c r="Q153" i="7"/>
  <c r="R153" i="7" s="1"/>
  <c r="P153" i="7"/>
  <c r="N153" i="7"/>
  <c r="M153" i="7"/>
  <c r="K153" i="7"/>
  <c r="L153" i="7" s="1"/>
  <c r="J153" i="7"/>
  <c r="H153" i="7"/>
  <c r="I153" i="7" s="1"/>
  <c r="G153" i="7"/>
  <c r="E153" i="7"/>
  <c r="D153" i="7"/>
  <c r="AO152" i="7"/>
  <c r="AP152" i="7" s="1"/>
  <c r="AN152" i="7"/>
  <c r="AM152" i="7"/>
  <c r="AJ152" i="7"/>
  <c r="AG152" i="7"/>
  <c r="AD152" i="7"/>
  <c r="AA152" i="7"/>
  <c r="X152" i="7"/>
  <c r="U152" i="7"/>
  <c r="R152" i="7"/>
  <c r="O152" i="7"/>
  <c r="L152" i="7"/>
  <c r="I152" i="7"/>
  <c r="F152" i="7"/>
  <c r="AO151" i="7"/>
  <c r="AP151" i="7" s="1"/>
  <c r="AN151" i="7"/>
  <c r="AM151" i="7"/>
  <c r="AJ151" i="7"/>
  <c r="AG151" i="7"/>
  <c r="AD151" i="7"/>
  <c r="AA151" i="7"/>
  <c r="X151" i="7"/>
  <c r="U151" i="7"/>
  <c r="R151" i="7"/>
  <c r="O151" i="7"/>
  <c r="L151" i="7"/>
  <c r="I151" i="7"/>
  <c r="F151" i="7"/>
  <c r="AO150" i="7"/>
  <c r="AN150" i="7"/>
  <c r="AN153" i="7" s="1"/>
  <c r="AM150" i="7"/>
  <c r="AJ150" i="7"/>
  <c r="AG150" i="7"/>
  <c r="AD150" i="7"/>
  <c r="AA150" i="7"/>
  <c r="X150" i="7"/>
  <c r="U150" i="7"/>
  <c r="R150" i="7"/>
  <c r="O150" i="7"/>
  <c r="L150" i="7"/>
  <c r="I150" i="7"/>
  <c r="F150" i="7"/>
  <c r="AQ149" i="7"/>
  <c r="AM149" i="7"/>
  <c r="AL149" i="7"/>
  <c r="AI149" i="7"/>
  <c r="AJ149" i="7" s="1"/>
  <c r="AF149" i="7"/>
  <c r="AE149" i="7"/>
  <c r="AC149" i="7"/>
  <c r="AB149" i="7"/>
  <c r="AD149" i="7" s="1"/>
  <c r="Z149" i="7"/>
  <c r="Y149" i="7"/>
  <c r="AA149" i="7" s="1"/>
  <c r="W149" i="7"/>
  <c r="V149" i="7"/>
  <c r="T149" i="7"/>
  <c r="S149" i="7"/>
  <c r="Q149" i="7"/>
  <c r="P149" i="7"/>
  <c r="R149" i="7" s="1"/>
  <c r="N149" i="7"/>
  <c r="M149" i="7"/>
  <c r="K149" i="7"/>
  <c r="J149" i="7"/>
  <c r="L149" i="7" s="1"/>
  <c r="H149" i="7"/>
  <c r="G149" i="7"/>
  <c r="I149" i="7" s="1"/>
  <c r="E149" i="7"/>
  <c r="D149" i="7"/>
  <c r="AO148" i="7"/>
  <c r="AN148" i="7"/>
  <c r="AM148" i="7"/>
  <c r="AJ148" i="7"/>
  <c r="AG148" i="7"/>
  <c r="AD148" i="7"/>
  <c r="AA148" i="7"/>
  <c r="X148" i="7"/>
  <c r="U148" i="7"/>
  <c r="R148" i="7"/>
  <c r="O148" i="7"/>
  <c r="L148" i="7"/>
  <c r="I148" i="7"/>
  <c r="F148" i="7"/>
  <c r="AO147" i="7"/>
  <c r="AN147" i="7"/>
  <c r="AP147" i="7" s="1"/>
  <c r="AM147" i="7"/>
  <c r="AJ147" i="7"/>
  <c r="AG147" i="7"/>
  <c r="AD147" i="7"/>
  <c r="AA147" i="7"/>
  <c r="X147" i="7"/>
  <c r="U147" i="7"/>
  <c r="R147" i="7"/>
  <c r="O147" i="7"/>
  <c r="L147" i="7"/>
  <c r="I147" i="7"/>
  <c r="F147" i="7"/>
  <c r="AO146" i="7"/>
  <c r="AO149" i="7" s="1"/>
  <c r="AN146" i="7"/>
  <c r="AM146" i="7"/>
  <c r="AJ146" i="7"/>
  <c r="AG146" i="7"/>
  <c r="AD146" i="7"/>
  <c r="AA146" i="7"/>
  <c r="X146" i="7"/>
  <c r="U146" i="7"/>
  <c r="R146" i="7"/>
  <c r="O146" i="7"/>
  <c r="L146" i="7"/>
  <c r="I146" i="7"/>
  <c r="F146" i="7"/>
  <c r="AQ145" i="7"/>
  <c r="AM145" i="7"/>
  <c r="AL145" i="7"/>
  <c r="AI145" i="7"/>
  <c r="AJ145" i="7" s="1"/>
  <c r="AF145" i="7"/>
  <c r="AE145" i="7"/>
  <c r="AC145" i="7"/>
  <c r="AB145" i="7"/>
  <c r="AB158" i="7" s="1"/>
  <c r="Z145" i="7"/>
  <c r="Y145" i="7"/>
  <c r="X145" i="7"/>
  <c r="W145" i="7"/>
  <c r="V145" i="7"/>
  <c r="T145" i="7"/>
  <c r="T158" i="7" s="1"/>
  <c r="S145" i="7"/>
  <c r="R145" i="7"/>
  <c r="Q145" i="7"/>
  <c r="P145" i="7"/>
  <c r="N145" i="7"/>
  <c r="M145" i="7"/>
  <c r="O145" i="7" s="1"/>
  <c r="K145" i="7"/>
  <c r="K158" i="7" s="1"/>
  <c r="J145" i="7"/>
  <c r="H145" i="7"/>
  <c r="G145" i="7"/>
  <c r="I145" i="7" s="1"/>
  <c r="E145" i="7"/>
  <c r="D145" i="7"/>
  <c r="AO144" i="7"/>
  <c r="AN144" i="7"/>
  <c r="AM144" i="7"/>
  <c r="AJ144" i="7"/>
  <c r="AG144" i="7"/>
  <c r="AD144" i="7"/>
  <c r="AA144" i="7"/>
  <c r="X144" i="7"/>
  <c r="U144" i="7"/>
  <c r="R144" i="7"/>
  <c r="O144" i="7"/>
  <c r="L144" i="7"/>
  <c r="I144" i="7"/>
  <c r="F144" i="7"/>
  <c r="AO143" i="7"/>
  <c r="AN143" i="7"/>
  <c r="AP143" i="7" s="1"/>
  <c r="AM143" i="7"/>
  <c r="AJ143" i="7"/>
  <c r="AG143" i="7"/>
  <c r="AD143" i="7"/>
  <c r="AA143" i="7"/>
  <c r="X143" i="7"/>
  <c r="U143" i="7"/>
  <c r="R143" i="7"/>
  <c r="O143" i="7"/>
  <c r="L143" i="7"/>
  <c r="I143" i="7"/>
  <c r="F143" i="7"/>
  <c r="AO142" i="7"/>
  <c r="AN142" i="7"/>
  <c r="AM142" i="7"/>
  <c r="AJ142" i="7"/>
  <c r="AG142" i="7"/>
  <c r="AD142" i="7"/>
  <c r="AA142" i="7"/>
  <c r="X142" i="7"/>
  <c r="U142" i="7"/>
  <c r="R142" i="7"/>
  <c r="O142" i="7"/>
  <c r="L142" i="7"/>
  <c r="I142" i="7"/>
  <c r="F142" i="7"/>
  <c r="AK141" i="7"/>
  <c r="AH141" i="7"/>
  <c r="AE141" i="7"/>
  <c r="AQ140" i="7"/>
  <c r="AO140" i="7"/>
  <c r="AL140" i="7"/>
  <c r="AM140" i="7" s="1"/>
  <c r="AI140" i="7"/>
  <c r="AJ140" i="7" s="1"/>
  <c r="AG140" i="7"/>
  <c r="AF140" i="7"/>
  <c r="AE140" i="7"/>
  <c r="AC140" i="7"/>
  <c r="AB140" i="7"/>
  <c r="AD140" i="7" s="1"/>
  <c r="Z140" i="7"/>
  <c r="AA140" i="7" s="1"/>
  <c r="Y140" i="7"/>
  <c r="W140" i="7"/>
  <c r="V140" i="7"/>
  <c r="T140" i="7"/>
  <c r="S140" i="7"/>
  <c r="U140" i="7" s="1"/>
  <c r="Q140" i="7"/>
  <c r="P140" i="7"/>
  <c r="R140" i="7" s="1"/>
  <c r="N140" i="7"/>
  <c r="O140" i="7" s="1"/>
  <c r="M140" i="7"/>
  <c r="K140" i="7"/>
  <c r="J140" i="7"/>
  <c r="H140" i="7"/>
  <c r="G140" i="7"/>
  <c r="I140" i="7" s="1"/>
  <c r="E140" i="7"/>
  <c r="D140" i="7"/>
  <c r="F140" i="7" s="1"/>
  <c r="AO139" i="7"/>
  <c r="AN139" i="7"/>
  <c r="AP139" i="7" s="1"/>
  <c r="AM139" i="7"/>
  <c r="AJ139" i="7"/>
  <c r="AG139" i="7"/>
  <c r="AD139" i="7"/>
  <c r="AA139" i="7"/>
  <c r="X139" i="7"/>
  <c r="U139" i="7"/>
  <c r="R139" i="7"/>
  <c r="O139" i="7"/>
  <c r="L139" i="7"/>
  <c r="I139" i="7"/>
  <c r="F139" i="7"/>
  <c r="AO138" i="7"/>
  <c r="AN138" i="7"/>
  <c r="AM138" i="7"/>
  <c r="AJ138" i="7"/>
  <c r="AG138" i="7"/>
  <c r="AD138" i="7"/>
  <c r="AA138" i="7"/>
  <c r="X138" i="7"/>
  <c r="U138" i="7"/>
  <c r="R138" i="7"/>
  <c r="O138" i="7"/>
  <c r="L138" i="7"/>
  <c r="I138" i="7"/>
  <c r="F138" i="7"/>
  <c r="AP137" i="7"/>
  <c r="AO137" i="7"/>
  <c r="AN137" i="7"/>
  <c r="AM137" i="7"/>
  <c r="AJ137" i="7"/>
  <c r="AG137" i="7"/>
  <c r="AD137" i="7"/>
  <c r="AA137" i="7"/>
  <c r="X137" i="7"/>
  <c r="U137" i="7"/>
  <c r="R137" i="7"/>
  <c r="O137" i="7"/>
  <c r="L137" i="7"/>
  <c r="I137" i="7"/>
  <c r="F137" i="7"/>
  <c r="AQ136" i="7"/>
  <c r="AL136" i="7"/>
  <c r="AM136" i="7" s="1"/>
  <c r="AJ136" i="7"/>
  <c r="AI136" i="7"/>
  <c r="AF136" i="7"/>
  <c r="AG136" i="7" s="1"/>
  <c r="AE136" i="7"/>
  <c r="AC136" i="7"/>
  <c r="AD136" i="7" s="1"/>
  <c r="AB136" i="7"/>
  <c r="AA136" i="7"/>
  <c r="Z136" i="7"/>
  <c r="Y136" i="7"/>
  <c r="W136" i="7"/>
  <c r="X136" i="7" s="1"/>
  <c r="V136" i="7"/>
  <c r="T136" i="7"/>
  <c r="U136" i="7" s="1"/>
  <c r="S136" i="7"/>
  <c r="Q136" i="7"/>
  <c r="R136" i="7" s="1"/>
  <c r="P136" i="7"/>
  <c r="O136" i="7"/>
  <c r="N136" i="7"/>
  <c r="M136" i="7"/>
  <c r="K136" i="7"/>
  <c r="L136" i="7" s="1"/>
  <c r="J136" i="7"/>
  <c r="H136" i="7"/>
  <c r="G136" i="7"/>
  <c r="I136" i="7" s="1"/>
  <c r="E136" i="7"/>
  <c r="F136" i="7" s="1"/>
  <c r="D136" i="7"/>
  <c r="AO135" i="7"/>
  <c r="AN135" i="7"/>
  <c r="AP135" i="7" s="1"/>
  <c r="AM135" i="7"/>
  <c r="AJ135" i="7"/>
  <c r="AG135" i="7"/>
  <c r="AD135" i="7"/>
  <c r="AA135" i="7"/>
  <c r="X135" i="7"/>
  <c r="U135" i="7"/>
  <c r="R135" i="7"/>
  <c r="O135" i="7"/>
  <c r="L135" i="7"/>
  <c r="I135" i="7"/>
  <c r="F135" i="7"/>
  <c r="AO134" i="7"/>
  <c r="AN134" i="7"/>
  <c r="AP134" i="7" s="1"/>
  <c r="AM134" i="7"/>
  <c r="AJ134" i="7"/>
  <c r="AG134" i="7"/>
  <c r="AD134" i="7"/>
  <c r="AA134" i="7"/>
  <c r="X134" i="7"/>
  <c r="U134" i="7"/>
  <c r="R134" i="7"/>
  <c r="O134" i="7"/>
  <c r="L134" i="7"/>
  <c r="I134" i="7"/>
  <c r="F134" i="7"/>
  <c r="AO133" i="7"/>
  <c r="AN133" i="7"/>
  <c r="AM133" i="7"/>
  <c r="AJ133" i="7"/>
  <c r="AG133" i="7"/>
  <c r="AD133" i="7"/>
  <c r="AA133" i="7"/>
  <c r="X133" i="7"/>
  <c r="U133" i="7"/>
  <c r="R133" i="7"/>
  <c r="O133" i="7"/>
  <c r="L133" i="7"/>
  <c r="I133" i="7"/>
  <c r="F133" i="7"/>
  <c r="AQ132" i="7"/>
  <c r="AM132" i="7"/>
  <c r="AL132" i="7"/>
  <c r="AI132" i="7"/>
  <c r="AJ132" i="7" s="1"/>
  <c r="AF132" i="7"/>
  <c r="AE132" i="7"/>
  <c r="AC132" i="7"/>
  <c r="AB132" i="7"/>
  <c r="Z132" i="7"/>
  <c r="Y132" i="7"/>
  <c r="W132" i="7"/>
  <c r="V132" i="7"/>
  <c r="T132" i="7"/>
  <c r="T141" i="7" s="1"/>
  <c r="S132" i="7"/>
  <c r="Q132" i="7"/>
  <c r="P132" i="7"/>
  <c r="R132" i="7" s="1"/>
  <c r="N132" i="7"/>
  <c r="M132" i="7"/>
  <c r="K132" i="7"/>
  <c r="J132" i="7"/>
  <c r="H132" i="7"/>
  <c r="G132" i="7"/>
  <c r="E132" i="7"/>
  <c r="D132" i="7"/>
  <c r="AO131" i="7"/>
  <c r="AN131" i="7"/>
  <c r="AM131" i="7"/>
  <c r="AJ131" i="7"/>
  <c r="AG131" i="7"/>
  <c r="AD131" i="7"/>
  <c r="AA131" i="7"/>
  <c r="X131" i="7"/>
  <c r="U131" i="7"/>
  <c r="R131" i="7"/>
  <c r="O131" i="7"/>
  <c r="L131" i="7"/>
  <c r="I131" i="7"/>
  <c r="F131" i="7"/>
  <c r="AO130" i="7"/>
  <c r="AN130" i="7"/>
  <c r="AP130" i="7" s="1"/>
  <c r="AM130" i="7"/>
  <c r="AJ130" i="7"/>
  <c r="AG130" i="7"/>
  <c r="AD130" i="7"/>
  <c r="AA130" i="7"/>
  <c r="X130" i="7"/>
  <c r="U130" i="7"/>
  <c r="R130" i="7"/>
  <c r="O130" i="7"/>
  <c r="L130" i="7"/>
  <c r="I130" i="7"/>
  <c r="F130" i="7"/>
  <c r="AO129" i="7"/>
  <c r="AN129" i="7"/>
  <c r="AM129" i="7"/>
  <c r="AJ129" i="7"/>
  <c r="AG129" i="7"/>
  <c r="AD129" i="7"/>
  <c r="AA129" i="7"/>
  <c r="X129" i="7"/>
  <c r="U129" i="7"/>
  <c r="R129" i="7"/>
  <c r="O129" i="7"/>
  <c r="L129" i="7"/>
  <c r="I129" i="7"/>
  <c r="F129" i="7"/>
  <c r="AQ128" i="7"/>
  <c r="AQ141" i="7" s="1"/>
  <c r="AL128" i="7"/>
  <c r="AI128" i="7"/>
  <c r="AJ128" i="7" s="1"/>
  <c r="AF128" i="7"/>
  <c r="AF141" i="7" s="1"/>
  <c r="AE128" i="7"/>
  <c r="AC128" i="7"/>
  <c r="AB128" i="7"/>
  <c r="Z128" i="7"/>
  <c r="Y128" i="7"/>
  <c r="W128" i="7"/>
  <c r="V128" i="7"/>
  <c r="X128" i="7" s="1"/>
  <c r="T128" i="7"/>
  <c r="S128" i="7"/>
  <c r="Q128" i="7"/>
  <c r="Q141" i="7" s="1"/>
  <c r="P128" i="7"/>
  <c r="N128" i="7"/>
  <c r="N141" i="7" s="1"/>
  <c r="M128" i="7"/>
  <c r="K128" i="7"/>
  <c r="J128" i="7"/>
  <c r="J141" i="7" s="1"/>
  <c r="H128" i="7"/>
  <c r="G128" i="7"/>
  <c r="E128" i="7"/>
  <c r="E141" i="7" s="1"/>
  <c r="D128" i="7"/>
  <c r="AO127" i="7"/>
  <c r="AN127" i="7"/>
  <c r="AM127" i="7"/>
  <c r="AJ127" i="7"/>
  <c r="AG127" i="7"/>
  <c r="AD127" i="7"/>
  <c r="AA127" i="7"/>
  <c r="X127" i="7"/>
  <c r="U127" i="7"/>
  <c r="R127" i="7"/>
  <c r="O127" i="7"/>
  <c r="L127" i="7"/>
  <c r="I127" i="7"/>
  <c r="F127" i="7"/>
  <c r="AO126" i="7"/>
  <c r="AN126" i="7"/>
  <c r="AM126" i="7"/>
  <c r="AJ126" i="7"/>
  <c r="AG126" i="7"/>
  <c r="AD126" i="7"/>
  <c r="AA126" i="7"/>
  <c r="X126" i="7"/>
  <c r="U126" i="7"/>
  <c r="R126" i="7"/>
  <c r="O126" i="7"/>
  <c r="L126" i="7"/>
  <c r="I126" i="7"/>
  <c r="F126" i="7"/>
  <c r="AO125" i="7"/>
  <c r="AO128" i="7" s="1"/>
  <c r="AN125" i="7"/>
  <c r="AM125" i="7"/>
  <c r="AJ125" i="7"/>
  <c r="AG125" i="7"/>
  <c r="AD125" i="7"/>
  <c r="AA125" i="7"/>
  <c r="X125" i="7"/>
  <c r="U125" i="7"/>
  <c r="R125" i="7"/>
  <c r="O125" i="7"/>
  <c r="L125" i="7"/>
  <c r="I125" i="7"/>
  <c r="F125" i="7"/>
  <c r="AK124" i="7"/>
  <c r="AH124" i="7"/>
  <c r="AQ123" i="7"/>
  <c r="AN123" i="7"/>
  <c r="AL123" i="7"/>
  <c r="AM123" i="7" s="1"/>
  <c r="AI123" i="7"/>
  <c r="AJ123" i="7" s="1"/>
  <c r="AF123" i="7"/>
  <c r="AE123" i="7"/>
  <c r="AC123" i="7"/>
  <c r="AB123" i="7"/>
  <c r="Z123" i="7"/>
  <c r="Y123" i="7"/>
  <c r="W123" i="7"/>
  <c r="X123" i="7" s="1"/>
  <c r="V123" i="7"/>
  <c r="T123" i="7"/>
  <c r="S123" i="7"/>
  <c r="R123" i="7"/>
  <c r="Q123" i="7"/>
  <c r="P123" i="7"/>
  <c r="N123" i="7"/>
  <c r="M123" i="7"/>
  <c r="O123" i="7" s="1"/>
  <c r="K123" i="7"/>
  <c r="J123" i="7"/>
  <c r="H123" i="7"/>
  <c r="G123" i="7"/>
  <c r="E123" i="7"/>
  <c r="D123" i="7"/>
  <c r="AO122" i="7"/>
  <c r="AP122" i="7" s="1"/>
  <c r="AM122" i="7"/>
  <c r="AJ122" i="7"/>
  <c r="AG122" i="7"/>
  <c r="AD122" i="7"/>
  <c r="AA122" i="7"/>
  <c r="X122" i="7"/>
  <c r="U122" i="7"/>
  <c r="R122" i="7"/>
  <c r="O122" i="7"/>
  <c r="L122" i="7"/>
  <c r="I122" i="7"/>
  <c r="F122" i="7"/>
  <c r="AO121" i="7"/>
  <c r="AP121" i="7" s="1"/>
  <c r="AM121" i="7"/>
  <c r="AJ121" i="7"/>
  <c r="AG121" i="7"/>
  <c r="AD121" i="7"/>
  <c r="AA121" i="7"/>
  <c r="X121" i="7"/>
  <c r="U121" i="7"/>
  <c r="R121" i="7"/>
  <c r="O121" i="7"/>
  <c r="L121" i="7"/>
  <c r="I121" i="7"/>
  <c r="F121" i="7"/>
  <c r="AO120" i="7"/>
  <c r="AM120" i="7"/>
  <c r="AJ120" i="7"/>
  <c r="AG120" i="7"/>
  <c r="AD120" i="7"/>
  <c r="AA120" i="7"/>
  <c r="X120" i="7"/>
  <c r="U120" i="7"/>
  <c r="R120" i="7"/>
  <c r="O120" i="7"/>
  <c r="L120" i="7"/>
  <c r="I120" i="7"/>
  <c r="F120" i="7"/>
  <c r="AQ119" i="7"/>
  <c r="AN119" i="7"/>
  <c r="AL119" i="7"/>
  <c r="AM119" i="7" s="1"/>
  <c r="AI119" i="7"/>
  <c r="AJ119" i="7" s="1"/>
  <c r="AF119" i="7"/>
  <c r="AE119" i="7"/>
  <c r="AD119" i="7"/>
  <c r="AC119" i="7"/>
  <c r="AB119" i="7"/>
  <c r="Z119" i="7"/>
  <c r="Y119" i="7"/>
  <c r="AA119" i="7" s="1"/>
  <c r="W119" i="7"/>
  <c r="X119" i="7" s="1"/>
  <c r="V119" i="7"/>
  <c r="T119" i="7"/>
  <c r="T124" i="7" s="1"/>
  <c r="S119" i="7"/>
  <c r="R119" i="7"/>
  <c r="Q119" i="7"/>
  <c r="P119" i="7"/>
  <c r="N119" i="7"/>
  <c r="M119" i="7"/>
  <c r="K119" i="7"/>
  <c r="L119" i="7" s="1"/>
  <c r="J119" i="7"/>
  <c r="H119" i="7"/>
  <c r="G119" i="7"/>
  <c r="E119" i="7"/>
  <c r="D119" i="7"/>
  <c r="F119" i="7" s="1"/>
  <c r="AO118" i="7"/>
  <c r="AP118" i="7" s="1"/>
  <c r="AM118" i="7"/>
  <c r="AJ118" i="7"/>
  <c r="AG118" i="7"/>
  <c r="AD118" i="7"/>
  <c r="AA118" i="7"/>
  <c r="X118" i="7"/>
  <c r="U118" i="7"/>
  <c r="R118" i="7"/>
  <c r="O118" i="7"/>
  <c r="L118" i="7"/>
  <c r="I118" i="7"/>
  <c r="F118" i="7"/>
  <c r="AO117" i="7"/>
  <c r="AP117" i="7" s="1"/>
  <c r="AM117" i="7"/>
  <c r="AJ117" i="7"/>
  <c r="AG117" i="7"/>
  <c r="AD117" i="7"/>
  <c r="AA117" i="7"/>
  <c r="X117" i="7"/>
  <c r="U117" i="7"/>
  <c r="R117" i="7"/>
  <c r="O117" i="7"/>
  <c r="L117" i="7"/>
  <c r="I117" i="7"/>
  <c r="F117" i="7"/>
  <c r="AO116" i="7"/>
  <c r="AP116" i="7" s="1"/>
  <c r="AM116" i="7"/>
  <c r="AJ116" i="7"/>
  <c r="AG116" i="7"/>
  <c r="AD116" i="7"/>
  <c r="AA116" i="7"/>
  <c r="X116" i="7"/>
  <c r="U116" i="7"/>
  <c r="R116" i="7"/>
  <c r="O116" i="7"/>
  <c r="L116" i="7"/>
  <c r="I116" i="7"/>
  <c r="F116" i="7"/>
  <c r="AQ115" i="7"/>
  <c r="AN115" i="7"/>
  <c r="AL115" i="7"/>
  <c r="AM115" i="7" s="1"/>
  <c r="AI115" i="7"/>
  <c r="AJ115" i="7" s="1"/>
  <c r="AF115" i="7"/>
  <c r="AG115" i="7" s="1"/>
  <c r="AE115" i="7"/>
  <c r="AC115" i="7"/>
  <c r="AB115" i="7"/>
  <c r="Z115" i="7"/>
  <c r="Y115" i="7"/>
  <c r="W115" i="7"/>
  <c r="V115" i="7"/>
  <c r="T115" i="7"/>
  <c r="S115" i="7"/>
  <c r="U115" i="7" s="1"/>
  <c r="Q115" i="7"/>
  <c r="P115" i="7"/>
  <c r="R115" i="7" s="1"/>
  <c r="N115" i="7"/>
  <c r="M115" i="7"/>
  <c r="K115" i="7"/>
  <c r="J115" i="7"/>
  <c r="L115" i="7" s="1"/>
  <c r="H115" i="7"/>
  <c r="G115" i="7"/>
  <c r="E115" i="7"/>
  <c r="D115" i="7"/>
  <c r="F115" i="7" s="1"/>
  <c r="AO114" i="7"/>
  <c r="AP114" i="7" s="1"/>
  <c r="AM114" i="7"/>
  <c r="AJ114" i="7"/>
  <c r="AG114" i="7"/>
  <c r="AD114" i="7"/>
  <c r="AA114" i="7"/>
  <c r="X114" i="7"/>
  <c r="U114" i="7"/>
  <c r="R114" i="7"/>
  <c r="O114" i="7"/>
  <c r="L114" i="7"/>
  <c r="I114" i="7"/>
  <c r="F114" i="7"/>
  <c r="AO113" i="7"/>
  <c r="AP113" i="7" s="1"/>
  <c r="AM113" i="7"/>
  <c r="AJ113" i="7"/>
  <c r="AG113" i="7"/>
  <c r="AD113" i="7"/>
  <c r="AA113" i="7"/>
  <c r="X113" i="7"/>
  <c r="U113" i="7"/>
  <c r="R113" i="7"/>
  <c r="O113" i="7"/>
  <c r="L113" i="7"/>
  <c r="I113" i="7"/>
  <c r="F113" i="7"/>
  <c r="AO112" i="7"/>
  <c r="AP112" i="7" s="1"/>
  <c r="AM112" i="7"/>
  <c r="AJ112" i="7"/>
  <c r="AG112" i="7"/>
  <c r="AD112" i="7"/>
  <c r="AA112" i="7"/>
  <c r="X112" i="7"/>
  <c r="U112" i="7"/>
  <c r="R112" i="7"/>
  <c r="O112" i="7"/>
  <c r="L112" i="7"/>
  <c r="I112" i="7"/>
  <c r="F112" i="7"/>
  <c r="AQ111" i="7"/>
  <c r="AL111" i="7"/>
  <c r="AM111" i="7" s="1"/>
  <c r="AJ111" i="7"/>
  <c r="AI111" i="7"/>
  <c r="AF111" i="7"/>
  <c r="AE111" i="7"/>
  <c r="AC111" i="7"/>
  <c r="AB111" i="7"/>
  <c r="Z111" i="7"/>
  <c r="Y111" i="7"/>
  <c r="W111" i="7"/>
  <c r="V111" i="7"/>
  <c r="V124" i="7" s="1"/>
  <c r="T111" i="7"/>
  <c r="S111" i="7"/>
  <c r="Q111" i="7"/>
  <c r="P111" i="7"/>
  <c r="N111" i="7"/>
  <c r="N124" i="7" s="1"/>
  <c r="M111" i="7"/>
  <c r="O111" i="7" s="1"/>
  <c r="K111" i="7"/>
  <c r="J111" i="7"/>
  <c r="H111" i="7"/>
  <c r="G111" i="7"/>
  <c r="E111" i="7"/>
  <c r="F111" i="7" s="1"/>
  <c r="D111" i="7"/>
  <c r="AO110" i="7"/>
  <c r="AP110" i="7" s="1"/>
  <c r="AM110" i="7"/>
  <c r="AJ110" i="7"/>
  <c r="AG110" i="7"/>
  <c r="AD110" i="7"/>
  <c r="AA110" i="7"/>
  <c r="X110" i="7"/>
  <c r="U110" i="7"/>
  <c r="R110" i="7"/>
  <c r="O110" i="7"/>
  <c r="L110" i="7"/>
  <c r="I110" i="7"/>
  <c r="F110" i="7"/>
  <c r="AO109" i="7"/>
  <c r="AP109" i="7" s="1"/>
  <c r="AM109" i="7"/>
  <c r="AJ109" i="7"/>
  <c r="AG109" i="7"/>
  <c r="AD109" i="7"/>
  <c r="AA109" i="7"/>
  <c r="X109" i="7"/>
  <c r="U109" i="7"/>
  <c r="R109" i="7"/>
  <c r="O109" i="7"/>
  <c r="L109" i="7"/>
  <c r="I109" i="7"/>
  <c r="F109" i="7"/>
  <c r="AO108" i="7"/>
  <c r="AN108" i="7"/>
  <c r="AN111" i="7" s="1"/>
  <c r="AM108" i="7"/>
  <c r="AJ108" i="7"/>
  <c r="AG108" i="7"/>
  <c r="AD108" i="7"/>
  <c r="AA108" i="7"/>
  <c r="X108" i="7"/>
  <c r="U108" i="7"/>
  <c r="R108" i="7"/>
  <c r="O108" i="7"/>
  <c r="L108" i="7"/>
  <c r="I108" i="7"/>
  <c r="F108" i="7"/>
  <c r="AQ106" i="7"/>
  <c r="AL106" i="7"/>
  <c r="AM106" i="7" s="1"/>
  <c r="AK106" i="7"/>
  <c r="AI106" i="7"/>
  <c r="AH106" i="7"/>
  <c r="AF106" i="7"/>
  <c r="AE106" i="7"/>
  <c r="AG106" i="7" s="1"/>
  <c r="AC106" i="7"/>
  <c r="AD106" i="7" s="1"/>
  <c r="AB106" i="7"/>
  <c r="Z106" i="7"/>
  <c r="Y106" i="7"/>
  <c r="AA106" i="7" s="1"/>
  <c r="W106" i="7"/>
  <c r="V106" i="7"/>
  <c r="T106" i="7"/>
  <c r="S106" i="7"/>
  <c r="Q106" i="7"/>
  <c r="P106" i="7"/>
  <c r="N106" i="7"/>
  <c r="M106" i="7"/>
  <c r="K106" i="7"/>
  <c r="L106" i="7" s="1"/>
  <c r="J106" i="7"/>
  <c r="H106" i="7"/>
  <c r="I106" i="7" s="1"/>
  <c r="G106" i="7"/>
  <c r="E106" i="7"/>
  <c r="D106" i="7"/>
  <c r="AO105" i="7"/>
  <c r="AP105" i="7" s="1"/>
  <c r="AN105" i="7"/>
  <c r="AM105" i="7"/>
  <c r="AJ105" i="7"/>
  <c r="AG105" i="7"/>
  <c r="AD105" i="7"/>
  <c r="AA105" i="7"/>
  <c r="X105" i="7"/>
  <c r="U105" i="7"/>
  <c r="R105" i="7"/>
  <c r="O105" i="7"/>
  <c r="L105" i="7"/>
  <c r="I105" i="7"/>
  <c r="F105" i="7"/>
  <c r="AO104" i="7"/>
  <c r="AP104" i="7" s="1"/>
  <c r="AN104" i="7"/>
  <c r="AM104" i="7"/>
  <c r="AJ104" i="7"/>
  <c r="AG104" i="7"/>
  <c r="AD104" i="7"/>
  <c r="AA104" i="7"/>
  <c r="X104" i="7"/>
  <c r="U104" i="7"/>
  <c r="R104" i="7"/>
  <c r="O104" i="7"/>
  <c r="L104" i="7"/>
  <c r="I104" i="7"/>
  <c r="F104" i="7"/>
  <c r="AO103" i="7"/>
  <c r="AN103" i="7"/>
  <c r="AM103" i="7"/>
  <c r="AJ103" i="7"/>
  <c r="AG103" i="7"/>
  <c r="AD103" i="7"/>
  <c r="AA103" i="7"/>
  <c r="X103" i="7"/>
  <c r="U103" i="7"/>
  <c r="R103" i="7"/>
  <c r="O103" i="7"/>
  <c r="L103" i="7"/>
  <c r="I103" i="7"/>
  <c r="F103" i="7"/>
  <c r="AQ102" i="7"/>
  <c r="AL102" i="7"/>
  <c r="AM102" i="7" s="1"/>
  <c r="AK102" i="7"/>
  <c r="AI102" i="7"/>
  <c r="AH102" i="7"/>
  <c r="AJ102" i="7" s="1"/>
  <c r="AG102" i="7"/>
  <c r="AF102" i="7"/>
  <c r="AE102" i="7"/>
  <c r="AC102" i="7"/>
  <c r="AB102" i="7"/>
  <c r="AD102" i="7" s="1"/>
  <c r="Z102" i="7"/>
  <c r="Y102" i="7"/>
  <c r="W102" i="7"/>
  <c r="V102" i="7"/>
  <c r="X102" i="7" s="1"/>
  <c r="T102" i="7"/>
  <c r="S102" i="7"/>
  <c r="Q102" i="7"/>
  <c r="P102" i="7"/>
  <c r="R102" i="7" s="1"/>
  <c r="N102" i="7"/>
  <c r="O102" i="7" s="1"/>
  <c r="M102" i="7"/>
  <c r="K102" i="7"/>
  <c r="J102" i="7"/>
  <c r="H102" i="7"/>
  <c r="G102" i="7"/>
  <c r="E102" i="7"/>
  <c r="D102" i="7"/>
  <c r="AO101" i="7"/>
  <c r="AP101" i="7" s="1"/>
  <c r="AN101" i="7"/>
  <c r="AM101" i="7"/>
  <c r="AJ101" i="7"/>
  <c r="AG101" i="7"/>
  <c r="AD101" i="7"/>
  <c r="AA101" i="7"/>
  <c r="X101" i="7"/>
  <c r="U101" i="7"/>
  <c r="R101" i="7"/>
  <c r="O101" i="7"/>
  <c r="L101" i="7"/>
  <c r="I101" i="7"/>
  <c r="F101" i="7"/>
  <c r="AO100" i="7"/>
  <c r="AN100" i="7"/>
  <c r="AP100" i="7" s="1"/>
  <c r="AM100" i="7"/>
  <c r="AJ100" i="7"/>
  <c r="AG100" i="7"/>
  <c r="AD100" i="7"/>
  <c r="AA100" i="7"/>
  <c r="X100" i="7"/>
  <c r="U100" i="7"/>
  <c r="R100" i="7"/>
  <c r="O100" i="7"/>
  <c r="L100" i="7"/>
  <c r="I100" i="7"/>
  <c r="F100" i="7"/>
  <c r="AP99" i="7"/>
  <c r="AO99" i="7"/>
  <c r="AN99" i="7"/>
  <c r="AM99" i="7"/>
  <c r="AJ99" i="7"/>
  <c r="AG99" i="7"/>
  <c r="AD99" i="7"/>
  <c r="AA99" i="7"/>
  <c r="X99" i="7"/>
  <c r="U99" i="7"/>
  <c r="R99" i="7"/>
  <c r="O99" i="7"/>
  <c r="L99" i="7"/>
  <c r="I99" i="7"/>
  <c r="F99" i="7"/>
  <c r="AQ98" i="7"/>
  <c r="AM98" i="7"/>
  <c r="AL98" i="7"/>
  <c r="AK98" i="7"/>
  <c r="AK107" i="7" s="1"/>
  <c r="AI98" i="7"/>
  <c r="AH98" i="7"/>
  <c r="AF98" i="7"/>
  <c r="AE98" i="7"/>
  <c r="AG98" i="7" s="1"/>
  <c r="AC98" i="7"/>
  <c r="AB98" i="7"/>
  <c r="AD98" i="7" s="1"/>
  <c r="Z98" i="7"/>
  <c r="Y98" i="7"/>
  <c r="AA98" i="7" s="1"/>
  <c r="W98" i="7"/>
  <c r="W107" i="7" s="1"/>
  <c r="V98" i="7"/>
  <c r="T98" i="7"/>
  <c r="S98" i="7"/>
  <c r="U98" i="7" s="1"/>
  <c r="Q98" i="7"/>
  <c r="P98" i="7"/>
  <c r="N98" i="7"/>
  <c r="O98" i="7" s="1"/>
  <c r="M98" i="7"/>
  <c r="K98" i="7"/>
  <c r="J98" i="7"/>
  <c r="L98" i="7" s="1"/>
  <c r="I98" i="7"/>
  <c r="H98" i="7"/>
  <c r="G98" i="7"/>
  <c r="E98" i="7"/>
  <c r="D98" i="7"/>
  <c r="AP97" i="7"/>
  <c r="AO97" i="7"/>
  <c r="AN97" i="7"/>
  <c r="AM97" i="7"/>
  <c r="AJ97" i="7"/>
  <c r="AG97" i="7"/>
  <c r="AD97" i="7"/>
  <c r="AA97" i="7"/>
  <c r="X97" i="7"/>
  <c r="U97" i="7"/>
  <c r="R97" i="7"/>
  <c r="O97" i="7"/>
  <c r="L97" i="7"/>
  <c r="I97" i="7"/>
  <c r="F97" i="7"/>
  <c r="AO96" i="7"/>
  <c r="AN96" i="7"/>
  <c r="AM96" i="7"/>
  <c r="AJ96" i="7"/>
  <c r="AG96" i="7"/>
  <c r="AD96" i="7"/>
  <c r="AA96" i="7"/>
  <c r="X96" i="7"/>
  <c r="U96" i="7"/>
  <c r="R96" i="7"/>
  <c r="O96" i="7"/>
  <c r="L96" i="7"/>
  <c r="I96" i="7"/>
  <c r="F96" i="7"/>
  <c r="AO95" i="7"/>
  <c r="AO98" i="7" s="1"/>
  <c r="AN95" i="7"/>
  <c r="AM95" i="7"/>
  <c r="AJ95" i="7"/>
  <c r="AG95" i="7"/>
  <c r="AD95" i="7"/>
  <c r="AA95" i="7"/>
  <c r="X95" i="7"/>
  <c r="U95" i="7"/>
  <c r="R95" i="7"/>
  <c r="O95" i="7"/>
  <c r="L95" i="7"/>
  <c r="I95" i="7"/>
  <c r="F95" i="7"/>
  <c r="AQ94" i="7"/>
  <c r="AL94" i="7"/>
  <c r="AI94" i="7"/>
  <c r="AH94" i="7"/>
  <c r="AJ94" i="7" s="1"/>
  <c r="AG94" i="7"/>
  <c r="AF94" i="7"/>
  <c r="AE94" i="7"/>
  <c r="AC94" i="7"/>
  <c r="AB94" i="7"/>
  <c r="Z94" i="7"/>
  <c r="Z107" i="7" s="1"/>
  <c r="Y94" i="7"/>
  <c r="W94" i="7"/>
  <c r="V94" i="7"/>
  <c r="T94" i="7"/>
  <c r="T107" i="7" s="1"/>
  <c r="S94" i="7"/>
  <c r="S107" i="7" s="1"/>
  <c r="U107" i="7" s="1"/>
  <c r="Q94" i="7"/>
  <c r="P94" i="7"/>
  <c r="N94" i="7"/>
  <c r="M94" i="7"/>
  <c r="K94" i="7"/>
  <c r="K107" i="7" s="1"/>
  <c r="J94" i="7"/>
  <c r="L94" i="7" s="1"/>
  <c r="H94" i="7"/>
  <c r="G94" i="7"/>
  <c r="E94" i="7"/>
  <c r="D94" i="7"/>
  <c r="AO93" i="7"/>
  <c r="AN93" i="7"/>
  <c r="AM93" i="7"/>
  <c r="AJ93" i="7"/>
  <c r="AG93" i="7"/>
  <c r="AD93" i="7"/>
  <c r="AA93" i="7"/>
  <c r="X93" i="7"/>
  <c r="U93" i="7"/>
  <c r="R93" i="7"/>
  <c r="O93" i="7"/>
  <c r="L93" i="7"/>
  <c r="I93" i="7"/>
  <c r="F93" i="7"/>
  <c r="AO92" i="7"/>
  <c r="AN92" i="7"/>
  <c r="AM92" i="7"/>
  <c r="AJ92" i="7"/>
  <c r="AG92" i="7"/>
  <c r="AD92" i="7"/>
  <c r="AA92" i="7"/>
  <c r="X92" i="7"/>
  <c r="U92" i="7"/>
  <c r="R92" i="7"/>
  <c r="O92" i="7"/>
  <c r="L92" i="7"/>
  <c r="I92" i="7"/>
  <c r="F92" i="7"/>
  <c r="AO91" i="7"/>
  <c r="AN91" i="7"/>
  <c r="AP91" i="7" s="1"/>
  <c r="AM91" i="7"/>
  <c r="AJ91" i="7"/>
  <c r="AG91" i="7"/>
  <c r="AD91" i="7"/>
  <c r="AA91" i="7"/>
  <c r="X91" i="7"/>
  <c r="U91" i="7"/>
  <c r="R91" i="7"/>
  <c r="O91" i="7"/>
  <c r="L91" i="7"/>
  <c r="I91" i="7"/>
  <c r="F91" i="7"/>
  <c r="AK90" i="7"/>
  <c r="AH90" i="7"/>
  <c r="AQ89" i="7"/>
  <c r="AL89" i="7"/>
  <c r="AM89" i="7" s="1"/>
  <c r="AI89" i="7"/>
  <c r="AJ89" i="7" s="1"/>
  <c r="AF89" i="7"/>
  <c r="AE89" i="7"/>
  <c r="AC89" i="7"/>
  <c r="AD89" i="7" s="1"/>
  <c r="AB89" i="7"/>
  <c r="Z89" i="7"/>
  <c r="Y89" i="7"/>
  <c r="X89" i="7"/>
  <c r="W89" i="7"/>
  <c r="V89" i="7"/>
  <c r="T89" i="7"/>
  <c r="S89" i="7"/>
  <c r="U89" i="7" s="1"/>
  <c r="Q89" i="7"/>
  <c r="R89" i="7" s="1"/>
  <c r="P89" i="7"/>
  <c r="N89" i="7"/>
  <c r="M89" i="7"/>
  <c r="L89" i="7"/>
  <c r="K89" i="7"/>
  <c r="J89" i="7"/>
  <c r="H89" i="7"/>
  <c r="G89" i="7"/>
  <c r="E89" i="7"/>
  <c r="D89" i="7"/>
  <c r="F89" i="7" s="1"/>
  <c r="AO88" i="7"/>
  <c r="AN88" i="7"/>
  <c r="AM88" i="7"/>
  <c r="AJ88" i="7"/>
  <c r="AG88" i="7"/>
  <c r="AD88" i="7"/>
  <c r="AA88" i="7"/>
  <c r="X88" i="7"/>
  <c r="U88" i="7"/>
  <c r="R88" i="7"/>
  <c r="O88" i="7"/>
  <c r="L88" i="7"/>
  <c r="AO87" i="7"/>
  <c r="AP87" i="7" s="1"/>
  <c r="AN87" i="7"/>
  <c r="AM87" i="7"/>
  <c r="AJ87" i="7"/>
  <c r="AG87" i="7"/>
  <c r="AD87" i="7"/>
  <c r="AA87" i="7"/>
  <c r="X87" i="7"/>
  <c r="U87" i="7"/>
  <c r="R87" i="7"/>
  <c r="O87" i="7"/>
  <c r="L87" i="7"/>
  <c r="I87" i="7"/>
  <c r="F87" i="7"/>
  <c r="AO86" i="7"/>
  <c r="AN86" i="7"/>
  <c r="AP86" i="7" s="1"/>
  <c r="AM86" i="7"/>
  <c r="AJ86" i="7"/>
  <c r="AG86" i="7"/>
  <c r="AD86" i="7"/>
  <c r="AA86" i="7"/>
  <c r="X86" i="7"/>
  <c r="U86" i="7"/>
  <c r="R86" i="7"/>
  <c r="O86" i="7"/>
  <c r="L86" i="7"/>
  <c r="I86" i="7"/>
  <c r="F86" i="7"/>
  <c r="AQ85" i="7"/>
  <c r="AM85" i="7"/>
  <c r="AL85" i="7"/>
  <c r="AJ85" i="7"/>
  <c r="AI85" i="7"/>
  <c r="AF85" i="7"/>
  <c r="AE85" i="7"/>
  <c r="AG85" i="7" s="1"/>
  <c r="AC85" i="7"/>
  <c r="AB85" i="7"/>
  <c r="Z85" i="7"/>
  <c r="Y85" i="7"/>
  <c r="W85" i="7"/>
  <c r="V85" i="7"/>
  <c r="T85" i="7"/>
  <c r="S85" i="7"/>
  <c r="U85" i="7" s="1"/>
  <c r="Q85" i="7"/>
  <c r="Q90" i="7" s="1"/>
  <c r="P85" i="7"/>
  <c r="N85" i="7"/>
  <c r="O85" i="7" s="1"/>
  <c r="M85" i="7"/>
  <c r="K85" i="7"/>
  <c r="K90" i="7" s="1"/>
  <c r="J85" i="7"/>
  <c r="I85" i="7"/>
  <c r="H85" i="7"/>
  <c r="G85" i="7"/>
  <c r="E85" i="7"/>
  <c r="D85" i="7"/>
  <c r="F85" i="7" s="1"/>
  <c r="AO84" i="7"/>
  <c r="AP84" i="7" s="1"/>
  <c r="AN84" i="7"/>
  <c r="AM84" i="7"/>
  <c r="AJ84" i="7"/>
  <c r="AG84" i="7"/>
  <c r="AD84" i="7"/>
  <c r="AA84" i="7"/>
  <c r="X84" i="7"/>
  <c r="U84" i="7"/>
  <c r="R84" i="7"/>
  <c r="O84" i="7"/>
  <c r="L84" i="7"/>
  <c r="I84" i="7"/>
  <c r="F84" i="7"/>
  <c r="AO83" i="7"/>
  <c r="AN83" i="7"/>
  <c r="AM83" i="7"/>
  <c r="AJ83" i="7"/>
  <c r="AG83" i="7"/>
  <c r="AD83" i="7"/>
  <c r="AA83" i="7"/>
  <c r="X83" i="7"/>
  <c r="U83" i="7"/>
  <c r="R83" i="7"/>
  <c r="O83" i="7"/>
  <c r="L83" i="7"/>
  <c r="I83" i="7"/>
  <c r="F83" i="7"/>
  <c r="AO82" i="7"/>
  <c r="AN82" i="7"/>
  <c r="AN85" i="7" s="1"/>
  <c r="AM82" i="7"/>
  <c r="AJ82" i="7"/>
  <c r="AG82" i="7"/>
  <c r="AD82" i="7"/>
  <c r="AA82" i="7"/>
  <c r="X82" i="7"/>
  <c r="U82" i="7"/>
  <c r="R82" i="7"/>
  <c r="O82" i="7"/>
  <c r="L82" i="7"/>
  <c r="I82" i="7"/>
  <c r="F82" i="7"/>
  <c r="AQ81" i="7"/>
  <c r="AL81" i="7"/>
  <c r="AM81" i="7" s="1"/>
  <c r="AI81" i="7"/>
  <c r="AJ81" i="7" s="1"/>
  <c r="AF81" i="7"/>
  <c r="AE81" i="7"/>
  <c r="AC81" i="7"/>
  <c r="AB81" i="7"/>
  <c r="Z81" i="7"/>
  <c r="AA81" i="7" s="1"/>
  <c r="Y81" i="7"/>
  <c r="W81" i="7"/>
  <c r="V81" i="7"/>
  <c r="X81" i="7" s="1"/>
  <c r="T81" i="7"/>
  <c r="U81" i="7" s="1"/>
  <c r="S81" i="7"/>
  <c r="Q81" i="7"/>
  <c r="P81" i="7"/>
  <c r="N81" i="7"/>
  <c r="M81" i="7"/>
  <c r="O81" i="7" s="1"/>
  <c r="K81" i="7"/>
  <c r="J81" i="7"/>
  <c r="H81" i="7"/>
  <c r="G81" i="7"/>
  <c r="E81" i="7"/>
  <c r="D81" i="7"/>
  <c r="F81" i="7" s="1"/>
  <c r="AO80" i="7"/>
  <c r="AN80" i="7"/>
  <c r="AP80" i="7" s="1"/>
  <c r="AM80" i="7"/>
  <c r="AJ80" i="7"/>
  <c r="AG80" i="7"/>
  <c r="AD80" i="7"/>
  <c r="AA80" i="7"/>
  <c r="X80" i="7"/>
  <c r="U80" i="7"/>
  <c r="R80" i="7"/>
  <c r="O80" i="7"/>
  <c r="L80" i="7"/>
  <c r="I80" i="7"/>
  <c r="F80" i="7"/>
  <c r="AO79" i="7"/>
  <c r="AN79" i="7"/>
  <c r="AM79" i="7"/>
  <c r="AJ79" i="7"/>
  <c r="AG79" i="7"/>
  <c r="AD79" i="7"/>
  <c r="AA79" i="7"/>
  <c r="X79" i="7"/>
  <c r="U79" i="7"/>
  <c r="R79" i="7"/>
  <c r="O79" i="7"/>
  <c r="L79" i="7"/>
  <c r="I79" i="7"/>
  <c r="F79" i="7"/>
  <c r="AP78" i="7"/>
  <c r="AO78" i="7"/>
  <c r="AN78" i="7"/>
  <c r="AM78" i="7"/>
  <c r="AJ78" i="7"/>
  <c r="AG78" i="7"/>
  <c r="AD78" i="7"/>
  <c r="AA78" i="7"/>
  <c r="X78" i="7"/>
  <c r="U78" i="7"/>
  <c r="R78" i="7"/>
  <c r="O78" i="7"/>
  <c r="L78" i="7"/>
  <c r="I78" i="7"/>
  <c r="F78" i="7"/>
  <c r="AQ77" i="7"/>
  <c r="AM77" i="7"/>
  <c r="AL77" i="7"/>
  <c r="AL90" i="7" s="1"/>
  <c r="AM90" i="7" s="1"/>
  <c r="AJ77" i="7"/>
  <c r="AI77" i="7"/>
  <c r="AF77" i="7"/>
  <c r="AE77" i="7"/>
  <c r="AD77" i="7"/>
  <c r="AC77" i="7"/>
  <c r="AB77" i="7"/>
  <c r="AB90" i="7" s="1"/>
  <c r="Z77" i="7"/>
  <c r="Y77" i="7"/>
  <c r="W77" i="7"/>
  <c r="V77" i="7"/>
  <c r="X77" i="7" s="1"/>
  <c r="T77" i="7"/>
  <c r="S77" i="7"/>
  <c r="Q77" i="7"/>
  <c r="P77" i="7"/>
  <c r="N77" i="7"/>
  <c r="N90" i="7" s="1"/>
  <c r="M77" i="7"/>
  <c r="L77" i="7"/>
  <c r="K77" i="7"/>
  <c r="J77" i="7"/>
  <c r="H77" i="7"/>
  <c r="H90" i="7" s="1"/>
  <c r="G77" i="7"/>
  <c r="E77" i="7"/>
  <c r="E90" i="7" s="1"/>
  <c r="D77" i="7"/>
  <c r="AO76" i="7"/>
  <c r="AN76" i="7"/>
  <c r="AP76" i="7" s="1"/>
  <c r="AM76" i="7"/>
  <c r="AJ76" i="7"/>
  <c r="AG76" i="7"/>
  <c r="AD76" i="7"/>
  <c r="AA76" i="7"/>
  <c r="X76" i="7"/>
  <c r="U76" i="7"/>
  <c r="R76" i="7"/>
  <c r="O76" i="7"/>
  <c r="L76" i="7"/>
  <c r="I76" i="7"/>
  <c r="F76" i="7"/>
  <c r="AO75" i="7"/>
  <c r="AN75" i="7"/>
  <c r="AP75" i="7" s="1"/>
  <c r="AM75" i="7"/>
  <c r="AJ75" i="7"/>
  <c r="AG75" i="7"/>
  <c r="AD75" i="7"/>
  <c r="AA75" i="7"/>
  <c r="X75" i="7"/>
  <c r="U75" i="7"/>
  <c r="R75" i="7"/>
  <c r="O75" i="7"/>
  <c r="L75" i="7"/>
  <c r="I75" i="7"/>
  <c r="F75" i="7"/>
  <c r="AO74" i="7"/>
  <c r="AO77" i="7" s="1"/>
  <c r="AN74" i="7"/>
  <c r="AM74" i="7"/>
  <c r="AJ74" i="7"/>
  <c r="AG74" i="7"/>
  <c r="AD74" i="7"/>
  <c r="AA74" i="7"/>
  <c r="X74" i="7"/>
  <c r="U74" i="7"/>
  <c r="R74" i="7"/>
  <c r="O74" i="7"/>
  <c r="L74" i="7"/>
  <c r="I74" i="7"/>
  <c r="F74" i="7"/>
  <c r="AQ72" i="7"/>
  <c r="AL72" i="7"/>
  <c r="AK72" i="7"/>
  <c r="AI72" i="7"/>
  <c r="AH72" i="7"/>
  <c r="AJ72" i="7" s="1"/>
  <c r="AF72" i="7"/>
  <c r="AE72" i="7"/>
  <c r="AC72" i="7"/>
  <c r="AB72" i="7"/>
  <c r="AD72" i="7" s="1"/>
  <c r="Z72" i="7"/>
  <c r="Y72" i="7"/>
  <c r="X72" i="7"/>
  <c r="W72" i="7"/>
  <c r="V72" i="7"/>
  <c r="T72" i="7"/>
  <c r="S72" i="7"/>
  <c r="Q72" i="7"/>
  <c r="R72" i="7" s="1"/>
  <c r="P72" i="7"/>
  <c r="N72" i="7"/>
  <c r="M72" i="7"/>
  <c r="L72" i="7"/>
  <c r="K72" i="7"/>
  <c r="J72" i="7"/>
  <c r="H72" i="7"/>
  <c r="G72" i="7"/>
  <c r="I72" i="7" s="1"/>
  <c r="E72" i="7"/>
  <c r="D72" i="7"/>
  <c r="F72" i="7" s="1"/>
  <c r="AO71" i="7"/>
  <c r="AN71" i="7"/>
  <c r="AM71" i="7"/>
  <c r="AJ71" i="7"/>
  <c r="AG71" i="7"/>
  <c r="AD71" i="7"/>
  <c r="AA71" i="7"/>
  <c r="X71" i="7"/>
  <c r="U71" i="7"/>
  <c r="R71" i="7"/>
  <c r="O71" i="7"/>
  <c r="L71" i="7"/>
  <c r="F71" i="7"/>
  <c r="AO70" i="7"/>
  <c r="AN70" i="7"/>
  <c r="AM70" i="7"/>
  <c r="AJ70" i="7"/>
  <c r="AG70" i="7"/>
  <c r="AD70" i="7"/>
  <c r="AA70" i="7"/>
  <c r="X70" i="7"/>
  <c r="U70" i="7"/>
  <c r="R70" i="7"/>
  <c r="O70" i="7"/>
  <c r="L70" i="7"/>
  <c r="I70" i="7"/>
  <c r="F70" i="7"/>
  <c r="AO69" i="7"/>
  <c r="AN69" i="7"/>
  <c r="AM69" i="7"/>
  <c r="AJ69" i="7"/>
  <c r="AG69" i="7"/>
  <c r="AD69" i="7"/>
  <c r="AA69" i="7"/>
  <c r="X69" i="7"/>
  <c r="U69" i="7"/>
  <c r="R69" i="7"/>
  <c r="O69" i="7"/>
  <c r="L69" i="7"/>
  <c r="I69" i="7"/>
  <c r="F69" i="7"/>
  <c r="AQ68" i="7"/>
  <c r="AL68" i="7"/>
  <c r="AK68" i="7"/>
  <c r="AI68" i="7"/>
  <c r="AH68" i="7"/>
  <c r="AJ68" i="7" s="1"/>
  <c r="AF68" i="7"/>
  <c r="AE68" i="7"/>
  <c r="AG68" i="7" s="1"/>
  <c r="AC68" i="7"/>
  <c r="AD68" i="7" s="1"/>
  <c r="AB68" i="7"/>
  <c r="Z68" i="7"/>
  <c r="Y68" i="7"/>
  <c r="X68" i="7"/>
  <c r="W68" i="7"/>
  <c r="V68" i="7"/>
  <c r="T68" i="7"/>
  <c r="S68" i="7"/>
  <c r="Q68" i="7"/>
  <c r="R68" i="7" s="1"/>
  <c r="P68" i="7"/>
  <c r="N68" i="7"/>
  <c r="M68" i="7"/>
  <c r="K68" i="7"/>
  <c r="J68" i="7"/>
  <c r="L68" i="7" s="1"/>
  <c r="H68" i="7"/>
  <c r="G68" i="7"/>
  <c r="E68" i="7"/>
  <c r="D68" i="7"/>
  <c r="F68" i="7" s="1"/>
  <c r="AO67" i="7"/>
  <c r="AN67" i="7"/>
  <c r="AM67" i="7"/>
  <c r="AJ67" i="7"/>
  <c r="AG67" i="7"/>
  <c r="AD67" i="7"/>
  <c r="AA67" i="7"/>
  <c r="X67" i="7"/>
  <c r="U67" i="7"/>
  <c r="R67" i="7"/>
  <c r="O67" i="7"/>
  <c r="L67" i="7"/>
  <c r="I67" i="7"/>
  <c r="F67" i="7"/>
  <c r="AO66" i="7"/>
  <c r="AN66" i="7"/>
  <c r="AP66" i="7" s="1"/>
  <c r="AM66" i="7"/>
  <c r="AJ66" i="7"/>
  <c r="AG66" i="7"/>
  <c r="AD66" i="7"/>
  <c r="AA66" i="7"/>
  <c r="X66" i="7"/>
  <c r="U66" i="7"/>
  <c r="R66" i="7"/>
  <c r="O66" i="7"/>
  <c r="L66" i="7"/>
  <c r="I66" i="7"/>
  <c r="F66" i="7"/>
  <c r="AO65" i="7"/>
  <c r="AN65" i="7"/>
  <c r="AM65" i="7"/>
  <c r="AJ65" i="7"/>
  <c r="AG65" i="7"/>
  <c r="AD65" i="7"/>
  <c r="AA65" i="7"/>
  <c r="X65" i="7"/>
  <c r="U65" i="7"/>
  <c r="R65" i="7"/>
  <c r="O65" i="7"/>
  <c r="L65" i="7"/>
  <c r="I65" i="7"/>
  <c r="F65" i="7"/>
  <c r="AQ64" i="7"/>
  <c r="AL64" i="7"/>
  <c r="AM64" i="7" s="1"/>
  <c r="AK64" i="7"/>
  <c r="AI64" i="7"/>
  <c r="AH64" i="7"/>
  <c r="AJ64" i="7" s="1"/>
  <c r="AF64" i="7"/>
  <c r="AE64" i="7"/>
  <c r="AC64" i="7"/>
  <c r="AB64" i="7"/>
  <c r="Z64" i="7"/>
  <c r="AA64" i="7" s="1"/>
  <c r="Y64" i="7"/>
  <c r="W64" i="7"/>
  <c r="V64" i="7"/>
  <c r="X64" i="7" s="1"/>
  <c r="T64" i="7"/>
  <c r="U64" i="7" s="1"/>
  <c r="S64" i="7"/>
  <c r="Q64" i="7"/>
  <c r="R64" i="7" s="1"/>
  <c r="P64" i="7"/>
  <c r="N64" i="7"/>
  <c r="M64" i="7"/>
  <c r="L64" i="7"/>
  <c r="K64" i="7"/>
  <c r="J64" i="7"/>
  <c r="H64" i="7"/>
  <c r="G64" i="7"/>
  <c r="E64" i="7"/>
  <c r="F64" i="7" s="1"/>
  <c r="D64" i="7"/>
  <c r="AO63" i="7"/>
  <c r="AP63" i="7" s="1"/>
  <c r="AN63" i="7"/>
  <c r="AM63" i="7"/>
  <c r="AJ63" i="7"/>
  <c r="AG63" i="7"/>
  <c r="AD63" i="7"/>
  <c r="AA63" i="7"/>
  <c r="X63" i="7"/>
  <c r="U63" i="7"/>
  <c r="R63" i="7"/>
  <c r="O63" i="7"/>
  <c r="L63" i="7"/>
  <c r="I63" i="7"/>
  <c r="F63" i="7"/>
  <c r="AO62" i="7"/>
  <c r="AN62" i="7"/>
  <c r="AP62" i="7" s="1"/>
  <c r="AM62" i="7"/>
  <c r="AJ62" i="7"/>
  <c r="AG62" i="7"/>
  <c r="AD62" i="7"/>
  <c r="AA62" i="7"/>
  <c r="X62" i="7"/>
  <c r="U62" i="7"/>
  <c r="R62" i="7"/>
  <c r="O62" i="7"/>
  <c r="L62" i="7"/>
  <c r="I62" i="7"/>
  <c r="F62" i="7"/>
  <c r="AO61" i="7"/>
  <c r="AN61" i="7"/>
  <c r="AM61" i="7"/>
  <c r="AJ61" i="7"/>
  <c r="AG61" i="7"/>
  <c r="AD61" i="7"/>
  <c r="AA61" i="7"/>
  <c r="X61" i="7"/>
  <c r="U61" i="7"/>
  <c r="R61" i="7"/>
  <c r="O61" i="7"/>
  <c r="L61" i="7"/>
  <c r="I61" i="7"/>
  <c r="F61" i="7"/>
  <c r="AQ60" i="7"/>
  <c r="AL60" i="7"/>
  <c r="AL73" i="7" s="1"/>
  <c r="AK60" i="7"/>
  <c r="AM60" i="7" s="1"/>
  <c r="AI60" i="7"/>
  <c r="AH60" i="7"/>
  <c r="AJ60" i="7" s="1"/>
  <c r="AF60" i="7"/>
  <c r="AE60" i="7"/>
  <c r="AC60" i="7"/>
  <c r="AB60" i="7"/>
  <c r="Z60" i="7"/>
  <c r="Y60" i="7"/>
  <c r="W60" i="7"/>
  <c r="W73" i="7" s="1"/>
  <c r="V60" i="7"/>
  <c r="X60" i="7" s="1"/>
  <c r="T60" i="7"/>
  <c r="S60" i="7"/>
  <c r="S73" i="7" s="1"/>
  <c r="Q60" i="7"/>
  <c r="P60" i="7"/>
  <c r="R60" i="7" s="1"/>
  <c r="N60" i="7"/>
  <c r="M60" i="7"/>
  <c r="O60" i="7" s="1"/>
  <c r="K60" i="7"/>
  <c r="K73" i="7" s="1"/>
  <c r="J60" i="7"/>
  <c r="H60" i="7"/>
  <c r="H73" i="7" s="1"/>
  <c r="G60" i="7"/>
  <c r="E60" i="7"/>
  <c r="D60" i="7"/>
  <c r="F60" i="7" s="1"/>
  <c r="AO59" i="7"/>
  <c r="AW8" i="7" s="1"/>
  <c r="AN59" i="7"/>
  <c r="AM59" i="7"/>
  <c r="AJ59" i="7"/>
  <c r="AG59" i="7"/>
  <c r="AD59" i="7"/>
  <c r="AA59" i="7"/>
  <c r="X59" i="7"/>
  <c r="U59" i="7"/>
  <c r="R59" i="7"/>
  <c r="O59" i="7"/>
  <c r="L59" i="7"/>
  <c r="I59" i="7"/>
  <c r="F59" i="7"/>
  <c r="AO58" i="7"/>
  <c r="AN58" i="7"/>
  <c r="AM58" i="7"/>
  <c r="AJ58" i="7"/>
  <c r="AG58" i="7"/>
  <c r="AD58" i="7"/>
  <c r="AA58" i="7"/>
  <c r="X58" i="7"/>
  <c r="U58" i="7"/>
  <c r="R58" i="7"/>
  <c r="O58" i="7"/>
  <c r="L58" i="7"/>
  <c r="I58" i="7"/>
  <c r="F58" i="7"/>
  <c r="AO57" i="7"/>
  <c r="AN57" i="7"/>
  <c r="AP57" i="7" s="1"/>
  <c r="AM57" i="7"/>
  <c r="AJ57" i="7"/>
  <c r="AG57" i="7"/>
  <c r="AD57" i="7"/>
  <c r="AA57" i="7"/>
  <c r="X57" i="7"/>
  <c r="U57" i="7"/>
  <c r="R57" i="7"/>
  <c r="O57" i="7"/>
  <c r="L57" i="7"/>
  <c r="I57" i="7"/>
  <c r="F57" i="7"/>
  <c r="AQ55" i="7"/>
  <c r="AL55" i="7"/>
  <c r="AK55" i="7"/>
  <c r="AM55" i="7" s="1"/>
  <c r="AI55" i="7"/>
  <c r="AJ55" i="7" s="1"/>
  <c r="AH55" i="7"/>
  <c r="AF55" i="7"/>
  <c r="AE55" i="7"/>
  <c r="AG55" i="7" s="1"/>
  <c r="AD55" i="7"/>
  <c r="AC55" i="7"/>
  <c r="AB55" i="7"/>
  <c r="Z55" i="7"/>
  <c r="Y55" i="7"/>
  <c r="AA55" i="7" s="1"/>
  <c r="W55" i="7"/>
  <c r="X55" i="7" s="1"/>
  <c r="V55" i="7"/>
  <c r="T55" i="7"/>
  <c r="S55" i="7"/>
  <c r="U55" i="7" s="1"/>
  <c r="Q55" i="7"/>
  <c r="P55" i="7"/>
  <c r="R55" i="7" s="1"/>
  <c r="N55" i="7"/>
  <c r="M55" i="7"/>
  <c r="O55" i="7" s="1"/>
  <c r="K55" i="7"/>
  <c r="J55" i="7"/>
  <c r="L55" i="7" s="1"/>
  <c r="I55" i="7"/>
  <c r="H55" i="7"/>
  <c r="G55" i="7"/>
  <c r="E55" i="7"/>
  <c r="D55" i="7"/>
  <c r="F55" i="7" s="1"/>
  <c r="AP54" i="7"/>
  <c r="AO54" i="7"/>
  <c r="AN54" i="7"/>
  <c r="AM54" i="7"/>
  <c r="AJ54" i="7"/>
  <c r="AG54" i="7"/>
  <c r="AD54" i="7"/>
  <c r="AA54" i="7"/>
  <c r="X54" i="7"/>
  <c r="U54" i="7"/>
  <c r="R54" i="7"/>
  <c r="O54" i="7"/>
  <c r="L54" i="7"/>
  <c r="F54" i="7"/>
  <c r="AO53" i="7"/>
  <c r="AN53" i="7"/>
  <c r="AP53" i="7" s="1"/>
  <c r="AM53" i="7"/>
  <c r="AJ53" i="7"/>
  <c r="AG53" i="7"/>
  <c r="AD53" i="7"/>
  <c r="AA53" i="7"/>
  <c r="X53" i="7"/>
  <c r="U53" i="7"/>
  <c r="R53" i="7"/>
  <c r="O53" i="7"/>
  <c r="L53" i="7"/>
  <c r="I53" i="7"/>
  <c r="F53" i="7"/>
  <c r="AO52" i="7"/>
  <c r="AO55" i="7" s="1"/>
  <c r="AN52" i="7"/>
  <c r="AP52" i="7" s="1"/>
  <c r="AM52" i="7"/>
  <c r="AJ52" i="7"/>
  <c r="AG52" i="7"/>
  <c r="AD52" i="7"/>
  <c r="AA52" i="7"/>
  <c r="X52" i="7"/>
  <c r="U52" i="7"/>
  <c r="R52" i="7"/>
  <c r="O52" i="7"/>
  <c r="L52" i="7"/>
  <c r="I52" i="7"/>
  <c r="F52" i="7"/>
  <c r="AQ51" i="7"/>
  <c r="AL51" i="7"/>
  <c r="AK51" i="7"/>
  <c r="AM51" i="7" s="1"/>
  <c r="AI51" i="7"/>
  <c r="AH51" i="7"/>
  <c r="AF51" i="7"/>
  <c r="AE51" i="7"/>
  <c r="AG51" i="7" s="1"/>
  <c r="AC51" i="7"/>
  <c r="AB51" i="7"/>
  <c r="AD51" i="7" s="1"/>
  <c r="AA51" i="7"/>
  <c r="Z51" i="7"/>
  <c r="Y51" i="7"/>
  <c r="W51" i="7"/>
  <c r="V51" i="7"/>
  <c r="X51" i="7" s="1"/>
  <c r="T51" i="7"/>
  <c r="U51" i="7" s="1"/>
  <c r="S51" i="7"/>
  <c r="Q51" i="7"/>
  <c r="P51" i="7"/>
  <c r="N51" i="7"/>
  <c r="M51" i="7"/>
  <c r="O51" i="7" s="1"/>
  <c r="K51" i="7"/>
  <c r="J51" i="7"/>
  <c r="L51" i="7" s="1"/>
  <c r="H51" i="7"/>
  <c r="G51" i="7"/>
  <c r="E51" i="7"/>
  <c r="D51" i="7"/>
  <c r="AO50" i="7"/>
  <c r="AN50" i="7"/>
  <c r="AP50" i="7" s="1"/>
  <c r="AM50" i="7"/>
  <c r="AJ50" i="7"/>
  <c r="AG50" i="7"/>
  <c r="AD50" i="7"/>
  <c r="AA50" i="7"/>
  <c r="X50" i="7"/>
  <c r="U50" i="7"/>
  <c r="R50" i="7"/>
  <c r="O50" i="7"/>
  <c r="L50" i="7"/>
  <c r="I50" i="7"/>
  <c r="F50" i="7"/>
  <c r="AO49" i="7"/>
  <c r="AO51" i="7" s="1"/>
  <c r="AN49" i="7"/>
  <c r="AM49" i="7"/>
  <c r="AJ49" i="7"/>
  <c r="AG49" i="7"/>
  <c r="AD49" i="7"/>
  <c r="AA49" i="7"/>
  <c r="X49" i="7"/>
  <c r="U49" i="7"/>
  <c r="R49" i="7"/>
  <c r="O49" i="7"/>
  <c r="L49" i="7"/>
  <c r="I49" i="7"/>
  <c r="F49" i="7"/>
  <c r="AO48" i="7"/>
  <c r="AN48" i="7"/>
  <c r="AM48" i="7"/>
  <c r="AJ48" i="7"/>
  <c r="AG48" i="7"/>
  <c r="AD48" i="7"/>
  <c r="AA48" i="7"/>
  <c r="X48" i="7"/>
  <c r="U48" i="7"/>
  <c r="R48" i="7"/>
  <c r="O48" i="7"/>
  <c r="L48" i="7"/>
  <c r="I48" i="7"/>
  <c r="F48" i="7"/>
  <c r="AQ47" i="7"/>
  <c r="AL47" i="7"/>
  <c r="AK47" i="7"/>
  <c r="AI47" i="7"/>
  <c r="AH47" i="7"/>
  <c r="AF47" i="7"/>
  <c r="AE47" i="7"/>
  <c r="AC47" i="7"/>
  <c r="AB47" i="7"/>
  <c r="Z47" i="7"/>
  <c r="Y47" i="7"/>
  <c r="W47" i="7"/>
  <c r="V47" i="7"/>
  <c r="X47" i="7" s="1"/>
  <c r="T47" i="7"/>
  <c r="S47" i="7"/>
  <c r="Q47" i="7"/>
  <c r="P47" i="7"/>
  <c r="N47" i="7"/>
  <c r="M47" i="7"/>
  <c r="K47" i="7"/>
  <c r="J47" i="7"/>
  <c r="H47" i="7"/>
  <c r="G47" i="7"/>
  <c r="E47" i="7"/>
  <c r="D47" i="7"/>
  <c r="F47" i="7" s="1"/>
  <c r="AO46" i="7"/>
  <c r="AN46" i="7"/>
  <c r="AM46" i="7"/>
  <c r="AJ46" i="7"/>
  <c r="AG46" i="7"/>
  <c r="AD46" i="7"/>
  <c r="AA46" i="7"/>
  <c r="X46" i="7"/>
  <c r="U46" i="7"/>
  <c r="R46" i="7"/>
  <c r="O46" i="7"/>
  <c r="L46" i="7"/>
  <c r="I46" i="7"/>
  <c r="F46" i="7"/>
  <c r="AO45" i="7"/>
  <c r="AN45" i="7"/>
  <c r="AM45" i="7"/>
  <c r="AJ45" i="7"/>
  <c r="AG45" i="7"/>
  <c r="AD45" i="7"/>
  <c r="AA45" i="7"/>
  <c r="X45" i="7"/>
  <c r="U45" i="7"/>
  <c r="R45" i="7"/>
  <c r="O45" i="7"/>
  <c r="L45" i="7"/>
  <c r="I45" i="7"/>
  <c r="F45" i="7"/>
  <c r="AO44" i="7"/>
  <c r="AN44" i="7"/>
  <c r="AN47" i="7" s="1"/>
  <c r="AM44" i="7"/>
  <c r="AJ44" i="7"/>
  <c r="AG44" i="7"/>
  <c r="AD44" i="7"/>
  <c r="AA44" i="7"/>
  <c r="X44" i="7"/>
  <c r="U44" i="7"/>
  <c r="R44" i="7"/>
  <c r="O44" i="7"/>
  <c r="L44" i="7"/>
  <c r="I44" i="7"/>
  <c r="F44" i="7"/>
  <c r="AQ43" i="7"/>
  <c r="AL43" i="7"/>
  <c r="AL56" i="7" s="1"/>
  <c r="AK43" i="7"/>
  <c r="AI43" i="7"/>
  <c r="AH43" i="7"/>
  <c r="AH56" i="7" s="1"/>
  <c r="AF43" i="7"/>
  <c r="AF56" i="7" s="1"/>
  <c r="AE43" i="7"/>
  <c r="AC43" i="7"/>
  <c r="AB43" i="7"/>
  <c r="Z43" i="7"/>
  <c r="Z56" i="7" s="1"/>
  <c r="Y43" i="7"/>
  <c r="Y56" i="7" s="1"/>
  <c r="AA56" i="7" s="1"/>
  <c r="W43" i="7"/>
  <c r="W56" i="7" s="1"/>
  <c r="V43" i="7"/>
  <c r="T43" i="7"/>
  <c r="S43" i="7"/>
  <c r="Q43" i="7"/>
  <c r="Q56" i="7" s="1"/>
  <c r="P43" i="7"/>
  <c r="R43" i="7" s="1"/>
  <c r="N43" i="7"/>
  <c r="N56" i="7" s="1"/>
  <c r="M43" i="7"/>
  <c r="K43" i="7"/>
  <c r="J43" i="7"/>
  <c r="H43" i="7"/>
  <c r="G43" i="7"/>
  <c r="G56" i="7" s="1"/>
  <c r="E43" i="7"/>
  <c r="D43" i="7"/>
  <c r="AO42" i="7"/>
  <c r="AN42" i="7"/>
  <c r="AM42" i="7"/>
  <c r="AJ42" i="7"/>
  <c r="AG42" i="7"/>
  <c r="AD42" i="7"/>
  <c r="AA42" i="7"/>
  <c r="X42" i="7"/>
  <c r="U42" i="7"/>
  <c r="R42" i="7"/>
  <c r="O42" i="7"/>
  <c r="L42" i="7"/>
  <c r="I42" i="7"/>
  <c r="F42" i="7"/>
  <c r="AO41" i="7"/>
  <c r="AN41" i="7"/>
  <c r="AM41" i="7"/>
  <c r="AJ41" i="7"/>
  <c r="AG41" i="7"/>
  <c r="AD41" i="7"/>
  <c r="AA41" i="7"/>
  <c r="X41" i="7"/>
  <c r="U41" i="7"/>
  <c r="R41" i="7"/>
  <c r="O41" i="7"/>
  <c r="L41" i="7"/>
  <c r="I41" i="7"/>
  <c r="F41" i="7"/>
  <c r="AO40" i="7"/>
  <c r="AN40" i="7"/>
  <c r="AM40" i="7"/>
  <c r="AJ40" i="7"/>
  <c r="AG40" i="7"/>
  <c r="AD40" i="7"/>
  <c r="AA40" i="7"/>
  <c r="X40" i="7"/>
  <c r="U40" i="7"/>
  <c r="R40" i="7"/>
  <c r="O40" i="7"/>
  <c r="L40" i="7"/>
  <c r="I40" i="7"/>
  <c r="F40" i="7"/>
  <c r="AQ38" i="7"/>
  <c r="AL38" i="7"/>
  <c r="AK38" i="7"/>
  <c r="AI38" i="7"/>
  <c r="AH38" i="7"/>
  <c r="AJ38" i="7" s="1"/>
  <c r="AF38" i="7"/>
  <c r="AE38" i="7"/>
  <c r="AC38" i="7"/>
  <c r="AB38" i="7"/>
  <c r="AD38" i="7" s="1"/>
  <c r="Z38" i="7"/>
  <c r="Y38" i="7"/>
  <c r="W38" i="7"/>
  <c r="V38" i="7"/>
  <c r="X38" i="7" s="1"/>
  <c r="T38" i="7"/>
  <c r="S38" i="7"/>
  <c r="Q38" i="7"/>
  <c r="P38" i="7"/>
  <c r="R38" i="7" s="1"/>
  <c r="N38" i="7"/>
  <c r="M38" i="7"/>
  <c r="K38" i="7"/>
  <c r="J38" i="7"/>
  <c r="L38" i="7" s="1"/>
  <c r="H38" i="7"/>
  <c r="G38" i="7"/>
  <c r="E38" i="7"/>
  <c r="D38" i="7"/>
  <c r="F38" i="7" s="1"/>
  <c r="AO37" i="7"/>
  <c r="AN37" i="7"/>
  <c r="AM37" i="7"/>
  <c r="AJ37" i="7"/>
  <c r="AG37" i="7"/>
  <c r="AD37" i="7"/>
  <c r="AA37" i="7"/>
  <c r="X37" i="7"/>
  <c r="U37" i="7"/>
  <c r="R37" i="7"/>
  <c r="O37" i="7"/>
  <c r="L37" i="7"/>
  <c r="I37" i="7"/>
  <c r="F37" i="7"/>
  <c r="AO36" i="7"/>
  <c r="AN36" i="7"/>
  <c r="AM36" i="7"/>
  <c r="AJ36" i="7"/>
  <c r="AG36" i="7"/>
  <c r="AD36" i="7"/>
  <c r="AA36" i="7"/>
  <c r="X36" i="7"/>
  <c r="U36" i="7"/>
  <c r="R36" i="7"/>
  <c r="O36" i="7"/>
  <c r="L36" i="7"/>
  <c r="I36" i="7"/>
  <c r="F36" i="7"/>
  <c r="AO35" i="7"/>
  <c r="AN35" i="7"/>
  <c r="AP35" i="7" s="1"/>
  <c r="AM35" i="7"/>
  <c r="AJ35" i="7"/>
  <c r="AG35" i="7"/>
  <c r="AD35" i="7"/>
  <c r="AA35" i="7"/>
  <c r="X35" i="7"/>
  <c r="U35" i="7"/>
  <c r="R35" i="7"/>
  <c r="O35" i="7"/>
  <c r="L35" i="7"/>
  <c r="I35" i="7"/>
  <c r="F35" i="7"/>
  <c r="AQ34" i="7"/>
  <c r="AL34" i="7"/>
  <c r="AK34" i="7"/>
  <c r="AM34" i="7" s="1"/>
  <c r="AI34" i="7"/>
  <c r="AH34" i="7"/>
  <c r="AJ34" i="7" s="1"/>
  <c r="AF34" i="7"/>
  <c r="AE34" i="7"/>
  <c r="AC34" i="7"/>
  <c r="AD34" i="7" s="1"/>
  <c r="AB34" i="7"/>
  <c r="Z34" i="7"/>
  <c r="Y34" i="7"/>
  <c r="W34" i="7"/>
  <c r="V34" i="7"/>
  <c r="X34" i="7" s="1"/>
  <c r="T34" i="7"/>
  <c r="S34" i="7"/>
  <c r="U34" i="7" s="1"/>
  <c r="Q34" i="7"/>
  <c r="P34" i="7"/>
  <c r="N34" i="7"/>
  <c r="M34" i="7"/>
  <c r="O34" i="7" s="1"/>
  <c r="K34" i="7"/>
  <c r="J34" i="7"/>
  <c r="H34" i="7"/>
  <c r="G34" i="7"/>
  <c r="I34" i="7" s="1"/>
  <c r="E34" i="7"/>
  <c r="D34" i="7"/>
  <c r="AO33" i="7"/>
  <c r="AN33" i="7"/>
  <c r="AP33" i="7" s="1"/>
  <c r="AM33" i="7"/>
  <c r="AJ33" i="7"/>
  <c r="AG33" i="7"/>
  <c r="AD33" i="7"/>
  <c r="AA33" i="7"/>
  <c r="X33" i="7"/>
  <c r="U33" i="7"/>
  <c r="R33" i="7"/>
  <c r="O33" i="7"/>
  <c r="L33" i="7"/>
  <c r="I33" i="7"/>
  <c r="F33" i="7"/>
  <c r="AO32" i="7"/>
  <c r="AN32" i="7"/>
  <c r="AP32" i="7" s="1"/>
  <c r="AM32" i="7"/>
  <c r="AJ32" i="7"/>
  <c r="AG32" i="7"/>
  <c r="AD32" i="7"/>
  <c r="AA32" i="7"/>
  <c r="X32" i="7"/>
  <c r="U32" i="7"/>
  <c r="R32" i="7"/>
  <c r="O32" i="7"/>
  <c r="L32" i="7"/>
  <c r="I32" i="7"/>
  <c r="F32" i="7"/>
  <c r="AO31" i="7"/>
  <c r="AO34" i="7" s="1"/>
  <c r="AN31" i="7"/>
  <c r="AM31" i="7"/>
  <c r="AJ31" i="7"/>
  <c r="AG31" i="7"/>
  <c r="AD31" i="7"/>
  <c r="AA31" i="7"/>
  <c r="X31" i="7"/>
  <c r="U31" i="7"/>
  <c r="R31" i="7"/>
  <c r="O31" i="7"/>
  <c r="L31" i="7"/>
  <c r="I31" i="7"/>
  <c r="F31" i="7"/>
  <c r="AQ30" i="7"/>
  <c r="AL30" i="7"/>
  <c r="AK30" i="7"/>
  <c r="AM30" i="7" s="1"/>
  <c r="AI30" i="7"/>
  <c r="AH30" i="7"/>
  <c r="AJ30" i="7" s="1"/>
  <c r="AF30" i="7"/>
  <c r="AE30" i="7"/>
  <c r="AC30" i="7"/>
  <c r="AB30" i="7"/>
  <c r="AD30" i="7" s="1"/>
  <c r="Z30" i="7"/>
  <c r="Y30" i="7"/>
  <c r="AA30" i="7" s="1"/>
  <c r="W30" i="7"/>
  <c r="V30" i="7"/>
  <c r="X30" i="7" s="1"/>
  <c r="T30" i="7"/>
  <c r="S30" i="7"/>
  <c r="U30" i="7" s="1"/>
  <c r="R30" i="7"/>
  <c r="Q30" i="7"/>
  <c r="P30" i="7"/>
  <c r="N30" i="7"/>
  <c r="M30" i="7"/>
  <c r="K30" i="7"/>
  <c r="L30" i="7" s="1"/>
  <c r="J30" i="7"/>
  <c r="H30" i="7"/>
  <c r="G30" i="7"/>
  <c r="I30" i="7" s="1"/>
  <c r="E30" i="7"/>
  <c r="D30" i="7"/>
  <c r="F30" i="7" s="1"/>
  <c r="AO29" i="7"/>
  <c r="AN29" i="7"/>
  <c r="AM29" i="7"/>
  <c r="AJ29" i="7"/>
  <c r="AG29" i="7"/>
  <c r="AD29" i="7"/>
  <c r="AA29" i="7"/>
  <c r="X29" i="7"/>
  <c r="U29" i="7"/>
  <c r="R29" i="7"/>
  <c r="O29" i="7"/>
  <c r="L29" i="7"/>
  <c r="I29" i="7"/>
  <c r="F29" i="7"/>
  <c r="AO28" i="7"/>
  <c r="AN28" i="7"/>
  <c r="AP28" i="7" s="1"/>
  <c r="AM28" i="7"/>
  <c r="AJ28" i="7"/>
  <c r="AG28" i="7"/>
  <c r="AD28" i="7"/>
  <c r="AA28" i="7"/>
  <c r="X28" i="7"/>
  <c r="U28" i="7"/>
  <c r="R28" i="7"/>
  <c r="O28" i="7"/>
  <c r="L28" i="7"/>
  <c r="I28" i="7"/>
  <c r="F28" i="7"/>
  <c r="AO27" i="7"/>
  <c r="AO30" i="7" s="1"/>
  <c r="AN27" i="7"/>
  <c r="AM27" i="7"/>
  <c r="AJ27" i="7"/>
  <c r="AG27" i="7"/>
  <c r="AD27" i="7"/>
  <c r="AA27" i="7"/>
  <c r="X27" i="7"/>
  <c r="U27" i="7"/>
  <c r="R27" i="7"/>
  <c r="O27" i="7"/>
  <c r="L27" i="7"/>
  <c r="I27" i="7"/>
  <c r="F27" i="7"/>
  <c r="AQ26" i="7"/>
  <c r="AL26" i="7"/>
  <c r="AK26" i="7"/>
  <c r="AI26" i="7"/>
  <c r="AH26" i="7"/>
  <c r="AF26" i="7"/>
  <c r="AE26" i="7"/>
  <c r="AG26" i="7" s="1"/>
  <c r="AC26" i="7"/>
  <c r="AB26" i="7"/>
  <c r="AB39" i="7" s="1"/>
  <c r="Z26" i="7"/>
  <c r="Z39" i="7" s="1"/>
  <c r="Y26" i="7"/>
  <c r="AA26" i="7" s="1"/>
  <c r="W26" i="7"/>
  <c r="V26" i="7"/>
  <c r="T26" i="7"/>
  <c r="T39" i="7" s="1"/>
  <c r="S26" i="7"/>
  <c r="Q26" i="7"/>
  <c r="P26" i="7"/>
  <c r="N26" i="7"/>
  <c r="M26" i="7"/>
  <c r="O26" i="7" s="1"/>
  <c r="K26" i="7"/>
  <c r="J26" i="7"/>
  <c r="J39" i="7" s="1"/>
  <c r="H26" i="7"/>
  <c r="H39" i="7" s="1"/>
  <c r="G26" i="7"/>
  <c r="I26" i="7" s="1"/>
  <c r="E26" i="7"/>
  <c r="D26" i="7"/>
  <c r="AO25" i="7"/>
  <c r="AN25" i="7"/>
  <c r="AM25" i="7"/>
  <c r="AJ25" i="7"/>
  <c r="AG25" i="7"/>
  <c r="AD25" i="7"/>
  <c r="AA25" i="7"/>
  <c r="X25" i="7"/>
  <c r="U25" i="7"/>
  <c r="R25" i="7"/>
  <c r="O25" i="7"/>
  <c r="L25" i="7"/>
  <c r="I25" i="7"/>
  <c r="F25" i="7"/>
  <c r="AO24" i="7"/>
  <c r="AN24" i="7"/>
  <c r="AM24" i="7"/>
  <c r="AJ24" i="7"/>
  <c r="AG24" i="7"/>
  <c r="AD24" i="7"/>
  <c r="AA24" i="7"/>
  <c r="X24" i="7"/>
  <c r="U24" i="7"/>
  <c r="R24" i="7"/>
  <c r="O24" i="7"/>
  <c r="L24" i="7"/>
  <c r="I24" i="7"/>
  <c r="F24" i="7"/>
  <c r="AO23" i="7"/>
  <c r="AN23" i="7"/>
  <c r="AM23" i="7"/>
  <c r="AJ23" i="7"/>
  <c r="AG23" i="7"/>
  <c r="AD23" i="7"/>
  <c r="AA23" i="7"/>
  <c r="X23" i="7"/>
  <c r="U23" i="7"/>
  <c r="R23" i="7"/>
  <c r="O23" i="7"/>
  <c r="L23" i="7"/>
  <c r="I23" i="7"/>
  <c r="F23" i="7"/>
  <c r="AQ21" i="7"/>
  <c r="AY21" i="7" s="1"/>
  <c r="AL21" i="7"/>
  <c r="AK21" i="7"/>
  <c r="AI21" i="7"/>
  <c r="AH21" i="7"/>
  <c r="AJ21" i="7" s="1"/>
  <c r="AF21" i="7"/>
  <c r="AE21" i="7"/>
  <c r="AG21" i="7" s="1"/>
  <c r="AC21" i="7"/>
  <c r="AB21" i="7"/>
  <c r="AD21" i="7" s="1"/>
  <c r="Z21" i="7"/>
  <c r="Y21" i="7"/>
  <c r="AA21" i="7" s="1"/>
  <c r="X21" i="7"/>
  <c r="W21" i="7"/>
  <c r="V21" i="7"/>
  <c r="T21" i="7"/>
  <c r="S21" i="7"/>
  <c r="Q21" i="7"/>
  <c r="R21" i="7" s="1"/>
  <c r="P21" i="7"/>
  <c r="N21" i="7"/>
  <c r="M21" i="7"/>
  <c r="O21" i="7" s="1"/>
  <c r="K21" i="7"/>
  <c r="J21" i="7"/>
  <c r="L21" i="7" s="1"/>
  <c r="H21" i="7"/>
  <c r="G21" i="7"/>
  <c r="I21" i="7" s="1"/>
  <c r="E21" i="7"/>
  <c r="D21" i="7"/>
  <c r="F21" i="7" s="1"/>
  <c r="AO20" i="7"/>
  <c r="AN20" i="7"/>
  <c r="AM20" i="7"/>
  <c r="AJ20" i="7"/>
  <c r="AG20" i="7"/>
  <c r="AD20" i="7"/>
  <c r="AA20" i="7"/>
  <c r="X20" i="7"/>
  <c r="U20" i="7"/>
  <c r="R20" i="7"/>
  <c r="O20" i="7"/>
  <c r="L20" i="7"/>
  <c r="I20" i="7"/>
  <c r="F20" i="7"/>
  <c r="AO19" i="7"/>
  <c r="AN19" i="7"/>
  <c r="AP19" i="7" s="1"/>
  <c r="AM19" i="7"/>
  <c r="AJ19" i="7"/>
  <c r="AG19" i="7"/>
  <c r="AD19" i="7"/>
  <c r="AA19" i="7"/>
  <c r="X19" i="7"/>
  <c r="U19" i="7"/>
  <c r="R19" i="7"/>
  <c r="O19" i="7"/>
  <c r="L19" i="7"/>
  <c r="I19" i="7"/>
  <c r="F19" i="7"/>
  <c r="AO18" i="7"/>
  <c r="AN18" i="7"/>
  <c r="AM18" i="7"/>
  <c r="AJ18" i="7"/>
  <c r="AG18" i="7"/>
  <c r="AD18" i="7"/>
  <c r="AA18" i="7"/>
  <c r="X18" i="7"/>
  <c r="U18" i="7"/>
  <c r="R18" i="7"/>
  <c r="O18" i="7"/>
  <c r="L18" i="7"/>
  <c r="I18" i="7"/>
  <c r="F18" i="7"/>
  <c r="AQ17" i="7"/>
  <c r="AL17" i="7"/>
  <c r="AK17" i="7"/>
  <c r="AM17" i="7" s="1"/>
  <c r="AI17" i="7"/>
  <c r="AH17" i="7"/>
  <c r="AJ17" i="7" s="1"/>
  <c r="AF17" i="7"/>
  <c r="AE17" i="7"/>
  <c r="AC17" i="7"/>
  <c r="AB17" i="7"/>
  <c r="AD17" i="7" s="1"/>
  <c r="Z17" i="7"/>
  <c r="Y17" i="7"/>
  <c r="AA17" i="7" s="1"/>
  <c r="W17" i="7"/>
  <c r="V17" i="7"/>
  <c r="T17" i="7"/>
  <c r="S17" i="7"/>
  <c r="U17" i="7" s="1"/>
  <c r="Q17" i="7"/>
  <c r="P17" i="7"/>
  <c r="R17" i="7" s="1"/>
  <c r="N17" i="7"/>
  <c r="M17" i="7"/>
  <c r="K17" i="7"/>
  <c r="J17" i="7"/>
  <c r="L17" i="7" s="1"/>
  <c r="H17" i="7"/>
  <c r="G17" i="7"/>
  <c r="I17" i="7" s="1"/>
  <c r="E17" i="7"/>
  <c r="D17" i="7"/>
  <c r="AO16" i="7"/>
  <c r="AN16" i="7"/>
  <c r="AP16" i="7" s="1"/>
  <c r="AM16" i="7"/>
  <c r="AJ16" i="7"/>
  <c r="AG16" i="7"/>
  <c r="AD16" i="7"/>
  <c r="AA16" i="7"/>
  <c r="X16" i="7"/>
  <c r="U16" i="7"/>
  <c r="R16" i="7"/>
  <c r="O16" i="7"/>
  <c r="L16" i="7"/>
  <c r="I16" i="7"/>
  <c r="F16" i="7"/>
  <c r="AO15" i="7"/>
  <c r="AN15" i="7"/>
  <c r="AP15" i="7" s="1"/>
  <c r="AM15" i="7"/>
  <c r="AJ15" i="7"/>
  <c r="AG15" i="7"/>
  <c r="AD15" i="7"/>
  <c r="AA15" i="7"/>
  <c r="X15" i="7"/>
  <c r="U15" i="7"/>
  <c r="R15" i="7"/>
  <c r="O15" i="7"/>
  <c r="L15" i="7"/>
  <c r="I15" i="7"/>
  <c r="F15" i="7"/>
  <c r="AO14" i="7"/>
  <c r="AN14" i="7"/>
  <c r="AM14" i="7"/>
  <c r="AJ14" i="7"/>
  <c r="AG14" i="7"/>
  <c r="AD14" i="7"/>
  <c r="AA14" i="7"/>
  <c r="X14" i="7"/>
  <c r="U14" i="7"/>
  <c r="R14" i="7"/>
  <c r="O14" i="7"/>
  <c r="L14" i="7"/>
  <c r="I14" i="7"/>
  <c r="F14" i="7"/>
  <c r="AQ13" i="7"/>
  <c r="AL13" i="7"/>
  <c r="AM13" i="7" s="1"/>
  <c r="AK13" i="7"/>
  <c r="AI13" i="7"/>
  <c r="AH13" i="7"/>
  <c r="AJ13" i="7" s="1"/>
  <c r="AF13" i="7"/>
  <c r="AE13" i="7"/>
  <c r="AC13" i="7"/>
  <c r="AB13" i="7"/>
  <c r="Z13" i="7"/>
  <c r="AA13" i="7" s="1"/>
  <c r="Y13" i="7"/>
  <c r="W13" i="7"/>
  <c r="V13" i="7"/>
  <c r="X13" i="7" s="1"/>
  <c r="T13" i="7"/>
  <c r="S13" i="7"/>
  <c r="Q13" i="7"/>
  <c r="P13" i="7"/>
  <c r="N13" i="7"/>
  <c r="M13" i="7"/>
  <c r="O13" i="7" s="1"/>
  <c r="K13" i="7"/>
  <c r="J13" i="7"/>
  <c r="L13" i="7" s="1"/>
  <c r="H13" i="7"/>
  <c r="I13" i="7" s="1"/>
  <c r="G13" i="7"/>
  <c r="E13" i="7"/>
  <c r="D13" i="7"/>
  <c r="AO12" i="7"/>
  <c r="AN12" i="7"/>
  <c r="AM12" i="7"/>
  <c r="AJ12" i="7"/>
  <c r="AG12" i="7"/>
  <c r="AD12" i="7"/>
  <c r="AA12" i="7"/>
  <c r="X12" i="7"/>
  <c r="U12" i="7"/>
  <c r="R12" i="7"/>
  <c r="O12" i="7"/>
  <c r="L12" i="7"/>
  <c r="I12" i="7"/>
  <c r="F12" i="7"/>
  <c r="AO11" i="7"/>
  <c r="AN11" i="7"/>
  <c r="AM11" i="7"/>
  <c r="AJ11" i="7"/>
  <c r="AG11" i="7"/>
  <c r="AD11" i="7"/>
  <c r="AA11" i="7"/>
  <c r="X11" i="7"/>
  <c r="U11" i="7"/>
  <c r="R11" i="7"/>
  <c r="O11" i="7"/>
  <c r="L11" i="7"/>
  <c r="I11" i="7"/>
  <c r="F11" i="7"/>
  <c r="AO10" i="7"/>
  <c r="AP10" i="7" s="1"/>
  <c r="AN10" i="7"/>
  <c r="AM10" i="7"/>
  <c r="AJ10" i="7"/>
  <c r="AG10" i="7"/>
  <c r="AD10" i="7"/>
  <c r="AA10" i="7"/>
  <c r="X10" i="7"/>
  <c r="U10" i="7"/>
  <c r="R10" i="7"/>
  <c r="O10" i="7"/>
  <c r="L10" i="7"/>
  <c r="I10" i="7"/>
  <c r="F10" i="7"/>
  <c r="AQ9" i="7"/>
  <c r="AQ22" i="7" s="1"/>
  <c r="AL9" i="7"/>
  <c r="AK9" i="7"/>
  <c r="AM9" i="7" s="1"/>
  <c r="AI9" i="7"/>
  <c r="AH9" i="7"/>
  <c r="AF9" i="7"/>
  <c r="AE9" i="7"/>
  <c r="AE22" i="7" s="1"/>
  <c r="AC9" i="7"/>
  <c r="AB9" i="7"/>
  <c r="Z9" i="7"/>
  <c r="Y9" i="7"/>
  <c r="W9" i="7"/>
  <c r="V9" i="7"/>
  <c r="T9" i="7"/>
  <c r="S9" i="7"/>
  <c r="U9" i="7" s="1"/>
  <c r="Q9" i="7"/>
  <c r="P9" i="7"/>
  <c r="N9" i="7"/>
  <c r="M9" i="7"/>
  <c r="K9" i="7"/>
  <c r="J9" i="7"/>
  <c r="H9" i="7"/>
  <c r="G9" i="7"/>
  <c r="I9" i="7" s="1"/>
  <c r="E9" i="7"/>
  <c r="E22" i="7" s="1"/>
  <c r="D9" i="7"/>
  <c r="AO8" i="7"/>
  <c r="AP8" i="7"/>
  <c r="AM8" i="7"/>
  <c r="AJ8" i="7"/>
  <c r="AG8" i="7"/>
  <c r="AD8" i="7"/>
  <c r="AA8" i="7"/>
  <c r="X8" i="7"/>
  <c r="U8" i="7"/>
  <c r="R8" i="7"/>
  <c r="O8" i="7"/>
  <c r="L8" i="7"/>
  <c r="I8" i="7"/>
  <c r="F8" i="7"/>
  <c r="AO7" i="7"/>
  <c r="AO9" i="7" s="1"/>
  <c r="AN7" i="7"/>
  <c r="AP7" i="7" s="1"/>
  <c r="AM7" i="7"/>
  <c r="AJ7" i="7"/>
  <c r="AG7" i="7"/>
  <c r="AD7" i="7"/>
  <c r="AA7" i="7"/>
  <c r="X7" i="7"/>
  <c r="U7" i="7"/>
  <c r="R7" i="7"/>
  <c r="O7" i="7"/>
  <c r="L7" i="7"/>
  <c r="I7" i="7"/>
  <c r="F7" i="7"/>
  <c r="AO6" i="7"/>
  <c r="AP6" i="7" s="1"/>
  <c r="AM6" i="7"/>
  <c r="AJ6" i="7"/>
  <c r="AG6" i="7"/>
  <c r="AD6" i="7"/>
  <c r="AA6" i="7"/>
  <c r="X6" i="7"/>
  <c r="U6" i="7"/>
  <c r="R6" i="7"/>
  <c r="O6" i="7"/>
  <c r="L6" i="7"/>
  <c r="I6" i="7"/>
  <c r="F6" i="7"/>
  <c r="BD6" i="7"/>
  <c r="BE6" i="7"/>
  <c r="BJ6" i="7"/>
  <c r="BK6" i="7"/>
  <c r="BP6" i="7"/>
  <c r="BQ6" i="7"/>
  <c r="BV6" i="7"/>
  <c r="BW6" i="7"/>
  <c r="CB6" i="7"/>
  <c r="CC6" i="7"/>
  <c r="CH6" i="7"/>
  <c r="CI6" i="7"/>
  <c r="CN6" i="7"/>
  <c r="CO6" i="7"/>
  <c r="CT6" i="7"/>
  <c r="CU6" i="7"/>
  <c r="CZ6" i="7"/>
  <c r="DA6" i="7"/>
  <c r="DF6" i="7"/>
  <c r="DG6" i="7"/>
  <c r="DL6" i="7"/>
  <c r="DM6" i="7"/>
  <c r="DR6" i="7"/>
  <c r="DS6" i="7"/>
  <c r="BD7" i="7"/>
  <c r="BE7" i="7"/>
  <c r="BJ7" i="7"/>
  <c r="BK7" i="7"/>
  <c r="BP7" i="7"/>
  <c r="BR7" i="7" s="1"/>
  <c r="BQ7" i="7"/>
  <c r="BV7" i="7"/>
  <c r="BW7" i="7"/>
  <c r="CB7" i="7"/>
  <c r="CC7" i="7"/>
  <c r="CH7" i="7"/>
  <c r="CJ7" i="7" s="1"/>
  <c r="CI7" i="7"/>
  <c r="CN7" i="7"/>
  <c r="CP7" i="7" s="1"/>
  <c r="CO7" i="7"/>
  <c r="CT7" i="7"/>
  <c r="CU7" i="7"/>
  <c r="CZ7" i="7"/>
  <c r="DA7" i="7"/>
  <c r="DF7" i="7"/>
  <c r="DG7" i="7"/>
  <c r="DL7" i="7"/>
  <c r="DM7" i="7"/>
  <c r="DR7" i="7"/>
  <c r="DS7" i="7"/>
  <c r="BD8" i="7"/>
  <c r="BF8" i="7" s="1"/>
  <c r="BE8" i="7"/>
  <c r="BJ8" i="7"/>
  <c r="BK8" i="7"/>
  <c r="BP8" i="7"/>
  <c r="BR8" i="7" s="1"/>
  <c r="BQ8" i="7"/>
  <c r="BV8" i="7"/>
  <c r="BW8" i="7"/>
  <c r="CB8" i="7"/>
  <c r="CC8" i="7"/>
  <c r="CH8" i="7"/>
  <c r="CI8" i="7"/>
  <c r="CN8" i="7"/>
  <c r="CO8" i="7"/>
  <c r="CT8" i="7"/>
  <c r="CU8" i="7"/>
  <c r="CZ8" i="7"/>
  <c r="DA8" i="7"/>
  <c r="DA9" i="7" s="1"/>
  <c r="DF8" i="7"/>
  <c r="DG8" i="7"/>
  <c r="DL8" i="7"/>
  <c r="DM8" i="7"/>
  <c r="DR8" i="7"/>
  <c r="DS8" i="7"/>
  <c r="AY10" i="7"/>
  <c r="BD10" i="7"/>
  <c r="BE10" i="7"/>
  <c r="BJ10" i="7"/>
  <c r="BK10" i="7"/>
  <c r="BL10" i="7"/>
  <c r="BP10" i="7"/>
  <c r="BQ10" i="7"/>
  <c r="BV10" i="7"/>
  <c r="BX10" i="7" s="1"/>
  <c r="BW10" i="7"/>
  <c r="CB10" i="7"/>
  <c r="CC10" i="7"/>
  <c r="CH10" i="7"/>
  <c r="CI10" i="7"/>
  <c r="CN10" i="7"/>
  <c r="CP10" i="7" s="1"/>
  <c r="CO10" i="7"/>
  <c r="CT10" i="7"/>
  <c r="CV10" i="7" s="1"/>
  <c r="CU10" i="7"/>
  <c r="CZ10" i="7"/>
  <c r="DA10" i="7"/>
  <c r="DF10" i="7"/>
  <c r="DG10" i="7"/>
  <c r="DH10" i="7" s="1"/>
  <c r="DL10" i="7"/>
  <c r="DM10" i="7"/>
  <c r="DR10" i="7"/>
  <c r="DS10" i="7"/>
  <c r="AY11" i="7"/>
  <c r="BD11" i="7"/>
  <c r="BE11" i="7"/>
  <c r="BJ11" i="7"/>
  <c r="BK11" i="7"/>
  <c r="BP11" i="7"/>
  <c r="BR11" i="7" s="1"/>
  <c r="BQ11" i="7"/>
  <c r="BV11" i="7"/>
  <c r="BW11" i="7"/>
  <c r="CB11" i="7"/>
  <c r="CC11" i="7"/>
  <c r="CH11" i="7"/>
  <c r="CI11" i="7"/>
  <c r="CN11" i="7"/>
  <c r="CO11" i="7"/>
  <c r="CO13" i="7" s="1"/>
  <c r="CT11" i="7"/>
  <c r="CU11" i="7"/>
  <c r="CZ11" i="7"/>
  <c r="DB11" i="7" s="1"/>
  <c r="DA11" i="7"/>
  <c r="DF11" i="7"/>
  <c r="DG11" i="7"/>
  <c r="DL11" i="7"/>
  <c r="DM11" i="7"/>
  <c r="DR11" i="7"/>
  <c r="DS11" i="7"/>
  <c r="AY12" i="7"/>
  <c r="BD12" i="7"/>
  <c r="BF12" i="7" s="1"/>
  <c r="BE12" i="7"/>
  <c r="BJ12" i="7"/>
  <c r="BK12" i="7"/>
  <c r="BP12" i="7"/>
  <c r="BQ12" i="7"/>
  <c r="BV12" i="7"/>
  <c r="BW12" i="7"/>
  <c r="CB12" i="7"/>
  <c r="CC12" i="7"/>
  <c r="CH12" i="7"/>
  <c r="CI12" i="7"/>
  <c r="CN12" i="7"/>
  <c r="CP12" i="7" s="1"/>
  <c r="CO12" i="7"/>
  <c r="CT12" i="7"/>
  <c r="CU12" i="7"/>
  <c r="CZ12" i="7"/>
  <c r="DA12" i="7"/>
  <c r="DA13" i="7" s="1"/>
  <c r="DB12" i="7"/>
  <c r="DF12" i="7"/>
  <c r="DH12" i="7" s="1"/>
  <c r="DG12" i="7"/>
  <c r="DL12" i="7"/>
  <c r="DM12" i="7"/>
  <c r="DN12" i="7"/>
  <c r="DR12" i="7"/>
  <c r="DT12" i="7" s="1"/>
  <c r="DS12" i="7"/>
  <c r="AY14" i="7"/>
  <c r="BD14" i="7"/>
  <c r="BE14" i="7"/>
  <c r="BJ14" i="7"/>
  <c r="BK14" i="7"/>
  <c r="BP14" i="7"/>
  <c r="BQ14" i="7"/>
  <c r="BV14" i="7"/>
  <c r="BX14" i="7" s="1"/>
  <c r="BW14" i="7"/>
  <c r="CB14" i="7"/>
  <c r="CC14" i="7"/>
  <c r="CC17" i="7" s="1"/>
  <c r="CH14" i="7"/>
  <c r="CI14" i="7"/>
  <c r="CN14" i="7"/>
  <c r="CO14" i="7"/>
  <c r="CT14" i="7"/>
  <c r="CU14" i="7"/>
  <c r="CZ14" i="7"/>
  <c r="DA14" i="7"/>
  <c r="DF14" i="7"/>
  <c r="DH14" i="7" s="1"/>
  <c r="DG14" i="7"/>
  <c r="DL14" i="7"/>
  <c r="DM14" i="7"/>
  <c r="DM17" i="7" s="1"/>
  <c r="DR14" i="7"/>
  <c r="DT14" i="7" s="1"/>
  <c r="DS14" i="7"/>
  <c r="AY15" i="7"/>
  <c r="BD15" i="7"/>
  <c r="BE15" i="7"/>
  <c r="BE17" i="7" s="1"/>
  <c r="BJ15" i="7"/>
  <c r="BK15" i="7"/>
  <c r="BP15" i="7"/>
  <c r="BQ15" i="7"/>
  <c r="BV15" i="7"/>
  <c r="BW15" i="7"/>
  <c r="CB15" i="7"/>
  <c r="CC15" i="7"/>
  <c r="CH15" i="7"/>
  <c r="CI15" i="7"/>
  <c r="CJ15" i="7" s="1"/>
  <c r="CN15" i="7"/>
  <c r="CO15" i="7"/>
  <c r="CO17" i="7" s="1"/>
  <c r="CT15" i="7"/>
  <c r="CV15" i="7" s="1"/>
  <c r="CU15" i="7"/>
  <c r="CZ15" i="7"/>
  <c r="DA15" i="7"/>
  <c r="DF15" i="7"/>
  <c r="DG15" i="7"/>
  <c r="DL15" i="7"/>
  <c r="DM15" i="7"/>
  <c r="DR15" i="7"/>
  <c r="DS15" i="7"/>
  <c r="AY16" i="7"/>
  <c r="BD16" i="7"/>
  <c r="BF16" i="7" s="1"/>
  <c r="BE16" i="7"/>
  <c r="BJ16" i="7"/>
  <c r="BK16" i="7"/>
  <c r="BP16" i="7"/>
  <c r="BQ16" i="7"/>
  <c r="BV16" i="7"/>
  <c r="BW16" i="7"/>
  <c r="CB16" i="7"/>
  <c r="CC16" i="7"/>
  <c r="CD16" i="7" s="1"/>
  <c r="CH16" i="7"/>
  <c r="CI16" i="7"/>
  <c r="CN16" i="7"/>
  <c r="CO16" i="7"/>
  <c r="CT16" i="7"/>
  <c r="CU16" i="7"/>
  <c r="CZ16" i="7"/>
  <c r="DA16" i="7"/>
  <c r="DF16" i="7"/>
  <c r="DG16" i="7"/>
  <c r="DL16" i="7"/>
  <c r="DM16" i="7"/>
  <c r="DR16" i="7"/>
  <c r="DS16" i="7"/>
  <c r="AY18" i="7"/>
  <c r="BD18" i="7"/>
  <c r="BE18" i="7"/>
  <c r="BJ18" i="7"/>
  <c r="BK18" i="7"/>
  <c r="BP18" i="7"/>
  <c r="BQ18" i="7"/>
  <c r="BV18" i="7"/>
  <c r="BW18" i="7"/>
  <c r="CB18" i="7"/>
  <c r="CC18" i="7"/>
  <c r="CH18" i="7"/>
  <c r="CI18" i="7"/>
  <c r="CJ18" i="7"/>
  <c r="CN18" i="7"/>
  <c r="CO18" i="7"/>
  <c r="CT18" i="7"/>
  <c r="CU18" i="7"/>
  <c r="CZ18" i="7"/>
  <c r="DA18" i="7"/>
  <c r="DF18" i="7"/>
  <c r="DG18" i="7"/>
  <c r="DL18" i="7"/>
  <c r="DM18" i="7"/>
  <c r="DR18" i="7"/>
  <c r="DS18" i="7"/>
  <c r="AY19" i="7"/>
  <c r="BD19" i="7"/>
  <c r="BD21" i="7" s="1"/>
  <c r="BE19" i="7"/>
  <c r="BF19" i="7" s="1"/>
  <c r="BJ19" i="7"/>
  <c r="BK19" i="7"/>
  <c r="BP19" i="7"/>
  <c r="BQ19" i="7"/>
  <c r="BV19" i="7"/>
  <c r="BW19" i="7"/>
  <c r="CB19" i="7"/>
  <c r="CD19" i="7" s="1"/>
  <c r="CC19" i="7"/>
  <c r="CH19" i="7"/>
  <c r="CI19" i="7"/>
  <c r="CN19" i="7"/>
  <c r="CO19" i="7"/>
  <c r="CT19" i="7"/>
  <c r="CU19" i="7"/>
  <c r="CZ19" i="7"/>
  <c r="DA19" i="7"/>
  <c r="DF19" i="7"/>
  <c r="DG19" i="7"/>
  <c r="DL19" i="7"/>
  <c r="DM19" i="7"/>
  <c r="DN19" i="7"/>
  <c r="DR19" i="7"/>
  <c r="DS19" i="7"/>
  <c r="AW20" i="7"/>
  <c r="AY20" i="7"/>
  <c r="BD20" i="7"/>
  <c r="BE20" i="7"/>
  <c r="BJ20" i="7"/>
  <c r="BK20" i="7"/>
  <c r="BP20" i="7"/>
  <c r="BP21" i="7" s="1"/>
  <c r="BQ20" i="7"/>
  <c r="BV20" i="7"/>
  <c r="BW20" i="7"/>
  <c r="BX20" i="7" s="1"/>
  <c r="CB20" i="7"/>
  <c r="CC20" i="7"/>
  <c r="CH20" i="7"/>
  <c r="CJ20" i="7" s="1"/>
  <c r="CI20" i="7"/>
  <c r="CN20" i="7"/>
  <c r="CO20" i="7"/>
  <c r="CT20" i="7"/>
  <c r="CU20" i="7"/>
  <c r="CZ20" i="7"/>
  <c r="DA20" i="7"/>
  <c r="DF20" i="7"/>
  <c r="DG20" i="7"/>
  <c r="DL20" i="7"/>
  <c r="DM20" i="7"/>
  <c r="DR20" i="7"/>
  <c r="DS20" i="7"/>
  <c r="AK243" i="7"/>
  <c r="Y243" i="7"/>
  <c r="S243" i="7"/>
  <c r="M243" i="7"/>
  <c r="G243" i="7"/>
  <c r="AI243" i="7"/>
  <c r="Z243" i="7"/>
  <c r="W243" i="7"/>
  <c r="Q243" i="7"/>
  <c r="H243" i="7"/>
  <c r="E243" i="7"/>
  <c r="AP93" i="7" l="1"/>
  <c r="DN8" i="7"/>
  <c r="L43" i="7"/>
  <c r="AA38" i="7"/>
  <c r="AP44" i="7"/>
  <c r="O47" i="7"/>
  <c r="AG47" i="7"/>
  <c r="AO60" i="7"/>
  <c r="AP59" i="7"/>
  <c r="AC73" i="7"/>
  <c r="AP206" i="7"/>
  <c r="AN208" i="7"/>
  <c r="AO47" i="7"/>
  <c r="AP47" i="7" s="1"/>
  <c r="U60" i="7"/>
  <c r="W90" i="7"/>
  <c r="AO94" i="7"/>
  <c r="AA94" i="7"/>
  <c r="AP95" i="7"/>
  <c r="D158" i="7"/>
  <c r="F158" i="7" s="1"/>
  <c r="F145" i="7"/>
  <c r="D192" i="7"/>
  <c r="F179" i="7"/>
  <c r="DG21" i="7"/>
  <c r="CP20" i="7"/>
  <c r="CB21" i="7"/>
  <c r="DH18" i="7"/>
  <c r="Q22" i="7"/>
  <c r="AA9" i="7"/>
  <c r="F13" i="7"/>
  <c r="U13" i="7"/>
  <c r="AD13" i="7"/>
  <c r="Z22" i="7"/>
  <c r="U21" i="7"/>
  <c r="T22" i="7"/>
  <c r="AP25" i="7"/>
  <c r="U26" i="7"/>
  <c r="AD39" i="7"/>
  <c r="AM26" i="7"/>
  <c r="O30" i="7"/>
  <c r="F34" i="7"/>
  <c r="AG34" i="7"/>
  <c r="AO43" i="7"/>
  <c r="AO56" i="7" s="1"/>
  <c r="H56" i="7"/>
  <c r="I56" i="7" s="1"/>
  <c r="AI56" i="7"/>
  <c r="AJ51" i="7"/>
  <c r="O64" i="7"/>
  <c r="AA68" i="7"/>
  <c r="R85" i="7"/>
  <c r="AA85" i="7"/>
  <c r="M107" i="7"/>
  <c r="U94" i="7"/>
  <c r="I115" i="7"/>
  <c r="U162" i="7"/>
  <c r="AD175" i="7"/>
  <c r="AP169" i="7"/>
  <c r="AP202" i="7"/>
  <c r="AN204" i="7"/>
  <c r="I204" i="7"/>
  <c r="R204" i="7"/>
  <c r="AA204" i="7"/>
  <c r="AV6" i="7"/>
  <c r="CV7" i="7"/>
  <c r="AO21" i="7"/>
  <c r="W209" i="7"/>
  <c r="AP236" i="7"/>
  <c r="AN238" i="7"/>
  <c r="AD60" i="7"/>
  <c r="AB73" i="7"/>
  <c r="AD73" i="7" s="1"/>
  <c r="DN20" i="7"/>
  <c r="BL18" i="7"/>
  <c r="DN7" i="7"/>
  <c r="W22" i="7"/>
  <c r="W244" i="7" s="1"/>
  <c r="AW7" i="7"/>
  <c r="AW19" i="7"/>
  <c r="AI22" i="7"/>
  <c r="AL22" i="7"/>
  <c r="AL39" i="7"/>
  <c r="AN51" i="7"/>
  <c r="AP51" i="7" s="1"/>
  <c r="DB20" i="7"/>
  <c r="CI21" i="7"/>
  <c r="BR15" i="7"/>
  <c r="CZ13" i="7"/>
  <c r="DB13" i="7" s="1"/>
  <c r="BQ13" i="7"/>
  <c r="BF10" i="7"/>
  <c r="CD8" i="7"/>
  <c r="K22" i="7"/>
  <c r="AK22" i="7"/>
  <c r="AP11" i="7"/>
  <c r="D39" i="7"/>
  <c r="V39" i="7"/>
  <c r="AQ39" i="7"/>
  <c r="AW15" i="7"/>
  <c r="D73" i="7"/>
  <c r="F73" i="7" s="1"/>
  <c r="I102" i="7"/>
  <c r="AA102" i="7"/>
  <c r="F106" i="7"/>
  <c r="K141" i="7"/>
  <c r="AC141" i="7"/>
  <c r="AN136" i="7"/>
  <c r="AP136" i="7" s="1"/>
  <c r="F162" i="7"/>
  <c r="AD162" i="7"/>
  <c r="AO221" i="7"/>
  <c r="I38" i="7"/>
  <c r="N22" i="7"/>
  <c r="K39" i="7"/>
  <c r="L39" i="7" s="1"/>
  <c r="AC39" i="7"/>
  <c r="Z124" i="7"/>
  <c r="CU21" i="7"/>
  <c r="CB13" i="7"/>
  <c r="M22" i="7"/>
  <c r="O22" i="7" s="1"/>
  <c r="AC22" i="7"/>
  <c r="R13" i="7"/>
  <c r="AF22" i="7"/>
  <c r="AG22" i="7" s="1"/>
  <c r="F17" i="7"/>
  <c r="O17" i="7"/>
  <c r="X17" i="7"/>
  <c r="AG17" i="7"/>
  <c r="AY17" i="7"/>
  <c r="AM21" i="7"/>
  <c r="N39" i="7"/>
  <c r="W39" i="7"/>
  <c r="AF39" i="7"/>
  <c r="AG30" i="7"/>
  <c r="AP49" i="7"/>
  <c r="I51" i="7"/>
  <c r="AD64" i="7"/>
  <c r="AA72" i="7"/>
  <c r="D90" i="7"/>
  <c r="F90" i="7" s="1"/>
  <c r="T90" i="7"/>
  <c r="AP79" i="7"/>
  <c r="AG81" i="7"/>
  <c r="AP82" i="7"/>
  <c r="AA89" i="7"/>
  <c r="AO123" i="7"/>
  <c r="AP123" i="7" s="1"/>
  <c r="AA123" i="7"/>
  <c r="L145" i="7"/>
  <c r="AB192" i="7"/>
  <c r="AP181" i="7"/>
  <c r="R183" i="7"/>
  <c r="AO191" i="7"/>
  <c r="AP188" i="7"/>
  <c r="X208" i="7"/>
  <c r="I217" i="7"/>
  <c r="R34" i="7"/>
  <c r="AA34" i="7"/>
  <c r="AP37" i="7"/>
  <c r="U38" i="7"/>
  <c r="AM38" i="7"/>
  <c r="AP42" i="7"/>
  <c r="S56" i="7"/>
  <c r="AB56" i="7"/>
  <c r="AK56" i="7"/>
  <c r="AM56" i="7" s="1"/>
  <c r="AW11" i="7"/>
  <c r="I47" i="7"/>
  <c r="AA47" i="7"/>
  <c r="R51" i="7"/>
  <c r="AP58" i="7"/>
  <c r="E73" i="7"/>
  <c r="N73" i="7"/>
  <c r="AG60" i="7"/>
  <c r="I64" i="7"/>
  <c r="O68" i="7"/>
  <c r="O72" i="7"/>
  <c r="T73" i="7"/>
  <c r="T244" i="7" s="1"/>
  <c r="R77" i="7"/>
  <c r="AQ90" i="7"/>
  <c r="I81" i="7"/>
  <c r="R81" i="7"/>
  <c r="AO89" i="7"/>
  <c r="O89" i="7"/>
  <c r="AP92" i="7"/>
  <c r="X94" i="7"/>
  <c r="V107" i="7"/>
  <c r="X107" i="7" s="1"/>
  <c r="AC107" i="7"/>
  <c r="AJ98" i="7"/>
  <c r="L102" i="7"/>
  <c r="U102" i="7"/>
  <c r="I111" i="7"/>
  <c r="R111" i="7"/>
  <c r="AD115" i="7"/>
  <c r="U119" i="7"/>
  <c r="AG128" i="7"/>
  <c r="AO132" i="7"/>
  <c r="AO141" i="7" s="1"/>
  <c r="X140" i="7"/>
  <c r="AO157" i="7"/>
  <c r="X170" i="7"/>
  <c r="AD174" i="7"/>
  <c r="I196" i="7"/>
  <c r="G209" i="7"/>
  <c r="I209" i="7" s="1"/>
  <c r="P209" i="7"/>
  <c r="R196" i="7"/>
  <c r="D226" i="7"/>
  <c r="F213" i="7"/>
  <c r="V226" i="7"/>
  <c r="AQ226" i="7"/>
  <c r="T56" i="7"/>
  <c r="Y73" i="7"/>
  <c r="AN64" i="7"/>
  <c r="P73" i="7"/>
  <c r="AO85" i="7"/>
  <c r="AP85" i="7" s="1"/>
  <c r="G107" i="7"/>
  <c r="P107" i="7"/>
  <c r="AI107" i="7"/>
  <c r="AN102" i="7"/>
  <c r="H124" i="7"/>
  <c r="Q124" i="7"/>
  <c r="AO136" i="7"/>
  <c r="AG141" i="7"/>
  <c r="AN149" i="7"/>
  <c r="P175" i="7"/>
  <c r="R162" i="7"/>
  <c r="AF175" i="7"/>
  <c r="N192" i="7"/>
  <c r="W192" i="7"/>
  <c r="AD183" i="7"/>
  <c r="E226" i="7"/>
  <c r="AN34" i="7"/>
  <c r="AP34" i="7" s="1"/>
  <c r="L34" i="7"/>
  <c r="O38" i="7"/>
  <c r="AG38" i="7"/>
  <c r="F43" i="7"/>
  <c r="M56" i="7"/>
  <c r="O56" i="7" s="1"/>
  <c r="AE56" i="7"/>
  <c r="AG56" i="7" s="1"/>
  <c r="AQ56" i="7"/>
  <c r="AP46" i="7"/>
  <c r="U47" i="7"/>
  <c r="AM47" i="7"/>
  <c r="AP48" i="7"/>
  <c r="F51" i="7"/>
  <c r="Q73" i="7"/>
  <c r="R73" i="7" s="1"/>
  <c r="AI73" i="7"/>
  <c r="AO64" i="7"/>
  <c r="AG64" i="7"/>
  <c r="AP70" i="7"/>
  <c r="AP71" i="7"/>
  <c r="AM72" i="7"/>
  <c r="AO81" i="7"/>
  <c r="AO90" i="7" s="1"/>
  <c r="AD81" i="7"/>
  <c r="X85" i="7"/>
  <c r="AC90" i="7"/>
  <c r="AP88" i="7"/>
  <c r="Q107" i="7"/>
  <c r="Y107" i="7"/>
  <c r="AA107" i="7" s="1"/>
  <c r="AF107" i="7"/>
  <c r="AQ107" i="7"/>
  <c r="X98" i="7"/>
  <c r="F102" i="7"/>
  <c r="U106" i="7"/>
  <c r="J124" i="7"/>
  <c r="U111" i="7"/>
  <c r="S124" i="7"/>
  <c r="U124" i="7" s="1"/>
  <c r="I123" i="7"/>
  <c r="AP127" i="7"/>
  <c r="R128" i="7"/>
  <c r="AA128" i="7"/>
  <c r="H141" i="7"/>
  <c r="Z141" i="7"/>
  <c r="AP133" i="7"/>
  <c r="H158" i="7"/>
  <c r="Q158" i="7"/>
  <c r="N158" i="7"/>
  <c r="AF158" i="7"/>
  <c r="AP150" i="7"/>
  <c r="F153" i="7"/>
  <c r="O153" i="7"/>
  <c r="AL158" i="7"/>
  <c r="H175" i="7"/>
  <c r="Z175" i="7"/>
  <c r="AP168" i="7"/>
  <c r="I174" i="7"/>
  <c r="AG174" i="7"/>
  <c r="N175" i="7"/>
  <c r="U196" i="7"/>
  <c r="AD209" i="7"/>
  <c r="AO200" i="7"/>
  <c r="P226" i="7"/>
  <c r="AP220" i="7"/>
  <c r="L221" i="7"/>
  <c r="U221" i="7"/>
  <c r="AD221" i="7"/>
  <c r="AP224" i="7"/>
  <c r="R225" i="7"/>
  <c r="X230" i="7"/>
  <c r="F234" i="7"/>
  <c r="I230" i="7"/>
  <c r="AG230" i="7"/>
  <c r="AG234" i="7"/>
  <c r="AP235" i="7"/>
  <c r="F238" i="7"/>
  <c r="X238" i="7"/>
  <c r="AP241" i="7"/>
  <c r="AJ242" i="7"/>
  <c r="O106" i="7"/>
  <c r="X106" i="7"/>
  <c r="L111" i="7"/>
  <c r="AC124" i="7"/>
  <c r="O115" i="7"/>
  <c r="X115" i="7"/>
  <c r="I119" i="7"/>
  <c r="L123" i="7"/>
  <c r="U123" i="7"/>
  <c r="AD123" i="7"/>
  <c r="D141" i="7"/>
  <c r="F141" i="7" s="1"/>
  <c r="AB141" i="7"/>
  <c r="AD141" i="7" s="1"/>
  <c r="AP131" i="7"/>
  <c r="L132" i="7"/>
  <c r="U132" i="7"/>
  <c r="AD132" i="7"/>
  <c r="L140" i="7"/>
  <c r="AO145" i="7"/>
  <c r="E158" i="7"/>
  <c r="U145" i="7"/>
  <c r="X153" i="7"/>
  <c r="X157" i="7"/>
  <c r="AM158" i="7"/>
  <c r="V175" i="7"/>
  <c r="X175" i="7" s="1"/>
  <c r="AC175" i="7"/>
  <c r="AQ175" i="7"/>
  <c r="T175" i="7"/>
  <c r="I170" i="7"/>
  <c r="R170" i="7"/>
  <c r="AN174" i="7"/>
  <c r="AP174" i="7" s="1"/>
  <c r="R174" i="7"/>
  <c r="AO179" i="7"/>
  <c r="E192" i="7"/>
  <c r="O179" i="7"/>
  <c r="V192" i="7"/>
  <c r="X192" i="7" s="1"/>
  <c r="AC192" i="7"/>
  <c r="AQ192" i="7"/>
  <c r="AP182" i="7"/>
  <c r="AP189" i="7"/>
  <c r="O191" i="7"/>
  <c r="X191" i="7"/>
  <c r="AO196" i="7"/>
  <c r="V209" i="7"/>
  <c r="X209" i="7" s="1"/>
  <c r="AG196" i="7"/>
  <c r="AQ209" i="7"/>
  <c r="AP199" i="7"/>
  <c r="L204" i="7"/>
  <c r="AD204" i="7"/>
  <c r="R208" i="7"/>
  <c r="AG208" i="7"/>
  <c r="AP211" i="7"/>
  <c r="W226" i="7"/>
  <c r="AG213" i="7"/>
  <c r="AG217" i="7"/>
  <c r="F221" i="7"/>
  <c r="X221" i="7"/>
  <c r="AP229" i="7"/>
  <c r="AA234" i="7"/>
  <c r="AN242" i="7"/>
  <c r="AP242" i="7" s="1"/>
  <c r="U242" i="7"/>
  <c r="AO242" i="7"/>
  <c r="F242" i="7"/>
  <c r="R106" i="7"/>
  <c r="AJ106" i="7"/>
  <c r="AN124" i="7"/>
  <c r="W124" i="7"/>
  <c r="X124" i="7" s="1"/>
  <c r="AG111" i="7"/>
  <c r="AG123" i="7"/>
  <c r="AP126" i="7"/>
  <c r="P141" i="7"/>
  <c r="R141" i="7" s="1"/>
  <c r="W141" i="7"/>
  <c r="AD128" i="7"/>
  <c r="F132" i="7"/>
  <c r="X132" i="7"/>
  <c r="AP138" i="7"/>
  <c r="V158" i="7"/>
  <c r="AC158" i="7"/>
  <c r="AD158" i="7" s="1"/>
  <c r="AQ158" i="7"/>
  <c r="L157" i="7"/>
  <c r="Q175" i="7"/>
  <c r="X162" i="7"/>
  <c r="AG162" i="7"/>
  <c r="AO170" i="7"/>
  <c r="AP170" i="7" s="1"/>
  <c r="L170" i="7"/>
  <c r="AP171" i="7"/>
  <c r="F174" i="7"/>
  <c r="I179" i="7"/>
  <c r="P192" i="7"/>
  <c r="X179" i="7"/>
  <c r="I191" i="7"/>
  <c r="H209" i="7"/>
  <c r="Q209" i="7"/>
  <c r="AA196" i="7"/>
  <c r="AI209" i="7"/>
  <c r="AJ209" i="7" s="1"/>
  <c r="F204" i="7"/>
  <c r="X204" i="7"/>
  <c r="AP207" i="7"/>
  <c r="L208" i="7"/>
  <c r="AP212" i="7"/>
  <c r="H226" i="7"/>
  <c r="Q226" i="7"/>
  <c r="AA213" i="7"/>
  <c r="AI226" i="7"/>
  <c r="AJ226" i="7" s="1"/>
  <c r="AP219" i="7"/>
  <c r="I221" i="7"/>
  <c r="R221" i="7"/>
  <c r="AA221" i="7"/>
  <c r="AP223" i="7"/>
  <c r="AD225" i="7"/>
  <c r="AP227" i="7"/>
  <c r="L230" i="7"/>
  <c r="U230" i="7"/>
  <c r="O234" i="7"/>
  <c r="AP144" i="7"/>
  <c r="P158" i="7"/>
  <c r="W158" i="7"/>
  <c r="F149" i="7"/>
  <c r="X149" i="7"/>
  <c r="F157" i="7"/>
  <c r="AO162" i="7"/>
  <c r="D175" i="7"/>
  <c r="AA162" i="7"/>
  <c r="AP164" i="7"/>
  <c r="R166" i="7"/>
  <c r="AP172" i="7"/>
  <c r="AA179" i="7"/>
  <c r="AI192" i="7"/>
  <c r="AJ192" i="7" s="1"/>
  <c r="U183" i="7"/>
  <c r="AP184" i="7"/>
  <c r="F187" i="7"/>
  <c r="O187" i="7"/>
  <c r="X187" i="7"/>
  <c r="AG187" i="7"/>
  <c r="L191" i="7"/>
  <c r="AP195" i="7"/>
  <c r="J209" i="7"/>
  <c r="Z209" i="7"/>
  <c r="U200" i="7"/>
  <c r="F208" i="7"/>
  <c r="AD208" i="7"/>
  <c r="J226" i="7"/>
  <c r="L226" i="7" s="1"/>
  <c r="U213" i="7"/>
  <c r="Z226" i="7"/>
  <c r="AO230" i="7"/>
  <c r="O230" i="7"/>
  <c r="I234" i="7"/>
  <c r="L238" i="7"/>
  <c r="AD238" i="7"/>
  <c r="AG242" i="7"/>
  <c r="AD230" i="7"/>
  <c r="AP228" i="7"/>
  <c r="AN213" i="7"/>
  <c r="AP177" i="7"/>
  <c r="AD145" i="7"/>
  <c r="G158" i="7"/>
  <c r="I158" i="7" s="1"/>
  <c r="L128" i="7"/>
  <c r="F128" i="7"/>
  <c r="O94" i="7"/>
  <c r="I94" i="7"/>
  <c r="P90" i="7"/>
  <c r="R90" i="7" s="1"/>
  <c r="F77" i="7"/>
  <c r="AN60" i="7"/>
  <c r="I60" i="7"/>
  <c r="DB7" i="7"/>
  <c r="AN43" i="7"/>
  <c r="CD7" i="7"/>
  <c r="AP24" i="7"/>
  <c r="AY9" i="7"/>
  <c r="Y39" i="7"/>
  <c r="AA39" i="7" s="1"/>
  <c r="AG9" i="7"/>
  <c r="O9" i="7"/>
  <c r="AJ56" i="7"/>
  <c r="AG119" i="7"/>
  <c r="AE124" i="7"/>
  <c r="DN11" i="7"/>
  <c r="DL13" i="7"/>
  <c r="DH6" i="7"/>
  <c r="G22" i="7"/>
  <c r="AW12" i="7"/>
  <c r="AW13" i="7" s="1"/>
  <c r="AP41" i="7"/>
  <c r="AJ43" i="7"/>
  <c r="O128" i="7"/>
  <c r="M141" i="7"/>
  <c r="O141" i="7" s="1"/>
  <c r="BQ17" i="7"/>
  <c r="CB9" i="7"/>
  <c r="CB22" i="7" s="1"/>
  <c r="H22" i="7"/>
  <c r="G39" i="7"/>
  <c r="I39" i="7" s="1"/>
  <c r="J56" i="7"/>
  <c r="Z73" i="7"/>
  <c r="AA73" i="7" s="1"/>
  <c r="AA60" i="7"/>
  <c r="DS21" i="7"/>
  <c r="BX18" i="7"/>
  <c r="BF18" i="7"/>
  <c r="BR16" i="7"/>
  <c r="AW16" i="7"/>
  <c r="DH15" i="7"/>
  <c r="CP15" i="7"/>
  <c r="CN9" i="7"/>
  <c r="R9" i="7"/>
  <c r="P22" i="7"/>
  <c r="R22" i="7" s="1"/>
  <c r="AG13" i="7"/>
  <c r="AO26" i="7"/>
  <c r="AW6" i="7"/>
  <c r="AW9" i="7" s="1"/>
  <c r="E39" i="7"/>
  <c r="F39" i="7" s="1"/>
  <c r="AN30" i="7"/>
  <c r="AP30" i="7" s="1"/>
  <c r="AP27" i="7"/>
  <c r="X43" i="7"/>
  <c r="AP45" i="7"/>
  <c r="R47" i="7"/>
  <c r="AJ47" i="7"/>
  <c r="K56" i="7"/>
  <c r="Y90" i="7"/>
  <c r="AA77" i="7"/>
  <c r="L81" i="7"/>
  <c r="J90" i="7"/>
  <c r="L90" i="7" s="1"/>
  <c r="E107" i="7"/>
  <c r="O107" i="7"/>
  <c r="AV19" i="7"/>
  <c r="AX19" i="7" s="1"/>
  <c r="AP36" i="7"/>
  <c r="S39" i="7"/>
  <c r="U39" i="7" s="1"/>
  <c r="AF73" i="7"/>
  <c r="BX6" i="7"/>
  <c r="AC56" i="7"/>
  <c r="J107" i="7"/>
  <c r="L107" i="7" s="1"/>
  <c r="BL8" i="7"/>
  <c r="V22" i="7"/>
  <c r="X9" i="7"/>
  <c r="AO13" i="7"/>
  <c r="AW10" i="7"/>
  <c r="P56" i="7"/>
  <c r="R56" i="7" s="1"/>
  <c r="AN77" i="7"/>
  <c r="AP74" i="7"/>
  <c r="AD90" i="7"/>
  <c r="AB124" i="7"/>
  <c r="AD111" i="7"/>
  <c r="AO115" i="7"/>
  <c r="AP115" i="7" s="1"/>
  <c r="DN16" i="7"/>
  <c r="L9" i="7"/>
  <c r="J22" i="7"/>
  <c r="L22" i="7" s="1"/>
  <c r="Y22" i="7"/>
  <c r="AP14" i="7"/>
  <c r="AN17" i="7"/>
  <c r="AP17" i="7" s="1"/>
  <c r="AV20" i="7"/>
  <c r="AX20" i="7" s="1"/>
  <c r="AP20" i="7"/>
  <c r="P39" i="7"/>
  <c r="AH39" i="7"/>
  <c r="AN38" i="7"/>
  <c r="M39" i="7"/>
  <c r="O39" i="7" s="1"/>
  <c r="AE39" i="7"/>
  <c r="D56" i="7"/>
  <c r="V56" i="7"/>
  <c r="X56" i="7" s="1"/>
  <c r="AP67" i="7"/>
  <c r="AM68" i="7"/>
  <c r="S90" i="7"/>
  <c r="U90" i="7" s="1"/>
  <c r="U77" i="7"/>
  <c r="AH107" i="7"/>
  <c r="AJ107" i="7" s="1"/>
  <c r="CP19" i="7"/>
  <c r="CN21" i="7"/>
  <c r="AH22" i="7"/>
  <c r="AJ22" i="7" s="1"/>
  <c r="AJ9" i="7"/>
  <c r="AK39" i="7"/>
  <c r="G90" i="7"/>
  <c r="I90" i="7" s="1"/>
  <c r="I77" i="7"/>
  <c r="AO111" i="7"/>
  <c r="AP108" i="7"/>
  <c r="BL20" i="7"/>
  <c r="CJ14" i="7"/>
  <c r="AV7" i="7"/>
  <c r="AX7" i="7" s="1"/>
  <c r="BF6" i="7"/>
  <c r="AD9" i="7"/>
  <c r="AB22" i="7"/>
  <c r="AL141" i="7"/>
  <c r="AM141" i="7" s="1"/>
  <c r="AM128" i="7"/>
  <c r="BW21" i="7"/>
  <c r="CO9" i="7"/>
  <c r="AX8" i="7"/>
  <c r="AP12" i="7"/>
  <c r="AN26" i="7"/>
  <c r="AP23" i="7"/>
  <c r="AP29" i="7"/>
  <c r="AV12" i="7"/>
  <c r="AD43" i="7"/>
  <c r="L60" i="7"/>
  <c r="J73" i="7"/>
  <c r="L73" i="7" s="1"/>
  <c r="AE90" i="7"/>
  <c r="AG77" i="7"/>
  <c r="F94" i="7"/>
  <c r="D107" i="7"/>
  <c r="F107" i="7" s="1"/>
  <c r="AA145" i="7"/>
  <c r="Y158" i="7"/>
  <c r="AA158" i="7" s="1"/>
  <c r="D22" i="7"/>
  <c r="F22" i="7" s="1"/>
  <c r="F9" i="7"/>
  <c r="S22" i="7"/>
  <c r="U22" i="7" s="1"/>
  <c r="AN9" i="7"/>
  <c r="AO17" i="7"/>
  <c r="AN21" i="7"/>
  <c r="AP21" i="7" s="1"/>
  <c r="AP18" i="7"/>
  <c r="AV18" i="7"/>
  <c r="Q39" i="7"/>
  <c r="AI39" i="7"/>
  <c r="AO38" i="7"/>
  <c r="E56" i="7"/>
  <c r="L47" i="7"/>
  <c r="AD47" i="7"/>
  <c r="AN68" i="7"/>
  <c r="AP65" i="7"/>
  <c r="M90" i="7"/>
  <c r="O90" i="7" s="1"/>
  <c r="O77" i="7"/>
  <c r="AD85" i="7"/>
  <c r="AP96" i="7"/>
  <c r="AN98" i="7"/>
  <c r="AP98" i="7" s="1"/>
  <c r="AN106" i="7"/>
  <c r="AP103" i="7"/>
  <c r="D124" i="7"/>
  <c r="F123" i="7"/>
  <c r="O162" i="7"/>
  <c r="M175" i="7"/>
  <c r="AL175" i="7"/>
  <c r="AM175" i="7" s="1"/>
  <c r="AM162" i="7"/>
  <c r="K209" i="7"/>
  <c r="L196" i="7"/>
  <c r="CV14" i="7"/>
  <c r="BR12" i="7"/>
  <c r="DM13" i="7"/>
  <c r="DN13" i="7" s="1"/>
  <c r="AN13" i="7"/>
  <c r="AP13" i="7" s="1"/>
  <c r="M73" i="7"/>
  <c r="AQ73" i="7"/>
  <c r="AF90" i="7"/>
  <c r="AP120" i="7"/>
  <c r="DT20" i="7"/>
  <c r="BF20" i="7"/>
  <c r="DB19" i="7"/>
  <c r="BR19" i="7"/>
  <c r="DN18" i="7"/>
  <c r="CV18" i="7"/>
  <c r="BR18" i="7"/>
  <c r="CP16" i="7"/>
  <c r="DT15" i="7"/>
  <c r="CC13" i="7"/>
  <c r="CD13" i="7" s="1"/>
  <c r="DB8" i="7"/>
  <c r="BE9" i="7"/>
  <c r="DB6" i="7"/>
  <c r="BR6" i="7"/>
  <c r="G73" i="7"/>
  <c r="I73" i="7" s="1"/>
  <c r="AP64" i="7"/>
  <c r="U68" i="7"/>
  <c r="AG72" i="7"/>
  <c r="V73" i="7"/>
  <c r="X73" i="7" s="1"/>
  <c r="AH73" i="7"/>
  <c r="AJ73" i="7" s="1"/>
  <c r="L85" i="7"/>
  <c r="I89" i="7"/>
  <c r="N107" i="7"/>
  <c r="AD94" i="7"/>
  <c r="R98" i="7"/>
  <c r="AO102" i="7"/>
  <c r="AO107" i="7" s="1"/>
  <c r="AB107" i="7"/>
  <c r="AD107" i="7" s="1"/>
  <c r="X111" i="7"/>
  <c r="AQ124" i="7"/>
  <c r="AA115" i="7"/>
  <c r="O119" i="7"/>
  <c r="AF192" i="7"/>
  <c r="Y192" i="7"/>
  <c r="AA183" i="7"/>
  <c r="U217" i="7"/>
  <c r="S226" i="7"/>
  <c r="U226" i="7" s="1"/>
  <c r="AL124" i="7"/>
  <c r="AM124" i="7" s="1"/>
  <c r="V141" i="7"/>
  <c r="X141" i="7" s="1"/>
  <c r="S175" i="7"/>
  <c r="U175" i="7" s="1"/>
  <c r="BE13" i="7"/>
  <c r="BL7" i="7"/>
  <c r="AN166" i="7"/>
  <c r="AE192" i="7"/>
  <c r="AG183" i="7"/>
  <c r="BK21" i="7"/>
  <c r="AW18" i="7"/>
  <c r="AW21" i="7" s="1"/>
  <c r="BL14" i="7"/>
  <c r="CD12" i="7"/>
  <c r="BF7" i="7"/>
  <c r="CU9" i="7"/>
  <c r="BK9" i="7"/>
  <c r="AP31" i="7"/>
  <c r="AP40" i="7"/>
  <c r="I43" i="7"/>
  <c r="O43" i="7"/>
  <c r="U43" i="7"/>
  <c r="AA43" i="7"/>
  <c r="AG43" i="7"/>
  <c r="AM43" i="7"/>
  <c r="AK73" i="7"/>
  <c r="AM73" i="7" s="1"/>
  <c r="AN72" i="7"/>
  <c r="AP69" i="7"/>
  <c r="AN81" i="7"/>
  <c r="V90" i="7"/>
  <c r="X90" i="7" s="1"/>
  <c r="H107" i="7"/>
  <c r="AL107" i="7"/>
  <c r="AM107" i="7" s="1"/>
  <c r="Y124" i="7"/>
  <c r="AA124" i="7" s="1"/>
  <c r="K124" i="7"/>
  <c r="AP149" i="7"/>
  <c r="Q192" i="7"/>
  <c r="R192" i="7" s="1"/>
  <c r="R179" i="7"/>
  <c r="AP197" i="7"/>
  <c r="AN200" i="7"/>
  <c r="AP200" i="7" s="1"/>
  <c r="AG200" i="7"/>
  <c r="AE209" i="7"/>
  <c r="AG209" i="7" s="1"/>
  <c r="AL226" i="7"/>
  <c r="AM226" i="7" s="1"/>
  <c r="AM213" i="7"/>
  <c r="O217" i="7"/>
  <c r="M226" i="7"/>
  <c r="AO225" i="7"/>
  <c r="AP225" i="7" s="1"/>
  <c r="AO106" i="7"/>
  <c r="I128" i="7"/>
  <c r="G141" i="7"/>
  <c r="I141" i="7" s="1"/>
  <c r="I162" i="7"/>
  <c r="G175" i="7"/>
  <c r="DT8" i="7"/>
  <c r="AO68" i="7"/>
  <c r="Z90" i="7"/>
  <c r="P124" i="7"/>
  <c r="AN183" i="7"/>
  <c r="AP183" i="7" s="1"/>
  <c r="AP180" i="7"/>
  <c r="AP231" i="7"/>
  <c r="AN234" i="7"/>
  <c r="AP234" i="7" s="1"/>
  <c r="AE243" i="7"/>
  <c r="CV20" i="7"/>
  <c r="CD20" i="7"/>
  <c r="DB16" i="7"/>
  <c r="BL15" i="7"/>
  <c r="DA17" i="7"/>
  <c r="DA22" i="7" s="1"/>
  <c r="BP9" i="7"/>
  <c r="BR9" i="7" s="1"/>
  <c r="DL9" i="7"/>
  <c r="F26" i="7"/>
  <c r="L26" i="7"/>
  <c r="R26" i="7"/>
  <c r="X26" i="7"/>
  <c r="AD26" i="7"/>
  <c r="AJ26" i="7"/>
  <c r="AN55" i="7"/>
  <c r="AP55" i="7" s="1"/>
  <c r="AE73" i="7"/>
  <c r="AG73" i="7" s="1"/>
  <c r="AP61" i="7"/>
  <c r="I68" i="7"/>
  <c r="AO72" i="7"/>
  <c r="U72" i="7"/>
  <c r="AP83" i="7"/>
  <c r="AG89" i="7"/>
  <c r="AN89" i="7"/>
  <c r="AP89" i="7" s="1"/>
  <c r="AI90" i="7"/>
  <c r="AJ90" i="7" s="1"/>
  <c r="R94" i="7"/>
  <c r="AE107" i="7"/>
  <c r="AG107" i="7" s="1"/>
  <c r="AN94" i="7"/>
  <c r="F98" i="7"/>
  <c r="E124" i="7"/>
  <c r="AI124" i="7"/>
  <c r="AJ124" i="7" s="1"/>
  <c r="AP119" i="7"/>
  <c r="U128" i="7"/>
  <c r="S141" i="7"/>
  <c r="U141" i="7" s="1"/>
  <c r="I132" i="7"/>
  <c r="AA132" i="7"/>
  <c r="AP142" i="7"/>
  <c r="AN145" i="7"/>
  <c r="J158" i="7"/>
  <c r="L158" i="7" s="1"/>
  <c r="AG145" i="7"/>
  <c r="AE158" i="7"/>
  <c r="AG158" i="7" s="1"/>
  <c r="AP146" i="7"/>
  <c r="O149" i="7"/>
  <c r="AG149" i="7"/>
  <c r="AA200" i="7"/>
  <c r="Y209" i="7"/>
  <c r="AO119" i="7"/>
  <c r="M124" i="7"/>
  <c r="O124" i="7" s="1"/>
  <c r="AF124" i="7"/>
  <c r="AN140" i="7"/>
  <c r="AP140" i="7" s="1"/>
  <c r="AO153" i="7"/>
  <c r="AP153" i="7" s="1"/>
  <c r="M158" i="7"/>
  <c r="AP159" i="7"/>
  <c r="AN162" i="7"/>
  <c r="J175" i="7"/>
  <c r="L175" i="7" s="1"/>
  <c r="Y175" i="7"/>
  <c r="AA175" i="7" s="1"/>
  <c r="L192" i="7"/>
  <c r="AC226" i="7"/>
  <c r="AD226" i="7" s="1"/>
  <c r="AD213" i="7"/>
  <c r="G124" i="7"/>
  <c r="I124" i="7" s="1"/>
  <c r="AP125" i="7"/>
  <c r="AN128" i="7"/>
  <c r="L141" i="7"/>
  <c r="AP129" i="7"/>
  <c r="O132" i="7"/>
  <c r="AG132" i="7"/>
  <c r="AN132" i="7"/>
  <c r="F175" i="7"/>
  <c r="AO166" i="7"/>
  <c r="AO175" i="7" s="1"/>
  <c r="AP176" i="7"/>
  <c r="AN179" i="7"/>
  <c r="K192" i="7"/>
  <c r="L179" i="7"/>
  <c r="M192" i="7"/>
  <c r="O192" i="7" s="1"/>
  <c r="O183" i="7"/>
  <c r="S192" i="7"/>
  <c r="U192" i="7" s="1"/>
  <c r="E209" i="7"/>
  <c r="F209" i="7" s="1"/>
  <c r="F196" i="7"/>
  <c r="N226" i="7"/>
  <c r="AM94" i="7"/>
  <c r="AA111" i="7"/>
  <c r="Y141" i="7"/>
  <c r="AA141" i="7" s="1"/>
  <c r="X158" i="7"/>
  <c r="AP148" i="7"/>
  <c r="U149" i="7"/>
  <c r="AN157" i="7"/>
  <c r="AP157" i="7" s="1"/>
  <c r="S158" i="7"/>
  <c r="U158" i="7" s="1"/>
  <c r="I166" i="7"/>
  <c r="AA166" i="7"/>
  <c r="AE175" i="7"/>
  <c r="AG175" i="7" s="1"/>
  <c r="G192" i="7"/>
  <c r="I183" i="7"/>
  <c r="I187" i="7"/>
  <c r="AA187" i="7"/>
  <c r="AP203" i="7"/>
  <c r="U204" i="7"/>
  <c r="AP237" i="7"/>
  <c r="U238" i="7"/>
  <c r="U179" i="7"/>
  <c r="Z192" i="7"/>
  <c r="AP186" i="7"/>
  <c r="U187" i="7"/>
  <c r="T209" i="7"/>
  <c r="AP201" i="7"/>
  <c r="O204" i="7"/>
  <c r="AG204" i="7"/>
  <c r="O238" i="7"/>
  <c r="AG238" i="7"/>
  <c r="AN187" i="7"/>
  <c r="N209" i="7"/>
  <c r="AL209" i="7"/>
  <c r="AM209" i="7" s="1"/>
  <c r="AM196" i="7"/>
  <c r="AO204" i="7"/>
  <c r="AP208" i="7"/>
  <c r="M209" i="7"/>
  <c r="AO238" i="7"/>
  <c r="AI141" i="7"/>
  <c r="AJ141" i="7" s="1"/>
  <c r="AI158" i="7"/>
  <c r="AJ158" i="7" s="1"/>
  <c r="AI175" i="7"/>
  <c r="AI244" i="7" s="1"/>
  <c r="AL192" i="7"/>
  <c r="AM192" i="7" s="1"/>
  <c r="AM179" i="7"/>
  <c r="AD196" i="7"/>
  <c r="AP196" i="7"/>
  <c r="AO208" i="7"/>
  <c r="AO213" i="7"/>
  <c r="R213" i="7"/>
  <c r="AF226" i="7"/>
  <c r="AG226" i="7" s="1"/>
  <c r="AP214" i="7"/>
  <c r="AN217" i="7"/>
  <c r="AP217" i="7" s="1"/>
  <c r="AN221" i="7"/>
  <c r="AP221" i="7" s="1"/>
  <c r="G226" i="7"/>
  <c r="I226" i="7" s="1"/>
  <c r="Y226" i="7"/>
  <c r="AP178" i="7"/>
  <c r="H192" i="7"/>
  <c r="AD179" i="7"/>
  <c r="AO187" i="7"/>
  <c r="AO192" i="7" s="1"/>
  <c r="AP191" i="7"/>
  <c r="X196" i="7"/>
  <c r="S209" i="7"/>
  <c r="U209" i="7" s="1"/>
  <c r="L213" i="7"/>
  <c r="AP218" i="7"/>
  <c r="O221" i="7"/>
  <c r="AG221" i="7"/>
  <c r="AP230" i="7"/>
  <c r="AP239" i="7"/>
  <c r="AN209" i="7"/>
  <c r="DB15" i="7"/>
  <c r="BL12" i="7"/>
  <c r="BR10" i="7"/>
  <c r="DH7" i="7"/>
  <c r="DL21" i="7"/>
  <c r="DH20" i="7"/>
  <c r="DT18" i="7"/>
  <c r="DN15" i="7"/>
  <c r="BP13" i="7"/>
  <c r="BR13" i="7" s="1"/>
  <c r="BX12" i="7"/>
  <c r="CD10" i="7"/>
  <c r="BD9" i="7"/>
  <c r="BF9" i="7" s="1"/>
  <c r="CJ8" i="7"/>
  <c r="DT7" i="7"/>
  <c r="DG9" i="7"/>
  <c r="BW9" i="7"/>
  <c r="BF15" i="7"/>
  <c r="DN10" i="7"/>
  <c r="CD6" i="7"/>
  <c r="CJ12" i="7"/>
  <c r="CV8" i="7"/>
  <c r="BQ9" i="7"/>
  <c r="CP6" i="7"/>
  <c r="DA21" i="7"/>
  <c r="DB21" i="7" s="1"/>
  <c r="CP11" i="7"/>
  <c r="DM9" i="7"/>
  <c r="DN6" i="7"/>
  <c r="CZ21" i="7"/>
  <c r="CN13" i="7"/>
  <c r="CP13" i="7" s="1"/>
  <c r="BD13" i="7"/>
  <c r="BF13" i="7" s="1"/>
  <c r="CV12" i="7"/>
  <c r="CZ9" i="7"/>
  <c r="DB9" i="7" s="1"/>
  <c r="DH8" i="7"/>
  <c r="CP8" i="7"/>
  <c r="CC9" i="7"/>
  <c r="BX7" i="7"/>
  <c r="DS9" i="7"/>
  <c r="CI9" i="7"/>
  <c r="O243" i="7"/>
  <c r="BF11" i="7"/>
  <c r="BX8" i="7"/>
  <c r="BR20" i="7"/>
  <c r="CD15" i="7"/>
  <c r="CD11" i="7"/>
  <c r="DB10" i="7"/>
  <c r="CJ10" i="7"/>
  <c r="BX19" i="7"/>
  <c r="BV21" i="7"/>
  <c r="BX21" i="7" s="1"/>
  <c r="BF14" i="7"/>
  <c r="BD17" i="7"/>
  <c r="BF17" i="7" s="1"/>
  <c r="CJ19" i="7"/>
  <c r="CH21" i="7"/>
  <c r="CJ21" i="7" s="1"/>
  <c r="DB18" i="7"/>
  <c r="BE21" i="7"/>
  <c r="BF21" i="7" s="1"/>
  <c r="BX16" i="7"/>
  <c r="BV17" i="7"/>
  <c r="CI17" i="7"/>
  <c r="BR14" i="7"/>
  <c r="BP17" i="7"/>
  <c r="DT11" i="7"/>
  <c r="DR13" i="7"/>
  <c r="CJ11" i="7"/>
  <c r="CH13" i="7"/>
  <c r="BK13" i="7"/>
  <c r="AV10" i="7"/>
  <c r="BL16" i="7"/>
  <c r="BJ17" i="7"/>
  <c r="CV19" i="7"/>
  <c r="CT21" i="7"/>
  <c r="CV21" i="7" s="1"/>
  <c r="DM21" i="7"/>
  <c r="BQ21" i="7"/>
  <c r="BR21" i="7" s="1"/>
  <c r="CJ16" i="7"/>
  <c r="CH17" i="7"/>
  <c r="CU17" i="7"/>
  <c r="CD14" i="7"/>
  <c r="CB17" i="7"/>
  <c r="CD17" i="7" s="1"/>
  <c r="AW14" i="7"/>
  <c r="AW17" i="7" s="1"/>
  <c r="BW13" i="7"/>
  <c r="DT6" i="7"/>
  <c r="CJ6" i="7"/>
  <c r="DS13" i="7"/>
  <c r="DH19" i="7"/>
  <c r="DF21" i="7"/>
  <c r="DH21" i="7" s="1"/>
  <c r="CC21" i="7"/>
  <c r="CV16" i="7"/>
  <c r="CT17" i="7"/>
  <c r="DG17" i="7"/>
  <c r="CP14" i="7"/>
  <c r="CN17" i="7"/>
  <c r="CP17" i="7" s="1"/>
  <c r="AV14" i="7"/>
  <c r="CV11" i="7"/>
  <c r="CT13" i="7"/>
  <c r="BL11" i="7"/>
  <c r="BJ13" i="7"/>
  <c r="CI13" i="7"/>
  <c r="BW17" i="7"/>
  <c r="DN21" i="7"/>
  <c r="CP21" i="7"/>
  <c r="DT19" i="7"/>
  <c r="DR21" i="7"/>
  <c r="CO21" i="7"/>
  <c r="CD18" i="7"/>
  <c r="AX18" i="7"/>
  <c r="DH16" i="7"/>
  <c r="DF17" i="7"/>
  <c r="DS17" i="7"/>
  <c r="DB14" i="7"/>
  <c r="CZ17" i="7"/>
  <c r="DB17" i="7" s="1"/>
  <c r="AY13" i="7"/>
  <c r="CU13" i="7"/>
  <c r="CV6" i="7"/>
  <c r="BL6" i="7"/>
  <c r="AV15" i="7"/>
  <c r="AX15" i="7" s="1"/>
  <c r="BL19" i="7"/>
  <c r="BJ21" i="7"/>
  <c r="BL21" i="7" s="1"/>
  <c r="CP18" i="7"/>
  <c r="DT16" i="7"/>
  <c r="DR17" i="7"/>
  <c r="DT17" i="7" s="1"/>
  <c r="BX15" i="7"/>
  <c r="BK17" i="7"/>
  <c r="DN14" i="7"/>
  <c r="DL17" i="7"/>
  <c r="DN17" i="7" s="1"/>
  <c r="DH11" i="7"/>
  <c r="DF13" i="7"/>
  <c r="BX11" i="7"/>
  <c r="BV13" i="7"/>
  <c r="BX13" i="7" s="1"/>
  <c r="DT10" i="7"/>
  <c r="DG13" i="7"/>
  <c r="AV16" i="7"/>
  <c r="AX16" i="7" s="1"/>
  <c r="AV11" i="7"/>
  <c r="AX11" i="7" s="1"/>
  <c r="DR9" i="7"/>
  <c r="DF9" i="7"/>
  <c r="CT9" i="7"/>
  <c r="CH9" i="7"/>
  <c r="BV9" i="7"/>
  <c r="BJ9" i="7"/>
  <c r="AH243" i="7"/>
  <c r="AJ243" i="7" s="1"/>
  <c r="AB243" i="7"/>
  <c r="V243" i="7"/>
  <c r="X243" i="7" s="1"/>
  <c r="AC243" i="7"/>
  <c r="AC244" i="7" s="1"/>
  <c r="P243" i="7"/>
  <c r="R243" i="7" s="1"/>
  <c r="AL243" i="7"/>
  <c r="AM243" i="7" s="1"/>
  <c r="U243" i="7"/>
  <c r="J243" i="7"/>
  <c r="L243" i="7" s="1"/>
  <c r="AF243" i="7"/>
  <c r="AG243" i="7" s="1"/>
  <c r="D243" i="7"/>
  <c r="F243" i="7" s="1"/>
  <c r="K243" i="7"/>
  <c r="I243" i="7"/>
  <c r="AA243" i="7"/>
  <c r="AD56" i="7" l="1"/>
  <c r="AO39" i="7"/>
  <c r="X226" i="7"/>
  <c r="CD21" i="7"/>
  <c r="Z244" i="7"/>
  <c r="O158" i="7"/>
  <c r="AJ175" i="7"/>
  <c r="O175" i="7"/>
  <c r="AN73" i="7"/>
  <c r="AJ39" i="7"/>
  <c r="AA22" i="7"/>
  <c r="AD124" i="7"/>
  <c r="AO22" i="7"/>
  <c r="AM22" i="7"/>
  <c r="AP72" i="7"/>
  <c r="AG192" i="7"/>
  <c r="I175" i="7"/>
  <c r="O226" i="7"/>
  <c r="I107" i="7"/>
  <c r="Q244" i="7"/>
  <c r="AX12" i="7"/>
  <c r="U73" i="7"/>
  <c r="R226" i="7"/>
  <c r="R175" i="7"/>
  <c r="F226" i="7"/>
  <c r="U56" i="7"/>
  <c r="AO209" i="7"/>
  <c r="AO73" i="7"/>
  <c r="AP238" i="7"/>
  <c r="AA209" i="7"/>
  <c r="BR17" i="7"/>
  <c r="N244" i="7"/>
  <c r="AP132" i="7"/>
  <c r="AV21" i="7"/>
  <c r="AX21" i="7" s="1"/>
  <c r="X22" i="7"/>
  <c r="R158" i="7"/>
  <c r="AD192" i="7"/>
  <c r="X39" i="7"/>
  <c r="CJ17" i="7"/>
  <c r="AP204" i="7"/>
  <c r="AP102" i="7"/>
  <c r="AD22" i="7"/>
  <c r="AP38" i="7"/>
  <c r="CI22" i="7"/>
  <c r="CU22" i="7"/>
  <c r="AA226" i="7"/>
  <c r="AP187" i="7"/>
  <c r="R124" i="7"/>
  <c r="L124" i="7"/>
  <c r="AP81" i="7"/>
  <c r="O73" i="7"/>
  <c r="L209" i="7"/>
  <c r="F124" i="7"/>
  <c r="AP43" i="7"/>
  <c r="AG90" i="7"/>
  <c r="AM39" i="7"/>
  <c r="AG39" i="7"/>
  <c r="CP9" i="7"/>
  <c r="H244" i="7"/>
  <c r="AG124" i="7"/>
  <c r="AP60" i="7"/>
  <c r="R107" i="7"/>
  <c r="R209" i="7"/>
  <c r="F192" i="7"/>
  <c r="AY22" i="7"/>
  <c r="DN9" i="7"/>
  <c r="BD22" i="7"/>
  <c r="BF22" i="7" s="1"/>
  <c r="AP166" i="7"/>
  <c r="AO158" i="7"/>
  <c r="E244" i="7"/>
  <c r="DM22" i="7"/>
  <c r="CO22" i="7"/>
  <c r="AN175" i="7"/>
  <c r="AP175" i="7" s="1"/>
  <c r="AP162" i="7"/>
  <c r="AP145" i="7"/>
  <c r="AN158" i="7"/>
  <c r="AP158" i="7" s="1"/>
  <c r="AN56" i="7"/>
  <c r="AP56" i="7" s="1"/>
  <c r="I22" i="7"/>
  <c r="AA192" i="7"/>
  <c r="AP111" i="7"/>
  <c r="AO124" i="7"/>
  <c r="AP124" i="7" s="1"/>
  <c r="BE22" i="7"/>
  <c r="AO226" i="7"/>
  <c r="K244" i="7"/>
  <c r="AL244" i="7"/>
  <c r="DT21" i="7"/>
  <c r="BQ22" i="7"/>
  <c r="CD9" i="7"/>
  <c r="AN226" i="7"/>
  <c r="AP226" i="7" s="1"/>
  <c r="AP213" i="7"/>
  <c r="I192" i="7"/>
  <c r="AP179" i="7"/>
  <c r="AN192" i="7"/>
  <c r="AP192" i="7" s="1"/>
  <c r="AP106" i="7"/>
  <c r="AP26" i="7"/>
  <c r="AN39" i="7"/>
  <c r="AP39" i="7" s="1"/>
  <c r="R39" i="7"/>
  <c r="L56" i="7"/>
  <c r="BL13" i="7"/>
  <c r="O209" i="7"/>
  <c r="AP77" i="7"/>
  <c r="AN90" i="7"/>
  <c r="AP90" i="7" s="1"/>
  <c r="AN107" i="7"/>
  <c r="AP107" i="7" s="1"/>
  <c r="AP94" i="7"/>
  <c r="AP209" i="7"/>
  <c r="AP128" i="7"/>
  <c r="AN141" i="7"/>
  <c r="AP141" i="7" s="1"/>
  <c r="AP68" i="7"/>
  <c r="AP9" i="7"/>
  <c r="AN22" i="7"/>
  <c r="F56" i="7"/>
  <c r="AA90" i="7"/>
  <c r="AF244" i="7"/>
  <c r="CN22" i="7"/>
  <c r="CP22" i="7" s="1"/>
  <c r="CV17" i="7"/>
  <c r="DG22" i="7"/>
  <c r="DH17" i="7"/>
  <c r="BP22" i="7"/>
  <c r="BR22" i="7" s="1"/>
  <c r="AW22" i="7"/>
  <c r="CJ9" i="7"/>
  <c r="CH22" i="7"/>
  <c r="CJ22" i="7" s="1"/>
  <c r="CV9" i="7"/>
  <c r="CT22" i="7"/>
  <c r="CV22" i="7" s="1"/>
  <c r="CZ22" i="7"/>
  <c r="DB22" i="7" s="1"/>
  <c r="CC22" i="7"/>
  <c r="CD22" i="7" s="1"/>
  <c r="BW22" i="7"/>
  <c r="BK22" i="7"/>
  <c r="BX17" i="7"/>
  <c r="DH9" i="7"/>
  <c r="DF22" i="7"/>
  <c r="DH22" i="7" s="1"/>
  <c r="AX14" i="7"/>
  <c r="AV17" i="7"/>
  <c r="AX17" i="7" s="1"/>
  <c r="CJ13" i="7"/>
  <c r="DT9" i="7"/>
  <c r="DR22" i="7"/>
  <c r="DH13" i="7"/>
  <c r="CV13" i="7"/>
  <c r="BL9" i="7"/>
  <c r="BJ22" i="7"/>
  <c r="BL22" i="7" s="1"/>
  <c r="AV9" i="7"/>
  <c r="AX6" i="7"/>
  <c r="DS22" i="7"/>
  <c r="BL17" i="7"/>
  <c r="DT13" i="7"/>
  <c r="BX9" i="7"/>
  <c r="BV22" i="7"/>
  <c r="DL22" i="7"/>
  <c r="DN22" i="7" s="1"/>
  <c r="AV13" i="7"/>
  <c r="AX13" i="7" s="1"/>
  <c r="AX10" i="7"/>
  <c r="AK244" i="7"/>
  <c r="AN243" i="7"/>
  <c r="AO243" i="7"/>
  <c r="M244" i="7"/>
  <c r="O244" i="7" s="1"/>
  <c r="AD243" i="7"/>
  <c r="Y244" i="7"/>
  <c r="AA244" i="7" s="1"/>
  <c r="AE244" i="7"/>
  <c r="AG244" i="7" s="1"/>
  <c r="G244" i="7"/>
  <c r="I244" i="7" s="1"/>
  <c r="AH244" i="7"/>
  <c r="AJ244" i="7" s="1"/>
  <c r="S244" i="7"/>
  <c r="U244" i="7" s="1"/>
  <c r="AB244" i="7"/>
  <c r="AD244" i="7" s="1"/>
  <c r="AQ244" i="7"/>
  <c r="D244" i="7"/>
  <c r="F244" i="7" s="1"/>
  <c r="AP73" i="7" l="1"/>
  <c r="AP22" i="7"/>
  <c r="BX22" i="7"/>
  <c r="AP243" i="7"/>
  <c r="AM244" i="7"/>
  <c r="DT22" i="7"/>
  <c r="AX9" i="7"/>
  <c r="AV22" i="7"/>
  <c r="AX22" i="7" s="1"/>
  <c r="J244" i="7"/>
  <c r="L244" i="7" s="1"/>
  <c r="AN244" i="7"/>
  <c r="AO244" i="7"/>
  <c r="P244" i="7"/>
  <c r="R244" i="7" s="1"/>
  <c r="V244" i="7"/>
  <c r="X244" i="7" s="1"/>
  <c r="AP244" i="7" l="1"/>
  <c r="AM241" i="5" l="1"/>
  <c r="AJ241" i="5"/>
  <c r="AG241" i="5"/>
  <c r="AD241" i="5"/>
  <c r="AA241" i="5"/>
  <c r="X241" i="5"/>
  <c r="U241" i="5"/>
  <c r="R241" i="5"/>
  <c r="O241" i="5"/>
  <c r="L241" i="5"/>
  <c r="I241" i="5"/>
  <c r="F241" i="5"/>
  <c r="AM224" i="5"/>
  <c r="AJ224" i="5"/>
  <c r="AG224" i="5"/>
  <c r="AD224" i="5"/>
  <c r="AA224" i="5"/>
  <c r="X224" i="5"/>
  <c r="U224" i="5"/>
  <c r="R224" i="5"/>
  <c r="O224" i="5"/>
  <c r="L224" i="5"/>
  <c r="I224" i="5"/>
  <c r="F224" i="5"/>
  <c r="AM207" i="5"/>
  <c r="AM190" i="5"/>
  <c r="AJ190" i="5"/>
  <c r="AG190" i="5"/>
  <c r="AD190" i="5"/>
  <c r="AA190" i="5"/>
  <c r="X190" i="5"/>
  <c r="U190" i="5"/>
  <c r="R190" i="5"/>
  <c r="O190" i="5"/>
  <c r="L190" i="5"/>
  <c r="F190" i="5"/>
  <c r="AM173" i="5"/>
  <c r="AJ173" i="5"/>
  <c r="AG173" i="5"/>
  <c r="AD173" i="5"/>
  <c r="AA173" i="5"/>
  <c r="X173" i="5"/>
  <c r="U173" i="5"/>
  <c r="R173" i="5"/>
  <c r="O173" i="5"/>
  <c r="L173" i="5"/>
  <c r="F173" i="5"/>
  <c r="AM156" i="5"/>
  <c r="AJ156" i="5"/>
  <c r="AG156" i="5"/>
  <c r="AD156" i="5"/>
  <c r="X156" i="5"/>
  <c r="R156" i="5"/>
  <c r="O156" i="5"/>
  <c r="L156" i="5"/>
  <c r="F156" i="5"/>
  <c r="AM139" i="5"/>
  <c r="AJ139" i="5"/>
  <c r="AG139" i="5"/>
  <c r="AD139" i="5"/>
  <c r="AA139" i="5"/>
  <c r="X139" i="5"/>
  <c r="U139" i="5"/>
  <c r="R139" i="5"/>
  <c r="O139" i="5"/>
  <c r="L139" i="5"/>
  <c r="F139" i="5"/>
  <c r="AM122" i="5"/>
  <c r="AJ122" i="5"/>
  <c r="AG122" i="5"/>
  <c r="AD122" i="5"/>
  <c r="AA122" i="5"/>
  <c r="X122" i="5"/>
  <c r="U122" i="5"/>
  <c r="R122" i="5"/>
  <c r="O122" i="5"/>
  <c r="L122" i="5"/>
  <c r="I122" i="5"/>
  <c r="F122" i="5"/>
  <c r="AM105" i="5"/>
  <c r="AJ105" i="5"/>
  <c r="AG105" i="5"/>
  <c r="AD105" i="5"/>
  <c r="AA105" i="5"/>
  <c r="X105" i="5"/>
  <c r="U105" i="5"/>
  <c r="AM88" i="5"/>
  <c r="AJ88" i="5"/>
  <c r="AG88" i="5"/>
  <c r="AD88" i="5"/>
  <c r="AA88" i="5"/>
  <c r="X88" i="5"/>
  <c r="U88" i="5"/>
  <c r="AM71" i="5"/>
  <c r="AM54" i="5"/>
  <c r="AJ54" i="5"/>
  <c r="AG54" i="5"/>
  <c r="AD54" i="5"/>
  <c r="AA54" i="5"/>
  <c r="X54" i="5"/>
  <c r="U54" i="5"/>
  <c r="R54" i="5"/>
  <c r="O54" i="5"/>
  <c r="L54" i="5"/>
  <c r="AM37" i="5"/>
  <c r="AJ37" i="5"/>
  <c r="AG37" i="5"/>
  <c r="AD37" i="5"/>
  <c r="AA37" i="5"/>
  <c r="X37" i="5"/>
  <c r="U37" i="5"/>
  <c r="R37" i="5"/>
  <c r="O37" i="5"/>
  <c r="L37" i="5"/>
  <c r="I37" i="5"/>
  <c r="F37" i="5"/>
  <c r="AM20" i="5"/>
  <c r="AJ20" i="5"/>
  <c r="AG20" i="5"/>
  <c r="AD20" i="5"/>
  <c r="AA20" i="5"/>
  <c r="X20" i="5"/>
  <c r="U20" i="5"/>
  <c r="R20" i="5"/>
  <c r="O20" i="5"/>
  <c r="L20" i="5"/>
  <c r="I20" i="5"/>
  <c r="F20" i="5"/>
  <c r="R52" i="5" l="1"/>
  <c r="V35" i="5"/>
  <c r="M35" i="5"/>
  <c r="P35" i="5"/>
  <c r="R35" i="5" s="1"/>
  <c r="J35" i="5"/>
  <c r="L35" i="5" s="1"/>
  <c r="D35" i="5"/>
  <c r="F35" i="5" s="1"/>
  <c r="AM239" i="5"/>
  <c r="AJ239" i="5"/>
  <c r="AG239" i="5"/>
  <c r="AD239" i="5"/>
  <c r="AA239" i="5"/>
  <c r="X239" i="5"/>
  <c r="U239" i="5"/>
  <c r="R239" i="5"/>
  <c r="O239" i="5"/>
  <c r="L239" i="5"/>
  <c r="I239" i="5"/>
  <c r="F239" i="5"/>
  <c r="AM222" i="5"/>
  <c r="AJ222" i="5"/>
  <c r="AG222" i="5"/>
  <c r="AD222" i="5"/>
  <c r="AA222" i="5"/>
  <c r="X222" i="5"/>
  <c r="U222" i="5"/>
  <c r="R222" i="5"/>
  <c r="O222" i="5"/>
  <c r="L222" i="5"/>
  <c r="I222" i="5"/>
  <c r="F222" i="5"/>
  <c r="AM205" i="5"/>
  <c r="AJ205" i="5"/>
  <c r="AG205" i="5"/>
  <c r="AD205" i="5"/>
  <c r="AA205" i="5"/>
  <c r="X205" i="5"/>
  <c r="U205" i="5"/>
  <c r="R205" i="5"/>
  <c r="O205" i="5"/>
  <c r="L205" i="5"/>
  <c r="I205" i="5"/>
  <c r="F205" i="5"/>
  <c r="AM188" i="5"/>
  <c r="AJ188" i="5"/>
  <c r="AG188" i="5"/>
  <c r="AD188" i="5"/>
  <c r="AA188" i="5"/>
  <c r="X188" i="5"/>
  <c r="U188" i="5"/>
  <c r="R188" i="5"/>
  <c r="O188" i="5"/>
  <c r="L188" i="5"/>
  <c r="I188" i="5"/>
  <c r="F188" i="5"/>
  <c r="AM171" i="5"/>
  <c r="AJ171" i="5"/>
  <c r="AG171" i="5"/>
  <c r="AD171" i="5"/>
  <c r="AA171" i="5"/>
  <c r="X171" i="5"/>
  <c r="U171" i="5"/>
  <c r="R171" i="5"/>
  <c r="O171" i="5"/>
  <c r="L171" i="5"/>
  <c r="I171" i="5"/>
  <c r="F171" i="5"/>
  <c r="AM154" i="5"/>
  <c r="AJ154" i="5"/>
  <c r="AG154" i="5"/>
  <c r="AD154" i="5"/>
  <c r="AA154" i="5"/>
  <c r="X154" i="5"/>
  <c r="U154" i="5"/>
  <c r="R154" i="5"/>
  <c r="O154" i="5"/>
  <c r="L154" i="5"/>
  <c r="I154" i="5"/>
  <c r="F154" i="5"/>
  <c r="AM137" i="5"/>
  <c r="AJ137" i="5"/>
  <c r="AG137" i="5"/>
  <c r="AD137" i="5"/>
  <c r="AA137" i="5"/>
  <c r="X137" i="5"/>
  <c r="U137" i="5"/>
  <c r="R137" i="5"/>
  <c r="O137" i="5"/>
  <c r="L137" i="5"/>
  <c r="I137" i="5"/>
  <c r="F137" i="5"/>
  <c r="AM120" i="5"/>
  <c r="AJ120" i="5"/>
  <c r="AG120" i="5"/>
  <c r="AD120" i="5"/>
  <c r="AA120" i="5"/>
  <c r="X120" i="5"/>
  <c r="U120" i="5"/>
  <c r="R120" i="5"/>
  <c r="O120" i="5"/>
  <c r="L120" i="5"/>
  <c r="I120" i="5"/>
  <c r="F120" i="5"/>
  <c r="AM103" i="5"/>
  <c r="AJ103" i="5"/>
  <c r="AG103" i="5"/>
  <c r="AD103" i="5"/>
  <c r="AA103" i="5"/>
  <c r="X103" i="5"/>
  <c r="U103" i="5"/>
  <c r="R103" i="5"/>
  <c r="O103" i="5"/>
  <c r="L103" i="5"/>
  <c r="I103" i="5"/>
  <c r="F103" i="5"/>
  <c r="AM86" i="5"/>
  <c r="AJ86" i="5"/>
  <c r="AG86" i="5"/>
  <c r="AD86" i="5"/>
  <c r="AA86" i="5"/>
  <c r="X86" i="5"/>
  <c r="U86" i="5"/>
  <c r="R86" i="5"/>
  <c r="O86" i="5"/>
  <c r="L86" i="5"/>
  <c r="I86" i="5"/>
  <c r="F86" i="5"/>
  <c r="AM69" i="5"/>
  <c r="AJ69" i="5"/>
  <c r="AG69" i="5"/>
  <c r="AD69" i="5"/>
  <c r="AA69" i="5"/>
  <c r="X69" i="5"/>
  <c r="U69" i="5"/>
  <c r="R69" i="5"/>
  <c r="O69" i="5"/>
  <c r="L69" i="5"/>
  <c r="I69" i="5"/>
  <c r="F69" i="5"/>
  <c r="AM52" i="5"/>
  <c r="AJ52" i="5"/>
  <c r="AG52" i="5"/>
  <c r="AD52" i="5"/>
  <c r="AA52" i="5"/>
  <c r="X52" i="5"/>
  <c r="U52" i="5"/>
  <c r="O52" i="5"/>
  <c r="L52" i="5"/>
  <c r="I52" i="5"/>
  <c r="F52" i="5"/>
  <c r="AM35" i="5"/>
  <c r="AJ35" i="5"/>
  <c r="AG35" i="5"/>
  <c r="AD35" i="5"/>
  <c r="AA35" i="5"/>
  <c r="X35" i="5"/>
  <c r="U35" i="5"/>
  <c r="O35" i="5"/>
  <c r="I35" i="5"/>
  <c r="AM18" i="5"/>
  <c r="AJ18" i="5"/>
  <c r="AG18" i="5"/>
  <c r="AD18" i="5"/>
  <c r="AA18" i="5"/>
  <c r="X18" i="5"/>
  <c r="U18" i="5"/>
  <c r="R18" i="5"/>
  <c r="O18" i="5"/>
  <c r="L18" i="5"/>
  <c r="I18" i="5"/>
  <c r="F18" i="5"/>
  <c r="AO237" i="5"/>
  <c r="AN237" i="5"/>
  <c r="AM237" i="5"/>
  <c r="AJ237" i="5"/>
  <c r="AG237" i="5"/>
  <c r="AD237" i="5"/>
  <c r="AA237" i="5"/>
  <c r="X237" i="5"/>
  <c r="U237" i="5"/>
  <c r="R237" i="5"/>
  <c r="O237" i="5"/>
  <c r="L237" i="5"/>
  <c r="I237" i="5"/>
  <c r="F237" i="5"/>
  <c r="AO220" i="5"/>
  <c r="AN220" i="5"/>
  <c r="AM220" i="5"/>
  <c r="AJ220" i="5"/>
  <c r="AG220" i="5"/>
  <c r="AD220" i="5"/>
  <c r="AA220" i="5"/>
  <c r="X220" i="5"/>
  <c r="U220" i="5"/>
  <c r="R220" i="5"/>
  <c r="O220" i="5"/>
  <c r="L220" i="5"/>
  <c r="I220" i="5"/>
  <c r="F220" i="5"/>
  <c r="AO203" i="5"/>
  <c r="AN203" i="5"/>
  <c r="AM203" i="5"/>
  <c r="AJ203" i="5"/>
  <c r="AG203" i="5"/>
  <c r="AD203" i="5"/>
  <c r="AA203" i="5"/>
  <c r="X203" i="5"/>
  <c r="U203" i="5"/>
  <c r="R203" i="5"/>
  <c r="O203" i="5"/>
  <c r="L203" i="5"/>
  <c r="I203" i="5"/>
  <c r="F203" i="5"/>
  <c r="AO186" i="5"/>
  <c r="AN186" i="5"/>
  <c r="AM186" i="5"/>
  <c r="AJ186" i="5"/>
  <c r="AG186" i="5"/>
  <c r="AD186" i="5"/>
  <c r="AA186" i="5"/>
  <c r="X186" i="5"/>
  <c r="U186" i="5"/>
  <c r="R186" i="5"/>
  <c r="O186" i="5"/>
  <c r="L186" i="5"/>
  <c r="I186" i="5"/>
  <c r="F186" i="5"/>
  <c r="AO169" i="5"/>
  <c r="AN169" i="5"/>
  <c r="AM169" i="5"/>
  <c r="AJ169" i="5"/>
  <c r="AG169" i="5"/>
  <c r="AD169" i="5"/>
  <c r="AA169" i="5"/>
  <c r="X169" i="5"/>
  <c r="U169" i="5"/>
  <c r="R169" i="5"/>
  <c r="O169" i="5"/>
  <c r="L169" i="5"/>
  <c r="I169" i="5"/>
  <c r="F169" i="5"/>
  <c r="AO152" i="5"/>
  <c r="AN152" i="5"/>
  <c r="AM152" i="5"/>
  <c r="AJ152" i="5"/>
  <c r="AG152" i="5"/>
  <c r="AD152" i="5"/>
  <c r="AA152" i="5"/>
  <c r="X152" i="5"/>
  <c r="U152" i="5"/>
  <c r="R152" i="5"/>
  <c r="O152" i="5"/>
  <c r="L152" i="5"/>
  <c r="I152" i="5"/>
  <c r="F152" i="5"/>
  <c r="AO135" i="5"/>
  <c r="AN135" i="5"/>
  <c r="AM135" i="5"/>
  <c r="AJ135" i="5"/>
  <c r="AG135" i="5"/>
  <c r="AD135" i="5"/>
  <c r="AA135" i="5"/>
  <c r="X135" i="5"/>
  <c r="U135" i="5"/>
  <c r="R135" i="5"/>
  <c r="O135" i="5"/>
  <c r="L135" i="5"/>
  <c r="I135" i="5"/>
  <c r="F135" i="5"/>
  <c r="AO118" i="5"/>
  <c r="AN118" i="5"/>
  <c r="AM118" i="5"/>
  <c r="AJ118" i="5"/>
  <c r="AG118" i="5"/>
  <c r="AD118" i="5"/>
  <c r="AA118" i="5"/>
  <c r="X118" i="5"/>
  <c r="U118" i="5"/>
  <c r="R118" i="5"/>
  <c r="O118" i="5"/>
  <c r="L118" i="5"/>
  <c r="I118" i="5"/>
  <c r="F118" i="5"/>
  <c r="AO101" i="5"/>
  <c r="AN101" i="5"/>
  <c r="AM101" i="5"/>
  <c r="AJ101" i="5"/>
  <c r="AG101" i="5"/>
  <c r="AD101" i="5"/>
  <c r="AA101" i="5"/>
  <c r="X101" i="5"/>
  <c r="U101" i="5"/>
  <c r="R101" i="5"/>
  <c r="O101" i="5"/>
  <c r="L101" i="5"/>
  <c r="I101" i="5"/>
  <c r="F101" i="5"/>
  <c r="AO84" i="5"/>
  <c r="AN84" i="5"/>
  <c r="AM84" i="5"/>
  <c r="AJ84" i="5"/>
  <c r="AG84" i="5"/>
  <c r="AD84" i="5"/>
  <c r="AA84" i="5"/>
  <c r="X84" i="5"/>
  <c r="U84" i="5"/>
  <c r="R84" i="5"/>
  <c r="O84" i="5"/>
  <c r="L84" i="5"/>
  <c r="I84" i="5"/>
  <c r="F84" i="5"/>
  <c r="AO67" i="5"/>
  <c r="AN67" i="5"/>
  <c r="AM67" i="5"/>
  <c r="AJ67" i="5"/>
  <c r="AG67" i="5"/>
  <c r="AD67" i="5"/>
  <c r="AA67" i="5"/>
  <c r="X67" i="5"/>
  <c r="U67" i="5"/>
  <c r="R67" i="5"/>
  <c r="O67" i="5"/>
  <c r="L67" i="5"/>
  <c r="I67" i="5"/>
  <c r="F67" i="5"/>
  <c r="AO50" i="5"/>
  <c r="AN50" i="5"/>
  <c r="AM50" i="5"/>
  <c r="AJ50" i="5"/>
  <c r="AG50" i="5"/>
  <c r="AD50" i="5"/>
  <c r="AA50" i="5"/>
  <c r="X50" i="5"/>
  <c r="U50" i="5"/>
  <c r="R50" i="5"/>
  <c r="O50" i="5"/>
  <c r="L50" i="5"/>
  <c r="I50" i="5"/>
  <c r="F50" i="5"/>
  <c r="AO33" i="5"/>
  <c r="AN33" i="5"/>
  <c r="AM33" i="5"/>
  <c r="AJ33" i="5"/>
  <c r="AG33" i="5"/>
  <c r="AD33" i="5"/>
  <c r="AA33" i="5"/>
  <c r="X33" i="5"/>
  <c r="U33" i="5"/>
  <c r="R33" i="5"/>
  <c r="O33" i="5"/>
  <c r="L33" i="5"/>
  <c r="I33" i="5"/>
  <c r="F33" i="5"/>
  <c r="AO16" i="5"/>
  <c r="AN16" i="5"/>
  <c r="AM16" i="5"/>
  <c r="AJ16" i="5"/>
  <c r="AG16" i="5"/>
  <c r="AD16" i="5"/>
  <c r="AA16" i="5"/>
  <c r="X16" i="5"/>
  <c r="U16" i="5"/>
  <c r="R16" i="5"/>
  <c r="O16" i="5"/>
  <c r="L16" i="5"/>
  <c r="I16" i="5"/>
  <c r="F16" i="5"/>
  <c r="AP67" i="5" l="1"/>
  <c r="AP169" i="5"/>
  <c r="AP16" i="5"/>
  <c r="AP84" i="5"/>
  <c r="AP135" i="5"/>
  <c r="AP186" i="5"/>
  <c r="AP237" i="5"/>
  <c r="AP33" i="5"/>
  <c r="AP118" i="5"/>
  <c r="AP203" i="5"/>
  <c r="AP220" i="5"/>
  <c r="AP50" i="5"/>
  <c r="AP152" i="5"/>
  <c r="AP101" i="5"/>
  <c r="AN236" i="5"/>
  <c r="AM236" i="5"/>
  <c r="AJ236" i="5"/>
  <c r="AG236" i="5"/>
  <c r="AD236" i="5"/>
  <c r="AA236" i="5"/>
  <c r="X236" i="5"/>
  <c r="U236" i="5"/>
  <c r="R236" i="5"/>
  <c r="O236" i="5"/>
  <c r="L236" i="5"/>
  <c r="I236" i="5"/>
  <c r="F236" i="5"/>
  <c r="AN219" i="5"/>
  <c r="AM219" i="5"/>
  <c r="AJ219" i="5"/>
  <c r="AG219" i="5"/>
  <c r="AD219" i="5"/>
  <c r="AA219" i="5"/>
  <c r="X219" i="5"/>
  <c r="U219" i="5"/>
  <c r="R219" i="5"/>
  <c r="O219" i="5"/>
  <c r="L219" i="5"/>
  <c r="I219" i="5"/>
  <c r="F219" i="5"/>
  <c r="AN202" i="5"/>
  <c r="AM202" i="5"/>
  <c r="AJ202" i="5"/>
  <c r="AG202" i="5"/>
  <c r="AD202" i="5"/>
  <c r="AA202" i="5"/>
  <c r="X202" i="5"/>
  <c r="U202" i="5"/>
  <c r="R202" i="5"/>
  <c r="O202" i="5"/>
  <c r="L202" i="5"/>
  <c r="I202" i="5"/>
  <c r="F202" i="5"/>
  <c r="AN185" i="5"/>
  <c r="AM185" i="5"/>
  <c r="AJ185" i="5"/>
  <c r="AG185" i="5"/>
  <c r="AD185" i="5"/>
  <c r="AA185" i="5"/>
  <c r="X185" i="5"/>
  <c r="U185" i="5"/>
  <c r="R185" i="5"/>
  <c r="O185" i="5"/>
  <c r="L185" i="5"/>
  <c r="I185" i="5"/>
  <c r="F185" i="5"/>
  <c r="AN168" i="5"/>
  <c r="AM168" i="5"/>
  <c r="AJ168" i="5"/>
  <c r="AG168" i="5"/>
  <c r="AD168" i="5"/>
  <c r="AA168" i="5"/>
  <c r="X168" i="5"/>
  <c r="U168" i="5"/>
  <c r="R168" i="5"/>
  <c r="O168" i="5"/>
  <c r="L168" i="5"/>
  <c r="I168" i="5"/>
  <c r="F168" i="5"/>
  <c r="AN151" i="5"/>
  <c r="AM151" i="5"/>
  <c r="AJ151" i="5"/>
  <c r="AG151" i="5"/>
  <c r="AD151" i="5"/>
  <c r="AA151" i="5"/>
  <c r="X151" i="5"/>
  <c r="U151" i="5"/>
  <c r="R151" i="5"/>
  <c r="O151" i="5"/>
  <c r="L151" i="5"/>
  <c r="I151" i="5"/>
  <c r="F151" i="5"/>
  <c r="AN134" i="5"/>
  <c r="AM134" i="5"/>
  <c r="AJ134" i="5"/>
  <c r="AG134" i="5"/>
  <c r="AD134" i="5"/>
  <c r="AA134" i="5"/>
  <c r="X134" i="5"/>
  <c r="U134" i="5"/>
  <c r="R134" i="5"/>
  <c r="O134" i="5"/>
  <c r="L134" i="5"/>
  <c r="I134" i="5"/>
  <c r="F134" i="5"/>
  <c r="AN117" i="5"/>
  <c r="AM117" i="5"/>
  <c r="AJ117" i="5"/>
  <c r="AG117" i="5"/>
  <c r="AD117" i="5"/>
  <c r="AA117" i="5"/>
  <c r="X117" i="5"/>
  <c r="U117" i="5"/>
  <c r="R117" i="5"/>
  <c r="O117" i="5"/>
  <c r="L117" i="5"/>
  <c r="I117" i="5"/>
  <c r="F117" i="5"/>
  <c r="AN100" i="5"/>
  <c r="AM100" i="5"/>
  <c r="AJ100" i="5"/>
  <c r="AG100" i="5"/>
  <c r="AD100" i="5"/>
  <c r="AA100" i="5"/>
  <c r="X100" i="5"/>
  <c r="U100" i="5"/>
  <c r="R100" i="5"/>
  <c r="O100" i="5"/>
  <c r="L100" i="5"/>
  <c r="I100" i="5"/>
  <c r="F100" i="5"/>
  <c r="AN83" i="5"/>
  <c r="AM83" i="5"/>
  <c r="AJ83" i="5"/>
  <c r="AG83" i="5"/>
  <c r="AD83" i="5"/>
  <c r="AA83" i="5"/>
  <c r="X83" i="5"/>
  <c r="U83" i="5"/>
  <c r="R83" i="5"/>
  <c r="O83" i="5"/>
  <c r="L83" i="5"/>
  <c r="I83" i="5"/>
  <c r="F83" i="5"/>
  <c r="AN66" i="5"/>
  <c r="AM66" i="5"/>
  <c r="AJ66" i="5"/>
  <c r="AG66" i="5"/>
  <c r="AD66" i="5"/>
  <c r="AA66" i="5"/>
  <c r="X66" i="5"/>
  <c r="U66" i="5"/>
  <c r="R66" i="5"/>
  <c r="O66" i="5"/>
  <c r="L66" i="5"/>
  <c r="I66" i="5"/>
  <c r="F66" i="5"/>
  <c r="AN49" i="5"/>
  <c r="AM49" i="5"/>
  <c r="AJ49" i="5"/>
  <c r="AG49" i="5"/>
  <c r="AD49" i="5"/>
  <c r="AA49" i="5"/>
  <c r="X49" i="5"/>
  <c r="U49" i="5"/>
  <c r="R49" i="5"/>
  <c r="O49" i="5"/>
  <c r="L49" i="5"/>
  <c r="I49" i="5"/>
  <c r="F49" i="5"/>
  <c r="AN32" i="5"/>
  <c r="AM32" i="5"/>
  <c r="AJ32" i="5"/>
  <c r="AG32" i="5"/>
  <c r="AD32" i="5"/>
  <c r="AA32" i="5"/>
  <c r="X32" i="5"/>
  <c r="U32" i="5"/>
  <c r="R32" i="5"/>
  <c r="O32" i="5"/>
  <c r="L32" i="5"/>
  <c r="I32" i="5"/>
  <c r="F32" i="5"/>
  <c r="AO15" i="5"/>
  <c r="AN15" i="5"/>
  <c r="AM15" i="5"/>
  <c r="AJ15" i="5"/>
  <c r="AG15" i="5"/>
  <c r="AD15" i="5"/>
  <c r="AA15" i="5"/>
  <c r="X15" i="5"/>
  <c r="U15" i="5"/>
  <c r="R15" i="5"/>
  <c r="O15" i="5"/>
  <c r="L15" i="5"/>
  <c r="I15" i="5"/>
  <c r="F15" i="5"/>
  <c r="AP15" i="5" l="1"/>
  <c r="AO235" i="5"/>
  <c r="AN235" i="5"/>
  <c r="AM235" i="5"/>
  <c r="AJ235" i="5"/>
  <c r="AG235" i="5"/>
  <c r="AD235" i="5"/>
  <c r="AA235" i="5"/>
  <c r="X235" i="5"/>
  <c r="U235" i="5"/>
  <c r="R235" i="5"/>
  <c r="O235" i="5"/>
  <c r="L235" i="5"/>
  <c r="I235" i="5"/>
  <c r="F235" i="5"/>
  <c r="AO218" i="5"/>
  <c r="AN218" i="5"/>
  <c r="AP218" i="5" s="1"/>
  <c r="AM218" i="5"/>
  <c r="AJ218" i="5"/>
  <c r="AG218" i="5"/>
  <c r="AD218" i="5"/>
  <c r="AA218" i="5"/>
  <c r="X218" i="5"/>
  <c r="U218" i="5"/>
  <c r="R218" i="5"/>
  <c r="O218" i="5"/>
  <c r="L218" i="5"/>
  <c r="I218" i="5"/>
  <c r="F218" i="5"/>
  <c r="AO201" i="5"/>
  <c r="AN201" i="5"/>
  <c r="AM201" i="5"/>
  <c r="AJ201" i="5"/>
  <c r="AG201" i="5"/>
  <c r="AD201" i="5"/>
  <c r="AA201" i="5"/>
  <c r="X201" i="5"/>
  <c r="U201" i="5"/>
  <c r="R201" i="5"/>
  <c r="O201" i="5"/>
  <c r="L201" i="5"/>
  <c r="I201" i="5"/>
  <c r="F201" i="5"/>
  <c r="AO184" i="5"/>
  <c r="AN184" i="5"/>
  <c r="AM184" i="5"/>
  <c r="AJ184" i="5"/>
  <c r="AG184" i="5"/>
  <c r="AD184" i="5"/>
  <c r="AA184" i="5"/>
  <c r="X184" i="5"/>
  <c r="U184" i="5"/>
  <c r="R184" i="5"/>
  <c r="O184" i="5"/>
  <c r="L184" i="5"/>
  <c r="I184" i="5"/>
  <c r="F184" i="5"/>
  <c r="AO167" i="5"/>
  <c r="AN167" i="5"/>
  <c r="AM167" i="5"/>
  <c r="AJ167" i="5"/>
  <c r="AG167" i="5"/>
  <c r="AD167" i="5"/>
  <c r="AA167" i="5"/>
  <c r="X167" i="5"/>
  <c r="U167" i="5"/>
  <c r="R167" i="5"/>
  <c r="O167" i="5"/>
  <c r="L167" i="5"/>
  <c r="I167" i="5"/>
  <c r="F167" i="5"/>
  <c r="AO150" i="5"/>
  <c r="AN150" i="5"/>
  <c r="AM150" i="5"/>
  <c r="AJ150" i="5"/>
  <c r="AG150" i="5"/>
  <c r="AD150" i="5"/>
  <c r="AA150" i="5"/>
  <c r="X150" i="5"/>
  <c r="U150" i="5"/>
  <c r="R150" i="5"/>
  <c r="O150" i="5"/>
  <c r="L150" i="5"/>
  <c r="I150" i="5"/>
  <c r="F150" i="5"/>
  <c r="AO133" i="5"/>
  <c r="AN133" i="5"/>
  <c r="AM133" i="5"/>
  <c r="AJ133" i="5"/>
  <c r="AG133" i="5"/>
  <c r="AD133" i="5"/>
  <c r="AA133" i="5"/>
  <c r="X133" i="5"/>
  <c r="U133" i="5"/>
  <c r="R133" i="5"/>
  <c r="O133" i="5"/>
  <c r="L133" i="5"/>
  <c r="I133" i="5"/>
  <c r="F133" i="5"/>
  <c r="AO116" i="5"/>
  <c r="AN116" i="5"/>
  <c r="AM116" i="5"/>
  <c r="AJ116" i="5"/>
  <c r="AG116" i="5"/>
  <c r="AD116" i="5"/>
  <c r="AA116" i="5"/>
  <c r="X116" i="5"/>
  <c r="U116" i="5"/>
  <c r="R116" i="5"/>
  <c r="O116" i="5"/>
  <c r="L116" i="5"/>
  <c r="I116" i="5"/>
  <c r="F116" i="5"/>
  <c r="AO99" i="5"/>
  <c r="AN99" i="5"/>
  <c r="AM99" i="5"/>
  <c r="AJ99" i="5"/>
  <c r="AG99" i="5"/>
  <c r="AD99" i="5"/>
  <c r="AA99" i="5"/>
  <c r="X99" i="5"/>
  <c r="U99" i="5"/>
  <c r="R99" i="5"/>
  <c r="O99" i="5"/>
  <c r="L99" i="5"/>
  <c r="I99" i="5"/>
  <c r="F99" i="5"/>
  <c r="AO82" i="5"/>
  <c r="AN82" i="5"/>
  <c r="AM82" i="5"/>
  <c r="AJ82" i="5"/>
  <c r="AG82" i="5"/>
  <c r="AD82" i="5"/>
  <c r="AA82" i="5"/>
  <c r="X82" i="5"/>
  <c r="U82" i="5"/>
  <c r="R82" i="5"/>
  <c r="O82" i="5"/>
  <c r="L82" i="5"/>
  <c r="I82" i="5"/>
  <c r="F82" i="5"/>
  <c r="AO65" i="5"/>
  <c r="AN65" i="5"/>
  <c r="AM65" i="5"/>
  <c r="AJ65" i="5"/>
  <c r="AG65" i="5"/>
  <c r="AD65" i="5"/>
  <c r="AA65" i="5"/>
  <c r="X65" i="5"/>
  <c r="U65" i="5"/>
  <c r="R65" i="5"/>
  <c r="O65" i="5"/>
  <c r="L65" i="5"/>
  <c r="I65" i="5"/>
  <c r="F65" i="5"/>
  <c r="AO48" i="5"/>
  <c r="AN48" i="5"/>
  <c r="AM48" i="5"/>
  <c r="AJ48" i="5"/>
  <c r="AG48" i="5"/>
  <c r="AD48" i="5"/>
  <c r="AA48" i="5"/>
  <c r="X48" i="5"/>
  <c r="U48" i="5"/>
  <c r="R48" i="5"/>
  <c r="O48" i="5"/>
  <c r="L48" i="5"/>
  <c r="I48" i="5"/>
  <c r="F48" i="5"/>
  <c r="AO31" i="5"/>
  <c r="AN31" i="5"/>
  <c r="AM31" i="5"/>
  <c r="AJ31" i="5"/>
  <c r="AG31" i="5"/>
  <c r="AD31" i="5"/>
  <c r="AA31" i="5"/>
  <c r="X31" i="5"/>
  <c r="U31" i="5"/>
  <c r="R31" i="5"/>
  <c r="O31" i="5"/>
  <c r="L31" i="5"/>
  <c r="I31" i="5"/>
  <c r="F31" i="5"/>
  <c r="AO14" i="5"/>
  <c r="AN14" i="5"/>
  <c r="AM14" i="5"/>
  <c r="AJ14" i="5"/>
  <c r="AG14" i="5"/>
  <c r="AD14" i="5"/>
  <c r="AA14" i="5"/>
  <c r="X14" i="5"/>
  <c r="U14" i="5"/>
  <c r="R14" i="5"/>
  <c r="O14" i="5"/>
  <c r="L14" i="5"/>
  <c r="I14" i="5"/>
  <c r="F14" i="5"/>
  <c r="AP150" i="5" l="1"/>
  <c r="AP201" i="5"/>
  <c r="AP116" i="5"/>
  <c r="AP48" i="5"/>
  <c r="AP133" i="5"/>
  <c r="AP14" i="5"/>
  <c r="AP235" i="5"/>
  <c r="AP184" i="5"/>
  <c r="AP167" i="5"/>
  <c r="AP99" i="5"/>
  <c r="AP82" i="5"/>
  <c r="AP65" i="5"/>
  <c r="AP31" i="5"/>
  <c r="AO233" i="5"/>
  <c r="AN233" i="5"/>
  <c r="AM233" i="5"/>
  <c r="AJ233" i="5"/>
  <c r="AG233" i="5"/>
  <c r="AD233" i="5"/>
  <c r="AA233" i="5"/>
  <c r="X233" i="5"/>
  <c r="U233" i="5"/>
  <c r="R233" i="5"/>
  <c r="O233" i="5"/>
  <c r="L233" i="5"/>
  <c r="I233" i="5"/>
  <c r="F233" i="5"/>
  <c r="AO216" i="5"/>
  <c r="AN216" i="5"/>
  <c r="AP216" i="5" s="1"/>
  <c r="AM216" i="5"/>
  <c r="AJ216" i="5"/>
  <c r="AG216" i="5"/>
  <c r="AD216" i="5"/>
  <c r="AA216" i="5"/>
  <c r="X216" i="5"/>
  <c r="U216" i="5"/>
  <c r="R216" i="5"/>
  <c r="O216" i="5"/>
  <c r="L216" i="5"/>
  <c r="I216" i="5"/>
  <c r="F216" i="5"/>
  <c r="AO199" i="5"/>
  <c r="AN199" i="5"/>
  <c r="AM199" i="5"/>
  <c r="AJ199" i="5"/>
  <c r="AG199" i="5"/>
  <c r="AD199" i="5"/>
  <c r="AA199" i="5"/>
  <c r="X199" i="5"/>
  <c r="U199" i="5"/>
  <c r="R199" i="5"/>
  <c r="O199" i="5"/>
  <c r="L199" i="5"/>
  <c r="I199" i="5"/>
  <c r="F199" i="5"/>
  <c r="AO182" i="5"/>
  <c r="AN182" i="5"/>
  <c r="AM182" i="5"/>
  <c r="AJ182" i="5"/>
  <c r="AG182" i="5"/>
  <c r="AD182" i="5"/>
  <c r="AA182" i="5"/>
  <c r="X182" i="5"/>
  <c r="U182" i="5"/>
  <c r="R182" i="5"/>
  <c r="O182" i="5"/>
  <c r="L182" i="5"/>
  <c r="I182" i="5"/>
  <c r="F182" i="5"/>
  <c r="AO165" i="5"/>
  <c r="AN165" i="5"/>
  <c r="AP165" i="5" s="1"/>
  <c r="AM165" i="5"/>
  <c r="AJ165" i="5"/>
  <c r="AG165" i="5"/>
  <c r="AD165" i="5"/>
  <c r="AA165" i="5"/>
  <c r="X165" i="5"/>
  <c r="U165" i="5"/>
  <c r="R165" i="5"/>
  <c r="O165" i="5"/>
  <c r="L165" i="5"/>
  <c r="I165" i="5"/>
  <c r="F165" i="5"/>
  <c r="AO148" i="5"/>
  <c r="AN148" i="5"/>
  <c r="AM148" i="5"/>
  <c r="AJ148" i="5"/>
  <c r="AG148" i="5"/>
  <c r="AD148" i="5"/>
  <c r="AA148" i="5"/>
  <c r="X148" i="5"/>
  <c r="U148" i="5"/>
  <c r="R148" i="5"/>
  <c r="O148" i="5"/>
  <c r="L148" i="5"/>
  <c r="I148" i="5"/>
  <c r="F148" i="5"/>
  <c r="AO131" i="5"/>
  <c r="AN131" i="5"/>
  <c r="AM131" i="5"/>
  <c r="AJ131" i="5"/>
  <c r="AG131" i="5"/>
  <c r="AD131" i="5"/>
  <c r="AA131" i="5"/>
  <c r="X131" i="5"/>
  <c r="U131" i="5"/>
  <c r="R131" i="5"/>
  <c r="O131" i="5"/>
  <c r="L131" i="5"/>
  <c r="I131" i="5"/>
  <c r="F131" i="5"/>
  <c r="AO114" i="5"/>
  <c r="AN114" i="5"/>
  <c r="AM114" i="5"/>
  <c r="AJ114" i="5"/>
  <c r="AG114" i="5"/>
  <c r="AD114" i="5"/>
  <c r="AA114" i="5"/>
  <c r="X114" i="5"/>
  <c r="U114" i="5"/>
  <c r="R114" i="5"/>
  <c r="O114" i="5"/>
  <c r="L114" i="5"/>
  <c r="I114" i="5"/>
  <c r="F114" i="5"/>
  <c r="AO97" i="5"/>
  <c r="AN97" i="5"/>
  <c r="AM97" i="5"/>
  <c r="AJ97" i="5"/>
  <c r="AG97" i="5"/>
  <c r="AD97" i="5"/>
  <c r="AA97" i="5"/>
  <c r="X97" i="5"/>
  <c r="U97" i="5"/>
  <c r="R97" i="5"/>
  <c r="O97" i="5"/>
  <c r="L97" i="5"/>
  <c r="I97" i="5"/>
  <c r="F97" i="5"/>
  <c r="AO80" i="5"/>
  <c r="AN80" i="5"/>
  <c r="AM80" i="5"/>
  <c r="AJ80" i="5"/>
  <c r="AG80" i="5"/>
  <c r="AD80" i="5"/>
  <c r="AA80" i="5"/>
  <c r="X80" i="5"/>
  <c r="U80" i="5"/>
  <c r="R80" i="5"/>
  <c r="O80" i="5"/>
  <c r="L80" i="5"/>
  <c r="I80" i="5"/>
  <c r="F80" i="5"/>
  <c r="AO63" i="5"/>
  <c r="AN63" i="5"/>
  <c r="AM63" i="5"/>
  <c r="AJ63" i="5"/>
  <c r="AG63" i="5"/>
  <c r="AD63" i="5"/>
  <c r="AA63" i="5"/>
  <c r="X63" i="5"/>
  <c r="U63" i="5"/>
  <c r="R63" i="5"/>
  <c r="O63" i="5"/>
  <c r="L63" i="5"/>
  <c r="I63" i="5"/>
  <c r="F63" i="5"/>
  <c r="AO46" i="5"/>
  <c r="AN46" i="5"/>
  <c r="AM46" i="5"/>
  <c r="AJ46" i="5"/>
  <c r="AG46" i="5"/>
  <c r="AD46" i="5"/>
  <c r="AA46" i="5"/>
  <c r="X46" i="5"/>
  <c r="U46" i="5"/>
  <c r="R46" i="5"/>
  <c r="O46" i="5"/>
  <c r="L46" i="5"/>
  <c r="I46" i="5"/>
  <c r="F46" i="5"/>
  <c r="AO29" i="5"/>
  <c r="AN29" i="5"/>
  <c r="AM29" i="5"/>
  <c r="AJ29" i="5"/>
  <c r="AG29" i="5"/>
  <c r="AD29" i="5"/>
  <c r="AA29" i="5"/>
  <c r="X29" i="5"/>
  <c r="U29" i="5"/>
  <c r="R29" i="5"/>
  <c r="O29" i="5"/>
  <c r="L29" i="5"/>
  <c r="I29" i="5"/>
  <c r="F29" i="5"/>
  <c r="AO12" i="5"/>
  <c r="AN12" i="5"/>
  <c r="AM12" i="5"/>
  <c r="AJ12" i="5"/>
  <c r="AG12" i="5"/>
  <c r="AD12" i="5"/>
  <c r="AA12" i="5"/>
  <c r="X12" i="5"/>
  <c r="U12" i="5"/>
  <c r="R12" i="5"/>
  <c r="O12" i="5"/>
  <c r="L12" i="5"/>
  <c r="I12" i="5"/>
  <c r="F12" i="5"/>
  <c r="AP29" i="5" l="1"/>
  <c r="AP80" i="5"/>
  <c r="AP199" i="5"/>
  <c r="AP233" i="5"/>
  <c r="AP46" i="5"/>
  <c r="AP182" i="5"/>
  <c r="AP148" i="5"/>
  <c r="AP131" i="5"/>
  <c r="AP114" i="5"/>
  <c r="AP97" i="5"/>
  <c r="AP63" i="5"/>
  <c r="AP12" i="5"/>
  <c r="AO232" i="5"/>
  <c r="AN232" i="5"/>
  <c r="AM232" i="5"/>
  <c r="AJ232" i="5"/>
  <c r="AG232" i="5"/>
  <c r="AD232" i="5"/>
  <c r="AA232" i="5"/>
  <c r="X232" i="5"/>
  <c r="U232" i="5"/>
  <c r="R232" i="5"/>
  <c r="O232" i="5"/>
  <c r="L232" i="5"/>
  <c r="I232" i="5"/>
  <c r="F232" i="5"/>
  <c r="AO215" i="5"/>
  <c r="AN215" i="5"/>
  <c r="AM215" i="5"/>
  <c r="AJ215" i="5"/>
  <c r="AG215" i="5"/>
  <c r="AD215" i="5"/>
  <c r="AA215" i="5"/>
  <c r="X215" i="5"/>
  <c r="U215" i="5"/>
  <c r="R215" i="5"/>
  <c r="O215" i="5"/>
  <c r="L215" i="5"/>
  <c r="I215" i="5"/>
  <c r="F215" i="5"/>
  <c r="AO198" i="5"/>
  <c r="AN198" i="5"/>
  <c r="AM198" i="5"/>
  <c r="AJ198" i="5"/>
  <c r="AG198" i="5"/>
  <c r="AD198" i="5"/>
  <c r="AA198" i="5"/>
  <c r="X198" i="5"/>
  <c r="U198" i="5"/>
  <c r="R198" i="5"/>
  <c r="O198" i="5"/>
  <c r="L198" i="5"/>
  <c r="I198" i="5"/>
  <c r="F198" i="5"/>
  <c r="AO181" i="5"/>
  <c r="AN181" i="5"/>
  <c r="AM181" i="5"/>
  <c r="AJ181" i="5"/>
  <c r="AG181" i="5"/>
  <c r="AD181" i="5"/>
  <c r="AA181" i="5"/>
  <c r="X181" i="5"/>
  <c r="U181" i="5"/>
  <c r="R181" i="5"/>
  <c r="O181" i="5"/>
  <c r="L181" i="5"/>
  <c r="I181" i="5"/>
  <c r="F181" i="5"/>
  <c r="AO164" i="5"/>
  <c r="AN164" i="5"/>
  <c r="AM164" i="5"/>
  <c r="AJ164" i="5"/>
  <c r="AG164" i="5"/>
  <c r="AD164" i="5"/>
  <c r="AA164" i="5"/>
  <c r="X164" i="5"/>
  <c r="U164" i="5"/>
  <c r="R164" i="5"/>
  <c r="O164" i="5"/>
  <c r="L164" i="5"/>
  <c r="I164" i="5"/>
  <c r="F164" i="5"/>
  <c r="AO147" i="5"/>
  <c r="AN147" i="5"/>
  <c r="AM147" i="5"/>
  <c r="AJ147" i="5"/>
  <c r="AG147" i="5"/>
  <c r="AD147" i="5"/>
  <c r="AA147" i="5"/>
  <c r="X147" i="5"/>
  <c r="U147" i="5"/>
  <c r="R147" i="5"/>
  <c r="O147" i="5"/>
  <c r="L147" i="5"/>
  <c r="I147" i="5"/>
  <c r="F147" i="5"/>
  <c r="AO130" i="5"/>
  <c r="AN130" i="5"/>
  <c r="AM130" i="5"/>
  <c r="AJ130" i="5"/>
  <c r="AG130" i="5"/>
  <c r="AD130" i="5"/>
  <c r="AA130" i="5"/>
  <c r="X130" i="5"/>
  <c r="U130" i="5"/>
  <c r="R130" i="5"/>
  <c r="O130" i="5"/>
  <c r="L130" i="5"/>
  <c r="I130" i="5"/>
  <c r="F130" i="5"/>
  <c r="AO113" i="5"/>
  <c r="AN113" i="5"/>
  <c r="AM113" i="5"/>
  <c r="AJ113" i="5"/>
  <c r="AG113" i="5"/>
  <c r="AD113" i="5"/>
  <c r="AA113" i="5"/>
  <c r="X113" i="5"/>
  <c r="U113" i="5"/>
  <c r="R113" i="5"/>
  <c r="O113" i="5"/>
  <c r="L113" i="5"/>
  <c r="I113" i="5"/>
  <c r="F113" i="5"/>
  <c r="AO96" i="5"/>
  <c r="AN96" i="5"/>
  <c r="AM96" i="5"/>
  <c r="AJ96" i="5"/>
  <c r="AG96" i="5"/>
  <c r="AD96" i="5"/>
  <c r="AA96" i="5"/>
  <c r="X96" i="5"/>
  <c r="U96" i="5"/>
  <c r="R96" i="5"/>
  <c r="O96" i="5"/>
  <c r="L96" i="5"/>
  <c r="I96" i="5"/>
  <c r="F96" i="5"/>
  <c r="AO79" i="5"/>
  <c r="AN79" i="5"/>
  <c r="AM79" i="5"/>
  <c r="AJ79" i="5"/>
  <c r="AG79" i="5"/>
  <c r="AD79" i="5"/>
  <c r="AA79" i="5"/>
  <c r="X79" i="5"/>
  <c r="U79" i="5"/>
  <c r="R79" i="5"/>
  <c r="O79" i="5"/>
  <c r="L79" i="5"/>
  <c r="I79" i="5"/>
  <c r="F79" i="5"/>
  <c r="AO62" i="5"/>
  <c r="AN62" i="5"/>
  <c r="AM62" i="5"/>
  <c r="AJ62" i="5"/>
  <c r="AG62" i="5"/>
  <c r="AD62" i="5"/>
  <c r="AA62" i="5"/>
  <c r="X62" i="5"/>
  <c r="U62" i="5"/>
  <c r="R62" i="5"/>
  <c r="O62" i="5"/>
  <c r="L62" i="5"/>
  <c r="I62" i="5"/>
  <c r="F62" i="5"/>
  <c r="AO45" i="5"/>
  <c r="AN45" i="5"/>
  <c r="AM45" i="5"/>
  <c r="AJ45" i="5"/>
  <c r="AG45" i="5"/>
  <c r="AD45" i="5"/>
  <c r="AA45" i="5"/>
  <c r="X45" i="5"/>
  <c r="U45" i="5"/>
  <c r="R45" i="5"/>
  <c r="O45" i="5"/>
  <c r="L45" i="5"/>
  <c r="I45" i="5"/>
  <c r="F45" i="5"/>
  <c r="AO28" i="5"/>
  <c r="AN28" i="5"/>
  <c r="AM28" i="5"/>
  <c r="AJ28" i="5"/>
  <c r="AG28" i="5"/>
  <c r="AD28" i="5"/>
  <c r="AA28" i="5"/>
  <c r="X28" i="5"/>
  <c r="U28" i="5"/>
  <c r="R28" i="5"/>
  <c r="O28" i="5"/>
  <c r="L28" i="5"/>
  <c r="I28" i="5"/>
  <c r="F28" i="5"/>
  <c r="AO11" i="5"/>
  <c r="AN11" i="5"/>
  <c r="AM11" i="5"/>
  <c r="AJ11" i="5"/>
  <c r="AG11" i="5"/>
  <c r="AD11" i="5"/>
  <c r="AA11" i="5"/>
  <c r="X11" i="5"/>
  <c r="U11" i="5"/>
  <c r="R11" i="5"/>
  <c r="O11" i="5"/>
  <c r="L11" i="5"/>
  <c r="I11" i="5"/>
  <c r="F11" i="5"/>
  <c r="AP45" i="5" l="1"/>
  <c r="AP11" i="5"/>
  <c r="AP198" i="5"/>
  <c r="AP96" i="5"/>
  <c r="AP181" i="5"/>
  <c r="AP232" i="5"/>
  <c r="AP62" i="5"/>
  <c r="AP113" i="5"/>
  <c r="AP215" i="5"/>
  <c r="AP164" i="5"/>
  <c r="AP147" i="5"/>
  <c r="AP130" i="5"/>
  <c r="AP79" i="5"/>
  <c r="AP28" i="5"/>
  <c r="AO231" i="5"/>
  <c r="AN231" i="5"/>
  <c r="AM231" i="5"/>
  <c r="AJ231" i="5"/>
  <c r="AG231" i="5"/>
  <c r="AD231" i="5"/>
  <c r="AA231" i="5"/>
  <c r="X231" i="5"/>
  <c r="U231" i="5"/>
  <c r="R231" i="5"/>
  <c r="O231" i="5"/>
  <c r="L231" i="5"/>
  <c r="I231" i="5"/>
  <c r="F231" i="5"/>
  <c r="AO214" i="5"/>
  <c r="AN214" i="5"/>
  <c r="AP214" i="5" s="1"/>
  <c r="AM214" i="5"/>
  <c r="AJ214" i="5"/>
  <c r="AG214" i="5"/>
  <c r="AD214" i="5"/>
  <c r="AA214" i="5"/>
  <c r="X214" i="5"/>
  <c r="U214" i="5"/>
  <c r="R214" i="5"/>
  <c r="O214" i="5"/>
  <c r="L214" i="5"/>
  <c r="I214" i="5"/>
  <c r="F214" i="5"/>
  <c r="AO197" i="5"/>
  <c r="AN197" i="5"/>
  <c r="AM197" i="5"/>
  <c r="AJ197" i="5"/>
  <c r="AG197" i="5"/>
  <c r="AD197" i="5"/>
  <c r="AA197" i="5"/>
  <c r="X197" i="5"/>
  <c r="U197" i="5"/>
  <c r="R197" i="5"/>
  <c r="O197" i="5"/>
  <c r="L197" i="5"/>
  <c r="I197" i="5"/>
  <c r="F197" i="5"/>
  <c r="AO180" i="5"/>
  <c r="AN180" i="5"/>
  <c r="AM180" i="5"/>
  <c r="AJ180" i="5"/>
  <c r="AG180" i="5"/>
  <c r="AD180" i="5"/>
  <c r="AA180" i="5"/>
  <c r="X180" i="5"/>
  <c r="U180" i="5"/>
  <c r="R180" i="5"/>
  <c r="O180" i="5"/>
  <c r="L180" i="5"/>
  <c r="I180" i="5"/>
  <c r="F180" i="5"/>
  <c r="AO163" i="5"/>
  <c r="AN163" i="5"/>
  <c r="AP163" i="5" s="1"/>
  <c r="AM163" i="5"/>
  <c r="AJ163" i="5"/>
  <c r="AG163" i="5"/>
  <c r="AD163" i="5"/>
  <c r="AA163" i="5"/>
  <c r="X163" i="5"/>
  <c r="U163" i="5"/>
  <c r="R163" i="5"/>
  <c r="O163" i="5"/>
  <c r="L163" i="5"/>
  <c r="I163" i="5"/>
  <c r="F163" i="5"/>
  <c r="AO146" i="5"/>
  <c r="AN146" i="5"/>
  <c r="AM146" i="5"/>
  <c r="AJ146" i="5"/>
  <c r="AG146" i="5"/>
  <c r="AD146" i="5"/>
  <c r="AA146" i="5"/>
  <c r="X146" i="5"/>
  <c r="U146" i="5"/>
  <c r="R146" i="5"/>
  <c r="O146" i="5"/>
  <c r="L146" i="5"/>
  <c r="I146" i="5"/>
  <c r="F146" i="5"/>
  <c r="AO129" i="5"/>
  <c r="AN129" i="5"/>
  <c r="AM129" i="5"/>
  <c r="AJ129" i="5"/>
  <c r="AG129" i="5"/>
  <c r="AD129" i="5"/>
  <c r="AA129" i="5"/>
  <c r="X129" i="5"/>
  <c r="U129" i="5"/>
  <c r="R129" i="5"/>
  <c r="O129" i="5"/>
  <c r="L129" i="5"/>
  <c r="I129" i="5"/>
  <c r="F129" i="5"/>
  <c r="AO112" i="5"/>
  <c r="AN112" i="5"/>
  <c r="AM112" i="5"/>
  <c r="AJ112" i="5"/>
  <c r="AG112" i="5"/>
  <c r="AD112" i="5"/>
  <c r="AA112" i="5"/>
  <c r="X112" i="5"/>
  <c r="U112" i="5"/>
  <c r="R112" i="5"/>
  <c r="O112" i="5"/>
  <c r="L112" i="5"/>
  <c r="I112" i="5"/>
  <c r="F112" i="5"/>
  <c r="AO95" i="5"/>
  <c r="AN95" i="5"/>
  <c r="AM95" i="5"/>
  <c r="AJ95" i="5"/>
  <c r="AG95" i="5"/>
  <c r="AD95" i="5"/>
  <c r="AA95" i="5"/>
  <c r="X95" i="5"/>
  <c r="U95" i="5"/>
  <c r="R95" i="5"/>
  <c r="O95" i="5"/>
  <c r="L95" i="5"/>
  <c r="I95" i="5"/>
  <c r="F95" i="5"/>
  <c r="AO78" i="5"/>
  <c r="AN78" i="5"/>
  <c r="AM78" i="5"/>
  <c r="AJ78" i="5"/>
  <c r="AG78" i="5"/>
  <c r="AD78" i="5"/>
  <c r="AA78" i="5"/>
  <c r="X78" i="5"/>
  <c r="U78" i="5"/>
  <c r="R78" i="5"/>
  <c r="O78" i="5"/>
  <c r="L78" i="5"/>
  <c r="I78" i="5"/>
  <c r="F78" i="5"/>
  <c r="AO61" i="5"/>
  <c r="AN61" i="5"/>
  <c r="AM61" i="5"/>
  <c r="AJ61" i="5"/>
  <c r="AG61" i="5"/>
  <c r="AD61" i="5"/>
  <c r="AA61" i="5"/>
  <c r="X61" i="5"/>
  <c r="U61" i="5"/>
  <c r="R61" i="5"/>
  <c r="O61" i="5"/>
  <c r="L61" i="5"/>
  <c r="I61" i="5"/>
  <c r="F61" i="5"/>
  <c r="AO44" i="5"/>
  <c r="AN44" i="5"/>
  <c r="AM44" i="5"/>
  <c r="AJ44" i="5"/>
  <c r="AG44" i="5"/>
  <c r="AD44" i="5"/>
  <c r="AA44" i="5"/>
  <c r="X44" i="5"/>
  <c r="U44" i="5"/>
  <c r="R44" i="5"/>
  <c r="O44" i="5"/>
  <c r="L44" i="5"/>
  <c r="I44" i="5"/>
  <c r="F44" i="5"/>
  <c r="AO27" i="5"/>
  <c r="AN27" i="5"/>
  <c r="AM27" i="5"/>
  <c r="AJ27" i="5"/>
  <c r="AG27" i="5"/>
  <c r="AD27" i="5"/>
  <c r="AA27" i="5"/>
  <c r="X27" i="5"/>
  <c r="U27" i="5"/>
  <c r="R27" i="5"/>
  <c r="O27" i="5"/>
  <c r="L27" i="5"/>
  <c r="I27" i="5"/>
  <c r="F27" i="5"/>
  <c r="AO10" i="5"/>
  <c r="AN10" i="5"/>
  <c r="AM10" i="5"/>
  <c r="AJ10" i="5"/>
  <c r="AG10" i="5"/>
  <c r="AD10" i="5"/>
  <c r="AA10" i="5"/>
  <c r="X10" i="5"/>
  <c r="U10" i="5"/>
  <c r="R10" i="5"/>
  <c r="O10" i="5"/>
  <c r="L10" i="5"/>
  <c r="I10" i="5"/>
  <c r="F10" i="5"/>
  <c r="AP78" i="5" l="1"/>
  <c r="AP95" i="5"/>
  <c r="AP146" i="5"/>
  <c r="AP197" i="5"/>
  <c r="AP112" i="5"/>
  <c r="AP231" i="5"/>
  <c r="AP180" i="5"/>
  <c r="AP129" i="5"/>
  <c r="AP61" i="5"/>
  <c r="AP44" i="5"/>
  <c r="AP27" i="5"/>
  <c r="AP10" i="5"/>
  <c r="AO229" i="5"/>
  <c r="AN229" i="5"/>
  <c r="AM229" i="5"/>
  <c r="AJ229" i="5"/>
  <c r="AG229" i="5"/>
  <c r="AD229" i="5"/>
  <c r="AA229" i="5"/>
  <c r="X229" i="5"/>
  <c r="U229" i="5"/>
  <c r="R229" i="5"/>
  <c r="O229" i="5"/>
  <c r="L229" i="5"/>
  <c r="I229" i="5"/>
  <c r="F229" i="5"/>
  <c r="AO212" i="5"/>
  <c r="AN212" i="5"/>
  <c r="AP212" i="5" s="1"/>
  <c r="AM212" i="5"/>
  <c r="AJ212" i="5"/>
  <c r="AG212" i="5"/>
  <c r="AD212" i="5"/>
  <c r="AA212" i="5"/>
  <c r="X212" i="5"/>
  <c r="U212" i="5"/>
  <c r="R212" i="5"/>
  <c r="O212" i="5"/>
  <c r="L212" i="5"/>
  <c r="I212" i="5"/>
  <c r="F212" i="5"/>
  <c r="AO195" i="5"/>
  <c r="AN195" i="5"/>
  <c r="AP195" i="5" s="1"/>
  <c r="AM195" i="5"/>
  <c r="AJ195" i="5"/>
  <c r="AG195" i="5"/>
  <c r="AD195" i="5"/>
  <c r="AA195" i="5"/>
  <c r="X195" i="5"/>
  <c r="U195" i="5"/>
  <c r="R195" i="5"/>
  <c r="O195" i="5"/>
  <c r="L195" i="5"/>
  <c r="I195" i="5"/>
  <c r="F195" i="5"/>
  <c r="AO178" i="5"/>
  <c r="AN178" i="5"/>
  <c r="AM178" i="5"/>
  <c r="AJ178" i="5"/>
  <c r="AG178" i="5"/>
  <c r="AD178" i="5"/>
  <c r="AA178" i="5"/>
  <c r="X178" i="5"/>
  <c r="U178" i="5"/>
  <c r="R178" i="5"/>
  <c r="O178" i="5"/>
  <c r="L178" i="5"/>
  <c r="I178" i="5"/>
  <c r="F178" i="5"/>
  <c r="AO161" i="5"/>
  <c r="AN161" i="5"/>
  <c r="AP161" i="5" s="1"/>
  <c r="AM161" i="5"/>
  <c r="AJ161" i="5"/>
  <c r="AG161" i="5"/>
  <c r="AD161" i="5"/>
  <c r="AA161" i="5"/>
  <c r="X161" i="5"/>
  <c r="U161" i="5"/>
  <c r="R161" i="5"/>
  <c r="O161" i="5"/>
  <c r="L161" i="5"/>
  <c r="I161" i="5"/>
  <c r="F161" i="5"/>
  <c r="AO144" i="5"/>
  <c r="AN144" i="5"/>
  <c r="AM144" i="5"/>
  <c r="AJ144" i="5"/>
  <c r="AG144" i="5"/>
  <c r="AD144" i="5"/>
  <c r="AA144" i="5"/>
  <c r="X144" i="5"/>
  <c r="U144" i="5"/>
  <c r="R144" i="5"/>
  <c r="O144" i="5"/>
  <c r="L144" i="5"/>
  <c r="I144" i="5"/>
  <c r="F144" i="5"/>
  <c r="AO127" i="5"/>
  <c r="AN127" i="5"/>
  <c r="AM127" i="5"/>
  <c r="AJ127" i="5"/>
  <c r="AG127" i="5"/>
  <c r="AD127" i="5"/>
  <c r="AA127" i="5"/>
  <c r="X127" i="5"/>
  <c r="U127" i="5"/>
  <c r="R127" i="5"/>
  <c r="O127" i="5"/>
  <c r="L127" i="5"/>
  <c r="I127" i="5"/>
  <c r="F127" i="5"/>
  <c r="AO110" i="5"/>
  <c r="AN110" i="5"/>
  <c r="AP110" i="5" s="1"/>
  <c r="AM110" i="5"/>
  <c r="AJ110" i="5"/>
  <c r="AG110" i="5"/>
  <c r="AD110" i="5"/>
  <c r="AA110" i="5"/>
  <c r="X110" i="5"/>
  <c r="U110" i="5"/>
  <c r="R110" i="5"/>
  <c r="O110" i="5"/>
  <c r="L110" i="5"/>
  <c r="I110" i="5"/>
  <c r="F110" i="5"/>
  <c r="AO93" i="5"/>
  <c r="AN93" i="5"/>
  <c r="AM93" i="5"/>
  <c r="AJ93" i="5"/>
  <c r="AG93" i="5"/>
  <c r="AD93" i="5"/>
  <c r="AA93" i="5"/>
  <c r="X93" i="5"/>
  <c r="U93" i="5"/>
  <c r="R93" i="5"/>
  <c r="O93" i="5"/>
  <c r="L93" i="5"/>
  <c r="I93" i="5"/>
  <c r="F93" i="5"/>
  <c r="AO76" i="5"/>
  <c r="AN76" i="5"/>
  <c r="AM76" i="5"/>
  <c r="AJ76" i="5"/>
  <c r="AG76" i="5"/>
  <c r="AD76" i="5"/>
  <c r="AA76" i="5"/>
  <c r="X76" i="5"/>
  <c r="U76" i="5"/>
  <c r="R76" i="5"/>
  <c r="O76" i="5"/>
  <c r="L76" i="5"/>
  <c r="I76" i="5"/>
  <c r="F76" i="5"/>
  <c r="AO59" i="5"/>
  <c r="AN59" i="5"/>
  <c r="AM59" i="5"/>
  <c r="AJ59" i="5"/>
  <c r="AG59" i="5"/>
  <c r="AD59" i="5"/>
  <c r="AA59" i="5"/>
  <c r="X59" i="5"/>
  <c r="U59" i="5"/>
  <c r="R59" i="5"/>
  <c r="O59" i="5"/>
  <c r="L59" i="5"/>
  <c r="I59" i="5"/>
  <c r="F59" i="5"/>
  <c r="AO42" i="5"/>
  <c r="AN42" i="5"/>
  <c r="AM42" i="5"/>
  <c r="AJ42" i="5"/>
  <c r="AG42" i="5"/>
  <c r="AD42" i="5"/>
  <c r="AA42" i="5"/>
  <c r="X42" i="5"/>
  <c r="U42" i="5"/>
  <c r="R42" i="5"/>
  <c r="O42" i="5"/>
  <c r="L42" i="5"/>
  <c r="I42" i="5"/>
  <c r="F42" i="5"/>
  <c r="AO25" i="5"/>
  <c r="AN25" i="5"/>
  <c r="AM25" i="5"/>
  <c r="AJ25" i="5"/>
  <c r="AG25" i="5"/>
  <c r="AD25" i="5"/>
  <c r="AA25" i="5"/>
  <c r="X25" i="5"/>
  <c r="U25" i="5"/>
  <c r="R25" i="5"/>
  <c r="O25" i="5"/>
  <c r="L25" i="5"/>
  <c r="I25" i="5"/>
  <c r="F25" i="5"/>
  <c r="AO8" i="5"/>
  <c r="AN8" i="5"/>
  <c r="AM8" i="5"/>
  <c r="AJ8" i="5"/>
  <c r="AG8" i="5"/>
  <c r="AD8" i="5"/>
  <c r="AA8" i="5"/>
  <c r="X8" i="5"/>
  <c r="U8" i="5"/>
  <c r="R8" i="5"/>
  <c r="O8" i="5"/>
  <c r="L8" i="5"/>
  <c r="I8" i="5"/>
  <c r="F8" i="5"/>
  <c r="AP76" i="5" l="1"/>
  <c r="AP144" i="5"/>
  <c r="AP25" i="5"/>
  <c r="AP229" i="5"/>
  <c r="AP178" i="5"/>
  <c r="AP127" i="5"/>
  <c r="AP93" i="5"/>
  <c r="AP59" i="5"/>
  <c r="AP42" i="5"/>
  <c r="AP8" i="5"/>
  <c r="AO228" i="5" l="1"/>
  <c r="AN228" i="5"/>
  <c r="AP228" i="5" s="1"/>
  <c r="AM228" i="5"/>
  <c r="AJ228" i="5"/>
  <c r="AG228" i="5"/>
  <c r="AD228" i="5"/>
  <c r="AA228" i="5"/>
  <c r="X228" i="5"/>
  <c r="U228" i="5"/>
  <c r="R228" i="5"/>
  <c r="O228" i="5"/>
  <c r="L228" i="5"/>
  <c r="I228" i="5"/>
  <c r="F228" i="5"/>
  <c r="AO211" i="5"/>
  <c r="AN211" i="5"/>
  <c r="AM211" i="5"/>
  <c r="AJ211" i="5"/>
  <c r="AG211" i="5"/>
  <c r="AD211" i="5"/>
  <c r="AA211" i="5"/>
  <c r="X211" i="5"/>
  <c r="U211" i="5"/>
  <c r="R211" i="5"/>
  <c r="O211" i="5"/>
  <c r="L211" i="5"/>
  <c r="I211" i="5"/>
  <c r="F211" i="5"/>
  <c r="AO194" i="5"/>
  <c r="AN194" i="5"/>
  <c r="AM194" i="5"/>
  <c r="AJ194" i="5"/>
  <c r="AG194" i="5"/>
  <c r="AD194" i="5"/>
  <c r="AA194" i="5"/>
  <c r="X194" i="5"/>
  <c r="U194" i="5"/>
  <c r="R194" i="5"/>
  <c r="O194" i="5"/>
  <c r="L194" i="5"/>
  <c r="I194" i="5"/>
  <c r="F194" i="5"/>
  <c r="AO177" i="5"/>
  <c r="AN177" i="5"/>
  <c r="AM177" i="5"/>
  <c r="AJ177" i="5"/>
  <c r="AG177" i="5"/>
  <c r="AD177" i="5"/>
  <c r="AA177" i="5"/>
  <c r="X177" i="5"/>
  <c r="U177" i="5"/>
  <c r="R177" i="5"/>
  <c r="O177" i="5"/>
  <c r="L177" i="5"/>
  <c r="I177" i="5"/>
  <c r="F177" i="5"/>
  <c r="AO160" i="5"/>
  <c r="AN160" i="5"/>
  <c r="AP160" i="5" s="1"/>
  <c r="AM160" i="5"/>
  <c r="AJ160" i="5"/>
  <c r="AG160" i="5"/>
  <c r="AD160" i="5"/>
  <c r="AA160" i="5"/>
  <c r="X160" i="5"/>
  <c r="U160" i="5"/>
  <c r="R160" i="5"/>
  <c r="O160" i="5"/>
  <c r="L160" i="5"/>
  <c r="I160" i="5"/>
  <c r="F160" i="5"/>
  <c r="AO143" i="5"/>
  <c r="AN143" i="5"/>
  <c r="AM143" i="5"/>
  <c r="AJ143" i="5"/>
  <c r="AG143" i="5"/>
  <c r="AD143" i="5"/>
  <c r="AA143" i="5"/>
  <c r="X143" i="5"/>
  <c r="U143" i="5"/>
  <c r="R143" i="5"/>
  <c r="O143" i="5"/>
  <c r="L143" i="5"/>
  <c r="I143" i="5"/>
  <c r="F143" i="5"/>
  <c r="AO126" i="5"/>
  <c r="AN126" i="5"/>
  <c r="AM126" i="5"/>
  <c r="AJ126" i="5"/>
  <c r="AG126" i="5"/>
  <c r="AD126" i="5"/>
  <c r="AA126" i="5"/>
  <c r="X126" i="5"/>
  <c r="U126" i="5"/>
  <c r="R126" i="5"/>
  <c r="O126" i="5"/>
  <c r="L126" i="5"/>
  <c r="I126" i="5"/>
  <c r="F126" i="5"/>
  <c r="AO109" i="5"/>
  <c r="AN109" i="5"/>
  <c r="AP109" i="5" s="1"/>
  <c r="AM109" i="5"/>
  <c r="AJ109" i="5"/>
  <c r="AG109" i="5"/>
  <c r="AD109" i="5"/>
  <c r="AA109" i="5"/>
  <c r="X109" i="5"/>
  <c r="U109" i="5"/>
  <c r="R109" i="5"/>
  <c r="O109" i="5"/>
  <c r="L109" i="5"/>
  <c r="I109" i="5"/>
  <c r="F109" i="5"/>
  <c r="AO92" i="5"/>
  <c r="AN92" i="5"/>
  <c r="AM92" i="5"/>
  <c r="AJ92" i="5"/>
  <c r="AG92" i="5"/>
  <c r="AD92" i="5"/>
  <c r="AA92" i="5"/>
  <c r="X92" i="5"/>
  <c r="U92" i="5"/>
  <c r="R92" i="5"/>
  <c r="O92" i="5"/>
  <c r="L92" i="5"/>
  <c r="I92" i="5"/>
  <c r="F92" i="5"/>
  <c r="AO75" i="5"/>
  <c r="AN75" i="5"/>
  <c r="AP75" i="5" s="1"/>
  <c r="AM75" i="5"/>
  <c r="AJ75" i="5"/>
  <c r="AG75" i="5"/>
  <c r="AD75" i="5"/>
  <c r="AA75" i="5"/>
  <c r="X75" i="5"/>
  <c r="U75" i="5"/>
  <c r="R75" i="5"/>
  <c r="O75" i="5"/>
  <c r="L75" i="5"/>
  <c r="I75" i="5"/>
  <c r="F75" i="5"/>
  <c r="AO58" i="5"/>
  <c r="AN58" i="5"/>
  <c r="AP58" i="5" s="1"/>
  <c r="AM58" i="5"/>
  <c r="AJ58" i="5"/>
  <c r="AG58" i="5"/>
  <c r="AD58" i="5"/>
  <c r="AA58" i="5"/>
  <c r="X58" i="5"/>
  <c r="U58" i="5"/>
  <c r="R58" i="5"/>
  <c r="O58" i="5"/>
  <c r="L58" i="5"/>
  <c r="I58" i="5"/>
  <c r="F58" i="5"/>
  <c r="AO41" i="5"/>
  <c r="AN41" i="5"/>
  <c r="AM41" i="5"/>
  <c r="AJ41" i="5"/>
  <c r="AG41" i="5"/>
  <c r="AD41" i="5"/>
  <c r="AA41" i="5"/>
  <c r="X41" i="5"/>
  <c r="U41" i="5"/>
  <c r="R41" i="5"/>
  <c r="O41" i="5"/>
  <c r="L41" i="5"/>
  <c r="I41" i="5"/>
  <c r="F41" i="5"/>
  <c r="AO24" i="5"/>
  <c r="AN24" i="5"/>
  <c r="AP24" i="5" s="1"/>
  <c r="AM24" i="5"/>
  <c r="AJ24" i="5"/>
  <c r="AG24" i="5"/>
  <c r="AD24" i="5"/>
  <c r="AA24" i="5"/>
  <c r="X24" i="5"/>
  <c r="U24" i="5"/>
  <c r="R24" i="5"/>
  <c r="O24" i="5"/>
  <c r="L24" i="5"/>
  <c r="I24" i="5"/>
  <c r="F24" i="5"/>
  <c r="AO7" i="5"/>
  <c r="AN7" i="5"/>
  <c r="AM7" i="5"/>
  <c r="AJ7" i="5"/>
  <c r="AG7" i="5"/>
  <c r="AD7" i="5"/>
  <c r="AA7" i="5"/>
  <c r="X7" i="5"/>
  <c r="U7" i="5"/>
  <c r="R7" i="5"/>
  <c r="O7" i="5"/>
  <c r="L7" i="5"/>
  <c r="I7" i="5"/>
  <c r="F7" i="5"/>
  <c r="AP211" i="5" l="1"/>
  <c r="AP126" i="5"/>
  <c r="AP177" i="5"/>
  <c r="AP194" i="5"/>
  <c r="AP143" i="5"/>
  <c r="AP92" i="5"/>
  <c r="AP41" i="5"/>
  <c r="AP7" i="5"/>
  <c r="AQ242" i="5"/>
  <c r="AQ238" i="5"/>
  <c r="AQ234" i="5"/>
  <c r="AQ230" i="5"/>
  <c r="AQ243" i="5" s="1"/>
  <c r="AQ225" i="5"/>
  <c r="AQ221" i="5"/>
  <c r="AQ217" i="5"/>
  <c r="AQ213" i="5"/>
  <c r="AQ226" i="5" s="1"/>
  <c r="AQ208" i="5"/>
  <c r="AQ204" i="5"/>
  <c r="AQ200" i="5"/>
  <c r="AQ196" i="5"/>
  <c r="AQ191" i="5"/>
  <c r="AQ187" i="5"/>
  <c r="AQ183" i="5"/>
  <c r="AQ179" i="5"/>
  <c r="AQ174" i="5"/>
  <c r="AQ170" i="5"/>
  <c r="AQ166" i="5"/>
  <c r="AQ162" i="5"/>
  <c r="AQ157" i="5"/>
  <c r="AQ153" i="5"/>
  <c r="AQ149" i="5"/>
  <c r="AQ145" i="5"/>
  <c r="AQ140" i="5"/>
  <c r="AQ136" i="5"/>
  <c r="AQ132" i="5"/>
  <c r="AQ128" i="5"/>
  <c r="AQ123" i="5"/>
  <c r="AQ119" i="5"/>
  <c r="AQ115" i="5"/>
  <c r="AQ111" i="5"/>
  <c r="AQ106" i="5"/>
  <c r="AQ102" i="5"/>
  <c r="AQ98" i="5"/>
  <c r="AQ94" i="5"/>
  <c r="AQ89" i="5"/>
  <c r="AQ85" i="5"/>
  <c r="AQ81" i="5"/>
  <c r="AQ77" i="5"/>
  <c r="AQ72" i="5"/>
  <c r="AQ68" i="5"/>
  <c r="AQ64" i="5"/>
  <c r="AQ60" i="5"/>
  <c r="AQ55" i="5"/>
  <c r="AQ51" i="5"/>
  <c r="AQ47" i="5"/>
  <c r="AQ43" i="5"/>
  <c r="AQ38" i="5"/>
  <c r="AQ34" i="5"/>
  <c r="AQ30" i="5"/>
  <c r="AQ26" i="5"/>
  <c r="AQ21" i="5"/>
  <c r="AQ17" i="5"/>
  <c r="AQ13" i="5"/>
  <c r="AQ9" i="5"/>
  <c r="AK89" i="5"/>
  <c r="AK85" i="5"/>
  <c r="AK81" i="5"/>
  <c r="AK77" i="5"/>
  <c r="AK106" i="5"/>
  <c r="AK102" i="5"/>
  <c r="AK98" i="5"/>
  <c r="AK94" i="5"/>
  <c r="AK123" i="5"/>
  <c r="AK119" i="5"/>
  <c r="AK115" i="5"/>
  <c r="AK111" i="5"/>
  <c r="AK140" i="5"/>
  <c r="AK136" i="5"/>
  <c r="AK132" i="5"/>
  <c r="AK128" i="5"/>
  <c r="AK157" i="5"/>
  <c r="AK153" i="5"/>
  <c r="AK149" i="5"/>
  <c r="AK145" i="5"/>
  <c r="AK174" i="5"/>
  <c r="AK170" i="5"/>
  <c r="AK166" i="5"/>
  <c r="AK162" i="5"/>
  <c r="AK191" i="5"/>
  <c r="AK187" i="5"/>
  <c r="AK183" i="5"/>
  <c r="AK179" i="5"/>
  <c r="AK208" i="5"/>
  <c r="AK204" i="5"/>
  <c r="AK200" i="5"/>
  <c r="AK196" i="5"/>
  <c r="AK225" i="5"/>
  <c r="AK221" i="5"/>
  <c r="AK217" i="5"/>
  <c r="AK213" i="5"/>
  <c r="AK242" i="5"/>
  <c r="AK238" i="5"/>
  <c r="AK234" i="5"/>
  <c r="AK230" i="5"/>
  <c r="AH242" i="5"/>
  <c r="AH238" i="5"/>
  <c r="AH234" i="5"/>
  <c r="AH230" i="5"/>
  <c r="AH225" i="5"/>
  <c r="AH221" i="5"/>
  <c r="AH217" i="5"/>
  <c r="AH213" i="5"/>
  <c r="AH208" i="5"/>
  <c r="AH204" i="5"/>
  <c r="AH200" i="5"/>
  <c r="AH196" i="5"/>
  <c r="AH191" i="5"/>
  <c r="AH187" i="5"/>
  <c r="AH183" i="5"/>
  <c r="AH179" i="5"/>
  <c r="AH174" i="5"/>
  <c r="AH170" i="5"/>
  <c r="AH166" i="5"/>
  <c r="AH162" i="5"/>
  <c r="AH157" i="5"/>
  <c r="AH153" i="5"/>
  <c r="AH149" i="5"/>
  <c r="AH145" i="5"/>
  <c r="AH140" i="5"/>
  <c r="AH136" i="5"/>
  <c r="AH132" i="5"/>
  <c r="AH128" i="5"/>
  <c r="AH123" i="5"/>
  <c r="AH119" i="5"/>
  <c r="AH124" i="5" s="1"/>
  <c r="AH115" i="5"/>
  <c r="AH111" i="5"/>
  <c r="AH89" i="5"/>
  <c r="AH85" i="5"/>
  <c r="AH81" i="5"/>
  <c r="AH77" i="5"/>
  <c r="AH106" i="5"/>
  <c r="AH102" i="5"/>
  <c r="AH98" i="5"/>
  <c r="AH94" i="5"/>
  <c r="AH72" i="5"/>
  <c r="AH68" i="5"/>
  <c r="AH64" i="5"/>
  <c r="AH60" i="5"/>
  <c r="AH55" i="5"/>
  <c r="AH51" i="5"/>
  <c r="AH47" i="5"/>
  <c r="AH43" i="5"/>
  <c r="AH38" i="5"/>
  <c r="AH34" i="5"/>
  <c r="AH30" i="5"/>
  <c r="AH26" i="5"/>
  <c r="AH21" i="5"/>
  <c r="AH17" i="5"/>
  <c r="AH13" i="5"/>
  <c r="AH9" i="5"/>
  <c r="AE242" i="5"/>
  <c r="AE238" i="5"/>
  <c r="AE234" i="5"/>
  <c r="AE230" i="5"/>
  <c r="AE225" i="5"/>
  <c r="AE221" i="5"/>
  <c r="AE217" i="5"/>
  <c r="AE213" i="5"/>
  <c r="AE208" i="5"/>
  <c r="AE204" i="5"/>
  <c r="AE200" i="5"/>
  <c r="AE196" i="5"/>
  <c r="AE191" i="5"/>
  <c r="AE187" i="5"/>
  <c r="AE183" i="5"/>
  <c r="AE179" i="5"/>
  <c r="AE174" i="5"/>
  <c r="AE170" i="5"/>
  <c r="AE166" i="5"/>
  <c r="AE162" i="5"/>
  <c r="AE157" i="5"/>
  <c r="AE153" i="5"/>
  <c r="AE149" i="5"/>
  <c r="AE145" i="5"/>
  <c r="AE140" i="5"/>
  <c r="AE136" i="5"/>
  <c r="AE132" i="5"/>
  <c r="AE128" i="5"/>
  <c r="AE123" i="5"/>
  <c r="AE119" i="5"/>
  <c r="AE115" i="5"/>
  <c r="AE111" i="5"/>
  <c r="AE106" i="5"/>
  <c r="AE102" i="5"/>
  <c r="AE98" i="5"/>
  <c r="AE94" i="5"/>
  <c r="AE89" i="5"/>
  <c r="AE85" i="5"/>
  <c r="AE81" i="5"/>
  <c r="AE77" i="5"/>
  <c r="AE72" i="5"/>
  <c r="AE68" i="5"/>
  <c r="AE64" i="5"/>
  <c r="AE60" i="5"/>
  <c r="AE55" i="5"/>
  <c r="AE51" i="5"/>
  <c r="AE47" i="5"/>
  <c r="AE43" i="5"/>
  <c r="AE38" i="5"/>
  <c r="AE34" i="5"/>
  <c r="AE30" i="5"/>
  <c r="AE26" i="5"/>
  <c r="AE21" i="5"/>
  <c r="AE17" i="5"/>
  <c r="AE13" i="5"/>
  <c r="AE9" i="5"/>
  <c r="AB242" i="5"/>
  <c r="AB238" i="5"/>
  <c r="AB234" i="5"/>
  <c r="AB230" i="5"/>
  <c r="AB225" i="5"/>
  <c r="AB221" i="5"/>
  <c r="AB217" i="5"/>
  <c r="AB213" i="5"/>
  <c r="AB208" i="5"/>
  <c r="AB204" i="5"/>
  <c r="AB200" i="5"/>
  <c r="AB196" i="5"/>
  <c r="AB191" i="5"/>
  <c r="AB187" i="5"/>
  <c r="AB183" i="5"/>
  <c r="AB179" i="5"/>
  <c r="AB174" i="5"/>
  <c r="AB170" i="5"/>
  <c r="AB166" i="5"/>
  <c r="AB162" i="5"/>
  <c r="AB157" i="5"/>
  <c r="AB153" i="5"/>
  <c r="AB149" i="5"/>
  <c r="AB145" i="5"/>
  <c r="AB140" i="5"/>
  <c r="AB136" i="5"/>
  <c r="AB132" i="5"/>
  <c r="AB128" i="5"/>
  <c r="AB123" i="5"/>
  <c r="AB119" i="5"/>
  <c r="AB115" i="5"/>
  <c r="AB111" i="5"/>
  <c r="AB106" i="5"/>
  <c r="AB102" i="5"/>
  <c r="AB98" i="5"/>
  <c r="AB94" i="5"/>
  <c r="AB89" i="5"/>
  <c r="AB85" i="5"/>
  <c r="AB81" i="5"/>
  <c r="AB77" i="5"/>
  <c r="AB72" i="5"/>
  <c r="AB68" i="5"/>
  <c r="AB64" i="5"/>
  <c r="AB60" i="5"/>
  <c r="AB55" i="5"/>
  <c r="AB51" i="5"/>
  <c r="AB47" i="5"/>
  <c r="AB43" i="5"/>
  <c r="AB38" i="5"/>
  <c r="AB34" i="5"/>
  <c r="AB30" i="5"/>
  <c r="AB26" i="5"/>
  <c r="AB21" i="5"/>
  <c r="AB17" i="5"/>
  <c r="AB13" i="5"/>
  <c r="AB9" i="5"/>
  <c r="Y242" i="5"/>
  <c r="Y238" i="5"/>
  <c r="Y234" i="5"/>
  <c r="Y230" i="5"/>
  <c r="Y225" i="5"/>
  <c r="Y221" i="5"/>
  <c r="Y217" i="5"/>
  <c r="Y213" i="5"/>
  <c r="Y208" i="5"/>
  <c r="Y204" i="5"/>
  <c r="Y200" i="5"/>
  <c r="Y196" i="5"/>
  <c r="Y191" i="5"/>
  <c r="Y187" i="5"/>
  <c r="Y183" i="5"/>
  <c r="Y179" i="5"/>
  <c r="Y174" i="5"/>
  <c r="Y170" i="5"/>
  <c r="Y166" i="5"/>
  <c r="Y162" i="5"/>
  <c r="Y157" i="5"/>
  <c r="Y153" i="5"/>
  <c r="Y149" i="5"/>
  <c r="Y145" i="5"/>
  <c r="Y140" i="5"/>
  <c r="Y136" i="5"/>
  <c r="Y132" i="5"/>
  <c r="Y128" i="5"/>
  <c r="Y123" i="5"/>
  <c r="Y119" i="5"/>
  <c r="Y115" i="5"/>
  <c r="Y111" i="5"/>
  <c r="Y106" i="5"/>
  <c r="Y102" i="5"/>
  <c r="Y98" i="5"/>
  <c r="Y94" i="5"/>
  <c r="Y89" i="5"/>
  <c r="Y85" i="5"/>
  <c r="Y81" i="5"/>
  <c r="Y77" i="5"/>
  <c r="Y72" i="5"/>
  <c r="Y68" i="5"/>
  <c r="Y64" i="5"/>
  <c r="Y60" i="5"/>
  <c r="Y55" i="5"/>
  <c r="Y51" i="5"/>
  <c r="Y47" i="5"/>
  <c r="Y43" i="5"/>
  <c r="Y38" i="5"/>
  <c r="Y34" i="5"/>
  <c r="Y30" i="5"/>
  <c r="Y26" i="5"/>
  <c r="Y21" i="5"/>
  <c r="Y17" i="5"/>
  <c r="Y13" i="5"/>
  <c r="Y9" i="5"/>
  <c r="V242" i="5"/>
  <c r="V238" i="5"/>
  <c r="V234" i="5"/>
  <c r="V230" i="5"/>
  <c r="V225" i="5"/>
  <c r="V221" i="5"/>
  <c r="V217" i="5"/>
  <c r="V213" i="5"/>
  <c r="V208" i="5"/>
  <c r="V204" i="5"/>
  <c r="V200" i="5"/>
  <c r="V196" i="5"/>
  <c r="V191" i="5"/>
  <c r="V187" i="5"/>
  <c r="V183" i="5"/>
  <c r="V179" i="5"/>
  <c r="V174" i="5"/>
  <c r="V170" i="5"/>
  <c r="V166" i="5"/>
  <c r="V162" i="5"/>
  <c r="V157" i="5"/>
  <c r="V153" i="5"/>
  <c r="V149" i="5"/>
  <c r="V145" i="5"/>
  <c r="V140" i="5"/>
  <c r="V136" i="5"/>
  <c r="V132" i="5"/>
  <c r="V128" i="5"/>
  <c r="V123" i="5"/>
  <c r="V119" i="5"/>
  <c r="V115" i="5"/>
  <c r="V111" i="5"/>
  <c r="V106" i="5"/>
  <c r="V102" i="5"/>
  <c r="V98" i="5"/>
  <c r="V94" i="5"/>
  <c r="V89" i="5"/>
  <c r="V85" i="5"/>
  <c r="V81" i="5"/>
  <c r="V77" i="5"/>
  <c r="V72" i="5"/>
  <c r="V68" i="5"/>
  <c r="V64" i="5"/>
  <c r="V60" i="5"/>
  <c r="V55" i="5"/>
  <c r="V51" i="5"/>
  <c r="V47" i="5"/>
  <c r="V43" i="5"/>
  <c r="V38" i="5"/>
  <c r="V34" i="5"/>
  <c r="V30" i="5"/>
  <c r="V26" i="5"/>
  <c r="V21" i="5"/>
  <c r="V17" i="5"/>
  <c r="V13" i="5"/>
  <c r="V9" i="5"/>
  <c r="S242" i="5"/>
  <c r="S238" i="5"/>
  <c r="S234" i="5"/>
  <c r="S230" i="5"/>
  <c r="S225" i="5"/>
  <c r="S221" i="5"/>
  <c r="S217" i="5"/>
  <c r="S213" i="5"/>
  <c r="S208" i="5"/>
  <c r="S204" i="5"/>
  <c r="S200" i="5"/>
  <c r="S196" i="5"/>
  <c r="S191" i="5"/>
  <c r="S187" i="5"/>
  <c r="S183" i="5"/>
  <c r="S179" i="5"/>
  <c r="S174" i="5"/>
  <c r="S170" i="5"/>
  <c r="S166" i="5"/>
  <c r="S162" i="5"/>
  <c r="S157" i="5"/>
  <c r="S153" i="5"/>
  <c r="S149" i="5"/>
  <c r="S145" i="5"/>
  <c r="S140" i="5"/>
  <c r="S136" i="5"/>
  <c r="S132" i="5"/>
  <c r="S128" i="5"/>
  <c r="S123" i="5"/>
  <c r="S119" i="5"/>
  <c r="S115" i="5"/>
  <c r="S111" i="5"/>
  <c r="S106" i="5"/>
  <c r="S102" i="5"/>
  <c r="S98" i="5"/>
  <c r="S94" i="5"/>
  <c r="S89" i="5"/>
  <c r="S85" i="5"/>
  <c r="S81" i="5"/>
  <c r="S77" i="5"/>
  <c r="S72" i="5"/>
  <c r="S68" i="5"/>
  <c r="S64" i="5"/>
  <c r="S60" i="5"/>
  <c r="S55" i="5"/>
  <c r="S51" i="5"/>
  <c r="S47" i="5"/>
  <c r="S43" i="5"/>
  <c r="S38" i="5"/>
  <c r="S34" i="5"/>
  <c r="S30" i="5"/>
  <c r="S26" i="5"/>
  <c r="S21" i="5"/>
  <c r="S17" i="5"/>
  <c r="S13" i="5"/>
  <c r="S9" i="5"/>
  <c r="P242" i="5"/>
  <c r="P238" i="5"/>
  <c r="P234" i="5"/>
  <c r="P230" i="5"/>
  <c r="P225" i="5"/>
  <c r="P221" i="5"/>
  <c r="P217" i="5"/>
  <c r="P213" i="5"/>
  <c r="P208" i="5"/>
  <c r="P204" i="5"/>
  <c r="P200" i="5"/>
  <c r="P196" i="5"/>
  <c r="P191" i="5"/>
  <c r="P187" i="5"/>
  <c r="P183" i="5"/>
  <c r="P179" i="5"/>
  <c r="P174" i="5"/>
  <c r="P170" i="5"/>
  <c r="P166" i="5"/>
  <c r="P162" i="5"/>
  <c r="P157" i="5"/>
  <c r="P153" i="5"/>
  <c r="P149" i="5"/>
  <c r="P145" i="5"/>
  <c r="P140" i="5"/>
  <c r="P136" i="5"/>
  <c r="P132" i="5"/>
  <c r="P128" i="5"/>
  <c r="P123" i="5"/>
  <c r="P119" i="5"/>
  <c r="P115" i="5"/>
  <c r="P111" i="5"/>
  <c r="P106" i="5"/>
  <c r="P102" i="5"/>
  <c r="P98" i="5"/>
  <c r="P94" i="5"/>
  <c r="P89" i="5"/>
  <c r="P85" i="5"/>
  <c r="P81" i="5"/>
  <c r="P77" i="5"/>
  <c r="P72" i="5"/>
  <c r="P68" i="5"/>
  <c r="P64" i="5"/>
  <c r="P60" i="5"/>
  <c r="P55" i="5"/>
  <c r="P51" i="5"/>
  <c r="P47" i="5"/>
  <c r="P43" i="5"/>
  <c r="P38" i="5"/>
  <c r="P34" i="5"/>
  <c r="P30" i="5"/>
  <c r="P26" i="5"/>
  <c r="P21" i="5"/>
  <c r="P17" i="5"/>
  <c r="P13" i="5"/>
  <c r="P9" i="5"/>
  <c r="M242" i="5"/>
  <c r="M238" i="5"/>
  <c r="M234" i="5"/>
  <c r="M230" i="5"/>
  <c r="M225" i="5"/>
  <c r="M221" i="5"/>
  <c r="M217" i="5"/>
  <c r="M213" i="5"/>
  <c r="M208" i="5"/>
  <c r="M204" i="5"/>
  <c r="M200" i="5"/>
  <c r="M196" i="5"/>
  <c r="M191" i="5"/>
  <c r="M187" i="5"/>
  <c r="M183" i="5"/>
  <c r="M179" i="5"/>
  <c r="M174" i="5"/>
  <c r="M170" i="5"/>
  <c r="M166" i="5"/>
  <c r="M162" i="5"/>
  <c r="M157" i="5"/>
  <c r="M153" i="5"/>
  <c r="M149" i="5"/>
  <c r="M145" i="5"/>
  <c r="M140" i="5"/>
  <c r="M136" i="5"/>
  <c r="M132" i="5"/>
  <c r="M128" i="5"/>
  <c r="M123" i="5"/>
  <c r="M119" i="5"/>
  <c r="M115" i="5"/>
  <c r="M111" i="5"/>
  <c r="M106" i="5"/>
  <c r="M102" i="5"/>
  <c r="M98" i="5"/>
  <c r="M94" i="5"/>
  <c r="M89" i="5"/>
  <c r="M85" i="5"/>
  <c r="M81" i="5"/>
  <c r="M77" i="5"/>
  <c r="M72" i="5"/>
  <c r="M68" i="5"/>
  <c r="M64" i="5"/>
  <c r="M60" i="5"/>
  <c r="M55" i="5"/>
  <c r="M51" i="5"/>
  <c r="M47" i="5"/>
  <c r="M43" i="5"/>
  <c r="M38" i="5"/>
  <c r="M34" i="5"/>
  <c r="M30" i="5"/>
  <c r="M26" i="5"/>
  <c r="M21" i="5"/>
  <c r="M17" i="5"/>
  <c r="M13" i="5"/>
  <c r="M9" i="5"/>
  <c r="J242" i="5"/>
  <c r="J238" i="5"/>
  <c r="J234" i="5"/>
  <c r="J230" i="5"/>
  <c r="J225" i="5"/>
  <c r="J221" i="5"/>
  <c r="J217" i="5"/>
  <c r="J213" i="5"/>
  <c r="J208" i="5"/>
  <c r="J204" i="5"/>
  <c r="J200" i="5"/>
  <c r="J196" i="5"/>
  <c r="J191" i="5"/>
  <c r="J187" i="5"/>
  <c r="J183" i="5"/>
  <c r="J179" i="5"/>
  <c r="J174" i="5"/>
  <c r="J170" i="5"/>
  <c r="J166" i="5"/>
  <c r="J162" i="5"/>
  <c r="J157" i="5"/>
  <c r="J153" i="5"/>
  <c r="J149" i="5"/>
  <c r="J145" i="5"/>
  <c r="J140" i="5"/>
  <c r="J136" i="5"/>
  <c r="J132" i="5"/>
  <c r="J128" i="5"/>
  <c r="J123" i="5"/>
  <c r="J119" i="5"/>
  <c r="J115" i="5"/>
  <c r="J111" i="5"/>
  <c r="J106" i="5"/>
  <c r="J102" i="5"/>
  <c r="J98" i="5"/>
  <c r="J94" i="5"/>
  <c r="J89" i="5"/>
  <c r="J85" i="5"/>
  <c r="J81" i="5"/>
  <c r="J77" i="5"/>
  <c r="J72" i="5"/>
  <c r="J68" i="5"/>
  <c r="J64" i="5"/>
  <c r="J60" i="5"/>
  <c r="J55" i="5"/>
  <c r="J51" i="5"/>
  <c r="J47" i="5"/>
  <c r="J43" i="5"/>
  <c r="J38" i="5"/>
  <c r="J34" i="5"/>
  <c r="J30" i="5"/>
  <c r="J26" i="5"/>
  <c r="J21" i="5"/>
  <c r="J17" i="5"/>
  <c r="J13" i="5"/>
  <c r="J9" i="5"/>
  <c r="G242" i="5"/>
  <c r="G238" i="5"/>
  <c r="G234" i="5"/>
  <c r="G230" i="5"/>
  <c r="G225" i="5"/>
  <c r="G221" i="5"/>
  <c r="G217" i="5"/>
  <c r="G213" i="5"/>
  <c r="G208" i="5"/>
  <c r="G204" i="5"/>
  <c r="G200" i="5"/>
  <c r="G196" i="5"/>
  <c r="G191" i="5"/>
  <c r="G187" i="5"/>
  <c r="G183" i="5"/>
  <c r="G179" i="5"/>
  <c r="G174" i="5"/>
  <c r="G170" i="5"/>
  <c r="G166" i="5"/>
  <c r="G162" i="5"/>
  <c r="G157" i="5"/>
  <c r="G153" i="5"/>
  <c r="G149" i="5"/>
  <c r="G145" i="5"/>
  <c r="G140" i="5"/>
  <c r="G136" i="5"/>
  <c r="G132" i="5"/>
  <c r="G128" i="5"/>
  <c r="G123" i="5"/>
  <c r="G119" i="5"/>
  <c r="G115" i="5"/>
  <c r="G111" i="5"/>
  <c r="G106" i="5"/>
  <c r="G102" i="5"/>
  <c r="G98" i="5"/>
  <c r="G94" i="5"/>
  <c r="G89" i="5"/>
  <c r="G85" i="5"/>
  <c r="G81" i="5"/>
  <c r="G77" i="5"/>
  <c r="G72" i="5"/>
  <c r="G68" i="5"/>
  <c r="G64" i="5"/>
  <c r="G60" i="5"/>
  <c r="G55" i="5"/>
  <c r="G51" i="5"/>
  <c r="G47" i="5"/>
  <c r="G43" i="5"/>
  <c r="G38" i="5"/>
  <c r="G34" i="5"/>
  <c r="G30" i="5"/>
  <c r="G26" i="5"/>
  <c r="G21" i="5"/>
  <c r="G17" i="5"/>
  <c r="G13" i="5"/>
  <c r="G9" i="5"/>
  <c r="D242" i="5"/>
  <c r="D238" i="5"/>
  <c r="D234" i="5"/>
  <c r="D230" i="5"/>
  <c r="D225" i="5"/>
  <c r="D221" i="5"/>
  <c r="D217" i="5"/>
  <c r="D213" i="5"/>
  <c r="D208" i="5"/>
  <c r="D204" i="5"/>
  <c r="D200" i="5"/>
  <c r="D196" i="5"/>
  <c r="D191" i="5"/>
  <c r="D187" i="5"/>
  <c r="D183" i="5"/>
  <c r="D179" i="5"/>
  <c r="D174" i="5"/>
  <c r="D170" i="5"/>
  <c r="D166" i="5"/>
  <c r="D162" i="5"/>
  <c r="D157" i="5"/>
  <c r="D153" i="5"/>
  <c r="D149" i="5"/>
  <c r="D145" i="5"/>
  <c r="D140" i="5"/>
  <c r="D136" i="5"/>
  <c r="D132" i="5"/>
  <c r="D128" i="5"/>
  <c r="D123" i="5"/>
  <c r="D119" i="5"/>
  <c r="D115" i="5"/>
  <c r="D111" i="5"/>
  <c r="D106" i="5"/>
  <c r="D102" i="5"/>
  <c r="D98" i="5"/>
  <c r="D94" i="5"/>
  <c r="D89" i="5"/>
  <c r="D85" i="5"/>
  <c r="D81" i="5"/>
  <c r="D77" i="5"/>
  <c r="D72" i="5"/>
  <c r="D68" i="5"/>
  <c r="D64" i="5"/>
  <c r="D60" i="5"/>
  <c r="D55" i="5"/>
  <c r="D51" i="5"/>
  <c r="D47" i="5"/>
  <c r="D43" i="5"/>
  <c r="D38" i="5"/>
  <c r="D34" i="5"/>
  <c r="D30" i="5"/>
  <c r="D26" i="5"/>
  <c r="D21" i="5"/>
  <c r="D17" i="5"/>
  <c r="D13" i="5"/>
  <c r="D9" i="5"/>
  <c r="AH226" i="5" l="1"/>
  <c r="AE175" i="5"/>
  <c r="AQ124" i="5"/>
  <c r="AE124" i="5"/>
  <c r="M39" i="5"/>
  <c r="J22" i="5"/>
  <c r="AE226" i="5"/>
  <c r="G107" i="5"/>
  <c r="G56" i="5"/>
  <c r="G124" i="5"/>
  <c r="G175" i="5"/>
  <c r="P124" i="5"/>
  <c r="P175" i="5"/>
  <c r="V73" i="5"/>
  <c r="AE209" i="5"/>
  <c r="AH22" i="5"/>
  <c r="AE73" i="5"/>
  <c r="AH141" i="5"/>
  <c r="AQ141" i="5"/>
  <c r="P158" i="5"/>
  <c r="S22" i="5"/>
  <c r="S124" i="5"/>
  <c r="V39" i="5"/>
  <c r="M107" i="5"/>
  <c r="V158" i="5"/>
  <c r="Y56" i="5"/>
  <c r="Y209" i="5"/>
  <c r="AE192" i="5"/>
  <c r="AQ175" i="5"/>
  <c r="D73" i="5"/>
  <c r="G141" i="5"/>
  <c r="M124" i="5"/>
  <c r="P39" i="5"/>
  <c r="P90" i="5"/>
  <c r="Y39" i="5"/>
  <c r="V209" i="5"/>
  <c r="G90" i="5"/>
  <c r="J158" i="5"/>
  <c r="J209" i="5"/>
  <c r="S158" i="5"/>
  <c r="AH175" i="5"/>
  <c r="M22" i="5"/>
  <c r="AB22" i="5"/>
  <c r="AQ39" i="5"/>
  <c r="P192" i="5"/>
  <c r="Y192" i="5"/>
  <c r="Y141" i="5"/>
  <c r="J107" i="5"/>
  <c r="S107" i="5"/>
  <c r="AB107" i="5"/>
  <c r="AH39" i="5"/>
  <c r="G226" i="5"/>
  <c r="P226" i="5"/>
  <c r="V226" i="5"/>
  <c r="S192" i="5"/>
  <c r="D158" i="5"/>
  <c r="S141" i="5"/>
  <c r="V124" i="5"/>
  <c r="D90" i="5"/>
  <c r="G73" i="5"/>
  <c r="D56" i="5"/>
  <c r="P56" i="5"/>
  <c r="AE56" i="5"/>
  <c r="G39" i="5"/>
  <c r="G22" i="5"/>
  <c r="P22" i="5"/>
  <c r="Y226" i="5"/>
  <c r="AB226" i="5"/>
  <c r="S209" i="5"/>
  <c r="M209" i="5"/>
  <c r="S175" i="5"/>
  <c r="Y175" i="5"/>
  <c r="J141" i="5"/>
  <c r="V107" i="5"/>
  <c r="AB90" i="5"/>
  <c r="AE90" i="5"/>
  <c r="Y90" i="5"/>
  <c r="AH90" i="5"/>
  <c r="M73" i="5"/>
  <c r="P73" i="5"/>
  <c r="J39" i="5"/>
  <c r="V22" i="5"/>
  <c r="Y22" i="5"/>
  <c r="AQ107" i="5"/>
  <c r="AQ22" i="5"/>
  <c r="J226" i="5"/>
  <c r="S226" i="5"/>
  <c r="M226" i="5"/>
  <c r="D226" i="5"/>
  <c r="AB209" i="5"/>
  <c r="AQ209" i="5"/>
  <c r="G209" i="5"/>
  <c r="D192" i="5"/>
  <c r="D175" i="5"/>
  <c r="AQ158" i="5"/>
  <c r="G158" i="5"/>
  <c r="P141" i="5"/>
  <c r="M141" i="5"/>
  <c r="V141" i="5"/>
  <c r="AB141" i="5"/>
  <c r="AB124" i="5"/>
  <c r="J124" i="5"/>
  <c r="Y124" i="5"/>
  <c r="Y107" i="5"/>
  <c r="AE107" i="5"/>
  <c r="V90" i="5"/>
  <c r="Y73" i="5"/>
  <c r="AQ56" i="5"/>
  <c r="D39" i="5"/>
  <c r="S39" i="5"/>
  <c r="AE39" i="5"/>
  <c r="AB39" i="5"/>
  <c r="AB192" i="5"/>
  <c r="AH192" i="5"/>
  <c r="V175" i="5"/>
  <c r="M158" i="5"/>
  <c r="AQ90" i="5"/>
  <c r="M90" i="5"/>
  <c r="J56" i="5"/>
  <c r="S56" i="5"/>
  <c r="V56" i="5"/>
  <c r="AB56" i="5"/>
  <c r="P209" i="5"/>
  <c r="D209" i="5"/>
  <c r="AH209" i="5"/>
  <c r="M192" i="5"/>
  <c r="AQ192" i="5"/>
  <c r="J192" i="5"/>
  <c r="G192" i="5"/>
  <c r="V192" i="5"/>
  <c r="AB175" i="5"/>
  <c r="M175" i="5"/>
  <c r="J175" i="5"/>
  <c r="AB158" i="5"/>
  <c r="AE158" i="5"/>
  <c r="Y158" i="5"/>
  <c r="AH158" i="5"/>
  <c r="D141" i="5"/>
  <c r="AE141" i="5"/>
  <c r="D124" i="5"/>
  <c r="AH107" i="5"/>
  <c r="P107" i="5"/>
  <c r="D107" i="5"/>
  <c r="J90" i="5"/>
  <c r="S90" i="5"/>
  <c r="AQ73" i="5"/>
  <c r="J73" i="5"/>
  <c r="S73" i="5"/>
  <c r="AB73" i="5"/>
  <c r="AH56" i="5"/>
  <c r="M56" i="5"/>
  <c r="AE22" i="5"/>
  <c r="D22" i="5"/>
  <c r="AH73" i="5"/>
  <c r="F6" i="5" l="1"/>
  <c r="I6" i="5"/>
  <c r="L6" i="5"/>
  <c r="O6" i="5"/>
  <c r="R6" i="5"/>
  <c r="U6" i="5"/>
  <c r="X6" i="5"/>
  <c r="AA6" i="5"/>
  <c r="AD6" i="5"/>
  <c r="AG6" i="5"/>
  <c r="AJ6" i="5"/>
  <c r="AM6" i="5"/>
  <c r="AN6" i="5"/>
  <c r="AO6" i="5"/>
  <c r="AP6" i="5" l="1"/>
  <c r="BK8" i="5" l="1"/>
  <c r="AL242" i="5"/>
  <c r="AM242" i="5" s="1"/>
  <c r="AI242" i="5"/>
  <c r="AJ242" i="5" s="1"/>
  <c r="AH243" i="5"/>
  <c r="AF242" i="5"/>
  <c r="AG242" i="5" s="1"/>
  <c r="AC242" i="5"/>
  <c r="AD242" i="5" s="1"/>
  <c r="Z242" i="5"/>
  <c r="AA242" i="5" s="1"/>
  <c r="W242" i="5"/>
  <c r="X242" i="5" s="1"/>
  <c r="T242" i="5"/>
  <c r="U242" i="5" s="1"/>
  <c r="Q242" i="5"/>
  <c r="R242" i="5" s="1"/>
  <c r="N242" i="5"/>
  <c r="O242" i="5" s="1"/>
  <c r="K242" i="5"/>
  <c r="L242" i="5" s="1"/>
  <c r="H242" i="5"/>
  <c r="I242" i="5" s="1"/>
  <c r="E242" i="5"/>
  <c r="F242" i="5" s="1"/>
  <c r="AO241" i="5"/>
  <c r="AN241" i="5"/>
  <c r="AP241" i="5" s="1"/>
  <c r="AO239" i="5"/>
  <c r="AN239" i="5"/>
  <c r="AL238" i="5"/>
  <c r="AM238" i="5" s="1"/>
  <c r="AI238" i="5"/>
  <c r="AJ238" i="5" s="1"/>
  <c r="AF238" i="5"/>
  <c r="AG238" i="5" s="1"/>
  <c r="AC238" i="5"/>
  <c r="AD238" i="5" s="1"/>
  <c r="Z238" i="5"/>
  <c r="AA238" i="5" s="1"/>
  <c r="W238" i="5"/>
  <c r="T238" i="5"/>
  <c r="U238" i="5" s="1"/>
  <c r="Q238" i="5"/>
  <c r="R238" i="5" s="1"/>
  <c r="N238" i="5"/>
  <c r="O238" i="5" s="1"/>
  <c r="K238" i="5"/>
  <c r="L238" i="5" s="1"/>
  <c r="H238" i="5"/>
  <c r="I238" i="5" s="1"/>
  <c r="E238" i="5"/>
  <c r="F238" i="5" s="1"/>
  <c r="AO236" i="5"/>
  <c r="AL234" i="5"/>
  <c r="AM234" i="5" s="1"/>
  <c r="AI234" i="5"/>
  <c r="AJ234" i="5" s="1"/>
  <c r="AF234" i="5"/>
  <c r="AG234" i="5" s="1"/>
  <c r="AC234" i="5"/>
  <c r="AD234" i="5" s="1"/>
  <c r="Z234" i="5"/>
  <c r="AA234" i="5" s="1"/>
  <c r="W234" i="5"/>
  <c r="X234" i="5" s="1"/>
  <c r="T234" i="5"/>
  <c r="U234" i="5" s="1"/>
  <c r="Q234" i="5"/>
  <c r="R234" i="5" s="1"/>
  <c r="N234" i="5"/>
  <c r="O234" i="5" s="1"/>
  <c r="K234" i="5"/>
  <c r="L234" i="5" s="1"/>
  <c r="H234" i="5"/>
  <c r="I234" i="5" s="1"/>
  <c r="E234" i="5"/>
  <c r="F234" i="5" s="1"/>
  <c r="AL230" i="5"/>
  <c r="AM230" i="5" s="1"/>
  <c r="AI230" i="5"/>
  <c r="AF230" i="5"/>
  <c r="AE243" i="5"/>
  <c r="AC230" i="5"/>
  <c r="Z230" i="5"/>
  <c r="AA230" i="5" s="1"/>
  <c r="Y243" i="5"/>
  <c r="W230" i="5"/>
  <c r="T230" i="5"/>
  <c r="U230" i="5" s="1"/>
  <c r="S243" i="5"/>
  <c r="Q230" i="5"/>
  <c r="N230" i="5"/>
  <c r="O230" i="5" s="1"/>
  <c r="M243" i="5"/>
  <c r="K230" i="5"/>
  <c r="L230" i="5" s="1"/>
  <c r="H230" i="5"/>
  <c r="G243" i="5"/>
  <c r="E230" i="5"/>
  <c r="AO227" i="5"/>
  <c r="AN227" i="5"/>
  <c r="AM227" i="5"/>
  <c r="AJ227" i="5"/>
  <c r="AG227" i="5"/>
  <c r="AD227" i="5"/>
  <c r="AA227" i="5"/>
  <c r="X227" i="5"/>
  <c r="U227" i="5"/>
  <c r="R227" i="5"/>
  <c r="O227" i="5"/>
  <c r="L227" i="5"/>
  <c r="I227" i="5"/>
  <c r="F227" i="5"/>
  <c r="AK226" i="5"/>
  <c r="AL225" i="5"/>
  <c r="AM225" i="5" s="1"/>
  <c r="AI225" i="5"/>
  <c r="AJ225" i="5" s="1"/>
  <c r="AF225" i="5"/>
  <c r="AG225" i="5" s="1"/>
  <c r="AC225" i="5"/>
  <c r="AD225" i="5" s="1"/>
  <c r="Z225" i="5"/>
  <c r="AA225" i="5" s="1"/>
  <c r="W225" i="5"/>
  <c r="X225" i="5" s="1"/>
  <c r="T225" i="5"/>
  <c r="U225" i="5" s="1"/>
  <c r="Q225" i="5"/>
  <c r="R225" i="5" s="1"/>
  <c r="N225" i="5"/>
  <c r="O225" i="5" s="1"/>
  <c r="K225" i="5"/>
  <c r="L225" i="5" s="1"/>
  <c r="H225" i="5"/>
  <c r="I225" i="5" s="1"/>
  <c r="E225" i="5"/>
  <c r="F225" i="5" s="1"/>
  <c r="AO224" i="5"/>
  <c r="AN224" i="5"/>
  <c r="AO222" i="5"/>
  <c r="AN222" i="5"/>
  <c r="AL221" i="5"/>
  <c r="AM221" i="5" s="1"/>
  <c r="AI221" i="5"/>
  <c r="AJ221" i="5" s="1"/>
  <c r="AF221" i="5"/>
  <c r="AG221" i="5" s="1"/>
  <c r="AC221" i="5"/>
  <c r="AD221" i="5" s="1"/>
  <c r="Z221" i="5"/>
  <c r="AA221" i="5" s="1"/>
  <c r="W221" i="5"/>
  <c r="X221" i="5" s="1"/>
  <c r="T221" i="5"/>
  <c r="U221" i="5" s="1"/>
  <c r="Q221" i="5"/>
  <c r="R221" i="5" s="1"/>
  <c r="N221" i="5"/>
  <c r="O221" i="5" s="1"/>
  <c r="K221" i="5"/>
  <c r="L221" i="5" s="1"/>
  <c r="H221" i="5"/>
  <c r="I221" i="5" s="1"/>
  <c r="E221" i="5"/>
  <c r="F221" i="5" s="1"/>
  <c r="AO219" i="5"/>
  <c r="AL217" i="5"/>
  <c r="AM217" i="5" s="1"/>
  <c r="AI217" i="5"/>
  <c r="AJ217" i="5" s="1"/>
  <c r="AF217" i="5"/>
  <c r="AG217" i="5" s="1"/>
  <c r="AC217" i="5"/>
  <c r="AD217" i="5" s="1"/>
  <c r="Z217" i="5"/>
  <c r="AA217" i="5" s="1"/>
  <c r="W217" i="5"/>
  <c r="X217" i="5" s="1"/>
  <c r="T217" i="5"/>
  <c r="U217" i="5" s="1"/>
  <c r="Q217" i="5"/>
  <c r="R217" i="5" s="1"/>
  <c r="N217" i="5"/>
  <c r="O217" i="5" s="1"/>
  <c r="K217" i="5"/>
  <c r="L217" i="5" s="1"/>
  <c r="H217" i="5"/>
  <c r="I217" i="5" s="1"/>
  <c r="E217" i="5"/>
  <c r="F217" i="5" s="1"/>
  <c r="AL213" i="5"/>
  <c r="AI213" i="5"/>
  <c r="AF213" i="5"/>
  <c r="AC213" i="5"/>
  <c r="Z213" i="5"/>
  <c r="W213" i="5"/>
  <c r="T213" i="5"/>
  <c r="Q213" i="5"/>
  <c r="N213" i="5"/>
  <c r="K213" i="5"/>
  <c r="H213" i="5"/>
  <c r="I213" i="5" s="1"/>
  <c r="E213" i="5"/>
  <c r="AO210" i="5"/>
  <c r="AO213" i="5" s="1"/>
  <c r="AN210" i="5"/>
  <c r="AM210" i="5"/>
  <c r="AJ210" i="5"/>
  <c r="AG210" i="5"/>
  <c r="AD210" i="5"/>
  <c r="AA210" i="5"/>
  <c r="X210" i="5"/>
  <c r="U210" i="5"/>
  <c r="R210" i="5"/>
  <c r="O210" i="5"/>
  <c r="L210" i="5"/>
  <c r="I210" i="5"/>
  <c r="F210" i="5"/>
  <c r="AK209" i="5"/>
  <c r="AL208" i="5"/>
  <c r="AM208" i="5" s="1"/>
  <c r="AI208" i="5"/>
  <c r="AJ208" i="5" s="1"/>
  <c r="AF208" i="5"/>
  <c r="AG208" i="5" s="1"/>
  <c r="AC208" i="5"/>
  <c r="AD208" i="5" s="1"/>
  <c r="Z208" i="5"/>
  <c r="AA208" i="5" s="1"/>
  <c r="W208" i="5"/>
  <c r="X208" i="5" s="1"/>
  <c r="T208" i="5"/>
  <c r="U208" i="5" s="1"/>
  <c r="Q208" i="5"/>
  <c r="R208" i="5" s="1"/>
  <c r="N208" i="5"/>
  <c r="O208" i="5" s="1"/>
  <c r="K208" i="5"/>
  <c r="L208" i="5" s="1"/>
  <c r="H208" i="5"/>
  <c r="I208" i="5" s="1"/>
  <c r="E208" i="5"/>
  <c r="F208" i="5" s="1"/>
  <c r="AO207" i="5"/>
  <c r="AN207" i="5"/>
  <c r="AP207" i="5" s="1"/>
  <c r="AO205" i="5"/>
  <c r="AN205" i="5"/>
  <c r="AL204" i="5"/>
  <c r="AM204" i="5" s="1"/>
  <c r="AI204" i="5"/>
  <c r="AJ204" i="5" s="1"/>
  <c r="AF204" i="5"/>
  <c r="AG204" i="5" s="1"/>
  <c r="AC204" i="5"/>
  <c r="AD204" i="5" s="1"/>
  <c r="Z204" i="5"/>
  <c r="AA204" i="5" s="1"/>
  <c r="W204" i="5"/>
  <c r="X204" i="5" s="1"/>
  <c r="T204" i="5"/>
  <c r="U204" i="5" s="1"/>
  <c r="Q204" i="5"/>
  <c r="R204" i="5" s="1"/>
  <c r="N204" i="5"/>
  <c r="O204" i="5" s="1"/>
  <c r="K204" i="5"/>
  <c r="L204" i="5" s="1"/>
  <c r="H204" i="5"/>
  <c r="I204" i="5" s="1"/>
  <c r="E204" i="5"/>
  <c r="F204" i="5" s="1"/>
  <c r="AO202" i="5"/>
  <c r="AL200" i="5"/>
  <c r="AM200" i="5" s="1"/>
  <c r="AI200" i="5"/>
  <c r="AF200" i="5"/>
  <c r="AG200" i="5" s="1"/>
  <c r="AC200" i="5"/>
  <c r="AD200" i="5"/>
  <c r="Z200" i="5"/>
  <c r="AA200" i="5" s="1"/>
  <c r="W200" i="5"/>
  <c r="X200" i="5" s="1"/>
  <c r="T200" i="5"/>
  <c r="U200" i="5" s="1"/>
  <c r="Q200" i="5"/>
  <c r="R200" i="5" s="1"/>
  <c r="N200" i="5"/>
  <c r="O200" i="5" s="1"/>
  <c r="K200" i="5"/>
  <c r="L200" i="5" s="1"/>
  <c r="H200" i="5"/>
  <c r="I200" i="5" s="1"/>
  <c r="E200" i="5"/>
  <c r="F200" i="5" s="1"/>
  <c r="AL196" i="5"/>
  <c r="AM196" i="5" s="1"/>
  <c r="AI196" i="5"/>
  <c r="AJ196" i="5" s="1"/>
  <c r="AF196" i="5"/>
  <c r="AC196" i="5"/>
  <c r="AD196" i="5" s="1"/>
  <c r="Z196" i="5"/>
  <c r="W196" i="5"/>
  <c r="X196" i="5" s="1"/>
  <c r="T196" i="5"/>
  <c r="Q196" i="5"/>
  <c r="N196" i="5"/>
  <c r="K196" i="5"/>
  <c r="H196" i="5"/>
  <c r="I196" i="5" s="1"/>
  <c r="E196" i="5"/>
  <c r="F196" i="5" s="1"/>
  <c r="AO193" i="5"/>
  <c r="AN193" i="5"/>
  <c r="AM193" i="5"/>
  <c r="AJ193" i="5"/>
  <c r="AG193" i="5"/>
  <c r="AD193" i="5"/>
  <c r="AA193" i="5"/>
  <c r="X193" i="5"/>
  <c r="U193" i="5"/>
  <c r="R193" i="5"/>
  <c r="O193" i="5"/>
  <c r="L193" i="5"/>
  <c r="I193" i="5"/>
  <c r="F193" i="5"/>
  <c r="AK192" i="5"/>
  <c r="AL191" i="5"/>
  <c r="AM191" i="5" s="1"/>
  <c r="AI191" i="5"/>
  <c r="AJ191" i="5" s="1"/>
  <c r="AF191" i="5"/>
  <c r="AC191" i="5"/>
  <c r="AD191" i="5" s="1"/>
  <c r="Z191" i="5"/>
  <c r="AA191" i="5" s="1"/>
  <c r="W191" i="5"/>
  <c r="T191" i="5"/>
  <c r="U191" i="5" s="1"/>
  <c r="Q191" i="5"/>
  <c r="R191" i="5" s="1"/>
  <c r="N191" i="5"/>
  <c r="O191" i="5" s="1"/>
  <c r="K191" i="5"/>
  <c r="L191" i="5" s="1"/>
  <c r="H191" i="5"/>
  <c r="I191" i="5" s="1"/>
  <c r="E191" i="5"/>
  <c r="F191" i="5" s="1"/>
  <c r="AO190" i="5"/>
  <c r="AN190" i="5"/>
  <c r="AO188" i="5"/>
  <c r="AN188" i="5"/>
  <c r="AL187" i="5"/>
  <c r="AM187" i="5" s="1"/>
  <c r="AI187" i="5"/>
  <c r="AJ187" i="5" s="1"/>
  <c r="AF187" i="5"/>
  <c r="AG187" i="5" s="1"/>
  <c r="AC187" i="5"/>
  <c r="AD187" i="5" s="1"/>
  <c r="Z187" i="5"/>
  <c r="AA187" i="5" s="1"/>
  <c r="W187" i="5"/>
  <c r="X187" i="5" s="1"/>
  <c r="T187" i="5"/>
  <c r="U187" i="5" s="1"/>
  <c r="Q187" i="5"/>
  <c r="R187" i="5" s="1"/>
  <c r="N187" i="5"/>
  <c r="O187" i="5" s="1"/>
  <c r="K187" i="5"/>
  <c r="L187" i="5" s="1"/>
  <c r="H187" i="5"/>
  <c r="I187" i="5" s="1"/>
  <c r="E187" i="5"/>
  <c r="F187" i="5" s="1"/>
  <c r="AO185" i="5"/>
  <c r="AL183" i="5"/>
  <c r="AM183" i="5" s="1"/>
  <c r="AI183" i="5"/>
  <c r="AJ183" i="5" s="1"/>
  <c r="AF183" i="5"/>
  <c r="AC183" i="5"/>
  <c r="AD183" i="5" s="1"/>
  <c r="Z183" i="5"/>
  <c r="AA183" i="5" s="1"/>
  <c r="W183" i="5"/>
  <c r="T183" i="5"/>
  <c r="Q183" i="5"/>
  <c r="R183" i="5" s="1"/>
  <c r="N183" i="5"/>
  <c r="K183" i="5"/>
  <c r="L183" i="5" s="1"/>
  <c r="H183" i="5"/>
  <c r="I183" i="5" s="1"/>
  <c r="E183" i="5"/>
  <c r="F183" i="5" s="1"/>
  <c r="AL179" i="5"/>
  <c r="AI179" i="5"/>
  <c r="AJ179" i="5" s="1"/>
  <c r="AF179" i="5"/>
  <c r="AC179" i="5"/>
  <c r="Z179" i="5"/>
  <c r="W179" i="5"/>
  <c r="T179" i="5"/>
  <c r="Q179" i="5"/>
  <c r="R179" i="5" s="1"/>
  <c r="N179" i="5"/>
  <c r="K179" i="5"/>
  <c r="H179" i="5"/>
  <c r="E179" i="5"/>
  <c r="AO176" i="5"/>
  <c r="AN176" i="5"/>
  <c r="AM176" i="5"/>
  <c r="AJ176" i="5"/>
  <c r="AG176" i="5"/>
  <c r="AD176" i="5"/>
  <c r="AA176" i="5"/>
  <c r="X176" i="5"/>
  <c r="U176" i="5"/>
  <c r="R176" i="5"/>
  <c r="O176" i="5"/>
  <c r="L176" i="5"/>
  <c r="I176" i="5"/>
  <c r="F176" i="5"/>
  <c r="AK175" i="5"/>
  <c r="AL174" i="5"/>
  <c r="AM174" i="5" s="1"/>
  <c r="AI174" i="5"/>
  <c r="AJ174" i="5" s="1"/>
  <c r="AF174" i="5"/>
  <c r="AG174" i="5" s="1"/>
  <c r="AC174" i="5"/>
  <c r="AD174" i="5" s="1"/>
  <c r="Z174" i="5"/>
  <c r="AA174" i="5" s="1"/>
  <c r="W174" i="5"/>
  <c r="X174" i="5" s="1"/>
  <c r="T174" i="5"/>
  <c r="U174" i="5" s="1"/>
  <c r="Q174" i="5"/>
  <c r="R174" i="5" s="1"/>
  <c r="N174" i="5"/>
  <c r="O174" i="5" s="1"/>
  <c r="K174" i="5"/>
  <c r="L174" i="5" s="1"/>
  <c r="H174" i="5"/>
  <c r="I174" i="5" s="1"/>
  <c r="E174" i="5"/>
  <c r="F174" i="5" s="1"/>
  <c r="AO173" i="5"/>
  <c r="AN173" i="5"/>
  <c r="AO171" i="5"/>
  <c r="AN171" i="5"/>
  <c r="AL170" i="5"/>
  <c r="AM170" i="5" s="1"/>
  <c r="AI170" i="5"/>
  <c r="AJ170" i="5" s="1"/>
  <c r="AF170" i="5"/>
  <c r="AG170" i="5" s="1"/>
  <c r="AC170" i="5"/>
  <c r="AD170" i="5" s="1"/>
  <c r="Z170" i="5"/>
  <c r="AA170" i="5" s="1"/>
  <c r="W170" i="5"/>
  <c r="X170" i="5" s="1"/>
  <c r="T170" i="5"/>
  <c r="U170" i="5" s="1"/>
  <c r="Q170" i="5"/>
  <c r="R170" i="5" s="1"/>
  <c r="N170" i="5"/>
  <c r="O170" i="5" s="1"/>
  <c r="K170" i="5"/>
  <c r="L170" i="5" s="1"/>
  <c r="H170" i="5"/>
  <c r="I170" i="5" s="1"/>
  <c r="E170" i="5"/>
  <c r="F170" i="5" s="1"/>
  <c r="AO168" i="5"/>
  <c r="AP168" i="5" s="1"/>
  <c r="AL166" i="5"/>
  <c r="AM166" i="5" s="1"/>
  <c r="AI166" i="5"/>
  <c r="AJ166" i="5" s="1"/>
  <c r="AF166" i="5"/>
  <c r="AC166" i="5"/>
  <c r="Z166" i="5"/>
  <c r="W166" i="5"/>
  <c r="T166" i="5"/>
  <c r="Q166" i="5"/>
  <c r="N166" i="5"/>
  <c r="K166" i="5"/>
  <c r="H166" i="5"/>
  <c r="E166" i="5"/>
  <c r="AO166" i="5"/>
  <c r="AL162" i="5"/>
  <c r="AI162" i="5"/>
  <c r="AF162" i="5"/>
  <c r="AG162" i="5" s="1"/>
  <c r="AC162" i="5"/>
  <c r="Z162" i="5"/>
  <c r="AA162" i="5" s="1"/>
  <c r="W162" i="5"/>
  <c r="T162" i="5"/>
  <c r="U162" i="5" s="1"/>
  <c r="Q162" i="5"/>
  <c r="N162" i="5"/>
  <c r="O162" i="5" s="1"/>
  <c r="K162" i="5"/>
  <c r="H162" i="5"/>
  <c r="I162" i="5" s="1"/>
  <c r="E162" i="5"/>
  <c r="AO159" i="5"/>
  <c r="AO162" i="5" s="1"/>
  <c r="AN159" i="5"/>
  <c r="AM159" i="5"/>
  <c r="AJ159" i="5"/>
  <c r="AG159" i="5"/>
  <c r="AD159" i="5"/>
  <c r="AA159" i="5"/>
  <c r="X159" i="5"/>
  <c r="U159" i="5"/>
  <c r="R159" i="5"/>
  <c r="O159" i="5"/>
  <c r="L159" i="5"/>
  <c r="I159" i="5"/>
  <c r="F159" i="5"/>
  <c r="AK158" i="5"/>
  <c r="AL157" i="5"/>
  <c r="AM157" i="5" s="1"/>
  <c r="AI157" i="5"/>
  <c r="AJ157" i="5" s="1"/>
  <c r="AF157" i="5"/>
  <c r="AG157" i="5" s="1"/>
  <c r="AC157" i="5"/>
  <c r="AD157" i="5" s="1"/>
  <c r="Z157" i="5"/>
  <c r="AA157" i="5" s="1"/>
  <c r="W157" i="5"/>
  <c r="X157" i="5" s="1"/>
  <c r="T157" i="5"/>
  <c r="U157" i="5" s="1"/>
  <c r="Q157" i="5"/>
  <c r="R157" i="5" s="1"/>
  <c r="N157" i="5"/>
  <c r="O157" i="5" s="1"/>
  <c r="K157" i="5"/>
  <c r="L157" i="5" s="1"/>
  <c r="H157" i="5"/>
  <c r="I157" i="5" s="1"/>
  <c r="E157" i="5"/>
  <c r="F157" i="5" s="1"/>
  <c r="AO156" i="5"/>
  <c r="AN156" i="5"/>
  <c r="AO154" i="5"/>
  <c r="AN154" i="5"/>
  <c r="AL153" i="5"/>
  <c r="AM153" i="5" s="1"/>
  <c r="AI153" i="5"/>
  <c r="AJ153" i="5" s="1"/>
  <c r="AF153" i="5"/>
  <c r="AG153" i="5" s="1"/>
  <c r="AC153" i="5"/>
  <c r="AD153" i="5" s="1"/>
  <c r="Z153" i="5"/>
  <c r="AA153" i="5" s="1"/>
  <c r="W153" i="5"/>
  <c r="X153" i="5" s="1"/>
  <c r="T153" i="5"/>
  <c r="U153" i="5" s="1"/>
  <c r="Q153" i="5"/>
  <c r="R153" i="5" s="1"/>
  <c r="N153" i="5"/>
  <c r="O153" i="5" s="1"/>
  <c r="K153" i="5"/>
  <c r="L153" i="5" s="1"/>
  <c r="H153" i="5"/>
  <c r="I153" i="5" s="1"/>
  <c r="E153" i="5"/>
  <c r="F153" i="5" s="1"/>
  <c r="AO151" i="5"/>
  <c r="AP151" i="5" s="1"/>
  <c r="AL149" i="5"/>
  <c r="AM149" i="5" s="1"/>
  <c r="AI149" i="5"/>
  <c r="AJ149" i="5" s="1"/>
  <c r="AF149" i="5"/>
  <c r="AG149" i="5" s="1"/>
  <c r="AC149" i="5"/>
  <c r="AD149" i="5" s="1"/>
  <c r="Z149" i="5"/>
  <c r="AA149" i="5"/>
  <c r="W149" i="5"/>
  <c r="X149" i="5" s="1"/>
  <c r="T149" i="5"/>
  <c r="U149" i="5" s="1"/>
  <c r="Q149" i="5"/>
  <c r="R149" i="5" s="1"/>
  <c r="N149" i="5"/>
  <c r="O149" i="5" s="1"/>
  <c r="K149" i="5"/>
  <c r="H149" i="5"/>
  <c r="I149" i="5" s="1"/>
  <c r="E149" i="5"/>
  <c r="F149" i="5" s="1"/>
  <c r="AL145" i="5"/>
  <c r="AM145" i="5" s="1"/>
  <c r="AI145" i="5"/>
  <c r="AJ145" i="5" s="1"/>
  <c r="AF145" i="5"/>
  <c r="AG145" i="5" s="1"/>
  <c r="AC145" i="5"/>
  <c r="Z145" i="5"/>
  <c r="X145" i="5"/>
  <c r="W145" i="5"/>
  <c r="T145" i="5"/>
  <c r="Q145" i="5"/>
  <c r="R145" i="5" s="1"/>
  <c r="N145" i="5"/>
  <c r="O145" i="5" s="1"/>
  <c r="K145" i="5"/>
  <c r="L145" i="5" s="1"/>
  <c r="H145" i="5"/>
  <c r="E145" i="5"/>
  <c r="F145" i="5" s="1"/>
  <c r="AO142" i="5"/>
  <c r="AO145" i="5" s="1"/>
  <c r="AN142" i="5"/>
  <c r="AM142" i="5"/>
  <c r="AJ142" i="5"/>
  <c r="AG142" i="5"/>
  <c r="AD142" i="5"/>
  <c r="AA142" i="5"/>
  <c r="X142" i="5"/>
  <c r="U142" i="5"/>
  <c r="R142" i="5"/>
  <c r="O142" i="5"/>
  <c r="L142" i="5"/>
  <c r="I142" i="5"/>
  <c r="F142" i="5"/>
  <c r="AK141" i="5"/>
  <c r="AL140" i="5"/>
  <c r="AM140" i="5" s="1"/>
  <c r="AI140" i="5"/>
  <c r="AJ140" i="5" s="1"/>
  <c r="AF140" i="5"/>
  <c r="AG140" i="5" s="1"/>
  <c r="AC140" i="5"/>
  <c r="AD140" i="5" s="1"/>
  <c r="Z140" i="5"/>
  <c r="AA140" i="5" s="1"/>
  <c r="W140" i="5"/>
  <c r="X140" i="5" s="1"/>
  <c r="T140" i="5"/>
  <c r="Q140" i="5"/>
  <c r="N140" i="5"/>
  <c r="O140" i="5" s="1"/>
  <c r="K140" i="5"/>
  <c r="H140" i="5"/>
  <c r="E140" i="5"/>
  <c r="F140" i="5" s="1"/>
  <c r="AO139" i="5"/>
  <c r="AN139" i="5"/>
  <c r="AO137" i="5"/>
  <c r="AN137" i="5"/>
  <c r="AL136" i="5"/>
  <c r="AM136" i="5" s="1"/>
  <c r="AI136" i="5"/>
  <c r="AJ136" i="5" s="1"/>
  <c r="AF136" i="5"/>
  <c r="AC136" i="5"/>
  <c r="AD136" i="5" s="1"/>
  <c r="Z136" i="5"/>
  <c r="AA136" i="5" s="1"/>
  <c r="W136" i="5"/>
  <c r="X136" i="5" s="1"/>
  <c r="T136" i="5"/>
  <c r="U136" i="5" s="1"/>
  <c r="Q136" i="5"/>
  <c r="R136" i="5" s="1"/>
  <c r="N136" i="5"/>
  <c r="K136" i="5"/>
  <c r="H136" i="5"/>
  <c r="E136" i="5"/>
  <c r="F136" i="5" s="1"/>
  <c r="AO134" i="5"/>
  <c r="AP134" i="5" s="1"/>
  <c r="AL132" i="5"/>
  <c r="AM132" i="5" s="1"/>
  <c r="AI132" i="5"/>
  <c r="AJ132" i="5" s="1"/>
  <c r="AF132" i="5"/>
  <c r="AC132" i="5"/>
  <c r="Z132" i="5"/>
  <c r="AA132" i="5" s="1"/>
  <c r="W132" i="5"/>
  <c r="T132" i="5"/>
  <c r="U132" i="5" s="1"/>
  <c r="Q132" i="5"/>
  <c r="R132" i="5" s="1"/>
  <c r="N132" i="5"/>
  <c r="K132" i="5"/>
  <c r="H132" i="5"/>
  <c r="E132" i="5"/>
  <c r="AL128" i="5"/>
  <c r="AM128" i="5" s="1"/>
  <c r="AI128" i="5"/>
  <c r="AJ128" i="5" s="1"/>
  <c r="AF128" i="5"/>
  <c r="AC128" i="5"/>
  <c r="Z128" i="5"/>
  <c r="W128" i="5"/>
  <c r="T128" i="5"/>
  <c r="U128" i="5" s="1"/>
  <c r="Q128" i="5"/>
  <c r="R128" i="5" s="1"/>
  <c r="N128" i="5"/>
  <c r="K128" i="5"/>
  <c r="H128" i="5"/>
  <c r="E128" i="5"/>
  <c r="AO125" i="5"/>
  <c r="AN125" i="5"/>
  <c r="AM125" i="5"/>
  <c r="AJ125" i="5"/>
  <c r="AG125" i="5"/>
  <c r="AD125" i="5"/>
  <c r="AA125" i="5"/>
  <c r="X125" i="5"/>
  <c r="U125" i="5"/>
  <c r="R125" i="5"/>
  <c r="O125" i="5"/>
  <c r="L125" i="5"/>
  <c r="I125" i="5"/>
  <c r="F125" i="5"/>
  <c r="AK124" i="5"/>
  <c r="AL123" i="5"/>
  <c r="AM123" i="5" s="1"/>
  <c r="AI123" i="5"/>
  <c r="AJ123" i="5" s="1"/>
  <c r="AF123" i="5"/>
  <c r="AG123" i="5" s="1"/>
  <c r="AC123" i="5"/>
  <c r="AD123" i="5" s="1"/>
  <c r="Z123" i="5"/>
  <c r="AA123" i="5" s="1"/>
  <c r="W123" i="5"/>
  <c r="X123" i="5" s="1"/>
  <c r="T123" i="5"/>
  <c r="U123" i="5" s="1"/>
  <c r="Q123" i="5"/>
  <c r="R123" i="5" s="1"/>
  <c r="N123" i="5"/>
  <c r="O123" i="5" s="1"/>
  <c r="K123" i="5"/>
  <c r="L123" i="5" s="1"/>
  <c r="H123" i="5"/>
  <c r="I123" i="5" s="1"/>
  <c r="E123" i="5"/>
  <c r="F123" i="5" s="1"/>
  <c r="AO122" i="5"/>
  <c r="AN122" i="5"/>
  <c r="AO120" i="5"/>
  <c r="AN120" i="5"/>
  <c r="AL119" i="5"/>
  <c r="AM119" i="5" s="1"/>
  <c r="AI119" i="5"/>
  <c r="AJ119" i="5" s="1"/>
  <c r="AF119" i="5"/>
  <c r="AG119" i="5"/>
  <c r="AC119" i="5"/>
  <c r="AD119" i="5" s="1"/>
  <c r="Z119" i="5"/>
  <c r="AA119" i="5" s="1"/>
  <c r="W119" i="5"/>
  <c r="X119" i="5" s="1"/>
  <c r="T119" i="5"/>
  <c r="U119" i="5" s="1"/>
  <c r="Q119" i="5"/>
  <c r="R119" i="5" s="1"/>
  <c r="N119" i="5"/>
  <c r="O119" i="5" s="1"/>
  <c r="K119" i="5"/>
  <c r="H119" i="5"/>
  <c r="E119" i="5"/>
  <c r="F119" i="5" s="1"/>
  <c r="AO117" i="5"/>
  <c r="AO119" i="5" s="1"/>
  <c r="AL115" i="5"/>
  <c r="AM115" i="5" s="1"/>
  <c r="AI115" i="5"/>
  <c r="AJ115" i="5" s="1"/>
  <c r="AF115" i="5"/>
  <c r="AC115" i="5"/>
  <c r="AD115" i="5" s="1"/>
  <c r="Z115" i="5"/>
  <c r="W115" i="5"/>
  <c r="X115" i="5" s="1"/>
  <c r="T115" i="5"/>
  <c r="Q115" i="5"/>
  <c r="R115" i="5" s="1"/>
  <c r="N115" i="5"/>
  <c r="O115" i="5" s="1"/>
  <c r="K115" i="5"/>
  <c r="L115" i="5" s="1"/>
  <c r="H115" i="5"/>
  <c r="E115" i="5"/>
  <c r="F115" i="5" s="1"/>
  <c r="AL111" i="5"/>
  <c r="AM111" i="5" s="1"/>
  <c r="AI111" i="5"/>
  <c r="AJ111" i="5" s="1"/>
  <c r="AF111" i="5"/>
  <c r="AG111" i="5" s="1"/>
  <c r="AC111" i="5"/>
  <c r="Z111" i="5"/>
  <c r="AA111" i="5" s="1"/>
  <c r="W111" i="5"/>
  <c r="X111" i="5" s="1"/>
  <c r="T111" i="5"/>
  <c r="Q111" i="5"/>
  <c r="N111" i="5"/>
  <c r="O111" i="5" s="1"/>
  <c r="K111" i="5"/>
  <c r="H111" i="5"/>
  <c r="I111" i="5" s="1"/>
  <c r="E111" i="5"/>
  <c r="AO108" i="5"/>
  <c r="AO111" i="5" s="1"/>
  <c r="AN108" i="5"/>
  <c r="AP108" i="5" s="1"/>
  <c r="AM108" i="5"/>
  <c r="AJ108" i="5"/>
  <c r="AG108" i="5"/>
  <c r="AD108" i="5"/>
  <c r="AA108" i="5"/>
  <c r="X108" i="5"/>
  <c r="U108" i="5"/>
  <c r="R108" i="5"/>
  <c r="O108" i="5"/>
  <c r="L108" i="5"/>
  <c r="I108" i="5"/>
  <c r="F108" i="5"/>
  <c r="AL106" i="5"/>
  <c r="AM106" i="5" s="1"/>
  <c r="AI106" i="5"/>
  <c r="AJ106" i="5" s="1"/>
  <c r="AF106" i="5"/>
  <c r="AG106" i="5" s="1"/>
  <c r="AC106" i="5"/>
  <c r="AD106" i="5" s="1"/>
  <c r="Z106" i="5"/>
  <c r="AA106" i="5" s="1"/>
  <c r="W106" i="5"/>
  <c r="X106" i="5" s="1"/>
  <c r="T106" i="5"/>
  <c r="U106" i="5" s="1"/>
  <c r="Q106" i="5"/>
  <c r="R106" i="5" s="1"/>
  <c r="N106" i="5"/>
  <c r="O106" i="5" s="1"/>
  <c r="K106" i="5"/>
  <c r="L106" i="5" s="1"/>
  <c r="H106" i="5"/>
  <c r="I106" i="5" s="1"/>
  <c r="E106" i="5"/>
  <c r="F106" i="5" s="1"/>
  <c r="AO105" i="5"/>
  <c r="AN105" i="5"/>
  <c r="AO103" i="5"/>
  <c r="AN103" i="5"/>
  <c r="AL102" i="5"/>
  <c r="AM102" i="5" s="1"/>
  <c r="AI102" i="5"/>
  <c r="AF102" i="5"/>
  <c r="AG102" i="5" s="1"/>
  <c r="AC102" i="5"/>
  <c r="AD102" i="5" s="1"/>
  <c r="Z102" i="5"/>
  <c r="AA102" i="5" s="1"/>
  <c r="W102" i="5"/>
  <c r="T102" i="5"/>
  <c r="U102" i="5" s="1"/>
  <c r="Q102" i="5"/>
  <c r="R102" i="5" s="1"/>
  <c r="N102" i="5"/>
  <c r="K102" i="5"/>
  <c r="H102" i="5"/>
  <c r="E102" i="5"/>
  <c r="AO100" i="5"/>
  <c r="AO102" i="5" s="1"/>
  <c r="AL98" i="5"/>
  <c r="AI98" i="5"/>
  <c r="AJ98" i="5" s="1"/>
  <c r="AF98" i="5"/>
  <c r="AG98" i="5" s="1"/>
  <c r="AC98" i="5"/>
  <c r="AD98" i="5" s="1"/>
  <c r="Z98" i="5"/>
  <c r="W98" i="5"/>
  <c r="X98" i="5" s="1"/>
  <c r="T98" i="5"/>
  <c r="U98" i="5" s="1"/>
  <c r="Q98" i="5"/>
  <c r="R98" i="5" s="1"/>
  <c r="N98" i="5"/>
  <c r="K98" i="5"/>
  <c r="L98" i="5" s="1"/>
  <c r="H98" i="5"/>
  <c r="E98" i="5"/>
  <c r="F98" i="5" s="1"/>
  <c r="AL94" i="5"/>
  <c r="AM94" i="5" s="1"/>
  <c r="AI94" i="5"/>
  <c r="AF94" i="5"/>
  <c r="AG94" i="5" s="1"/>
  <c r="AC94" i="5"/>
  <c r="AD94" i="5" s="1"/>
  <c r="Z94" i="5"/>
  <c r="AA94" i="5" s="1"/>
  <c r="W94" i="5"/>
  <c r="T94" i="5"/>
  <c r="U94" i="5" s="1"/>
  <c r="Q94" i="5"/>
  <c r="N94" i="5"/>
  <c r="K94" i="5"/>
  <c r="H94" i="5"/>
  <c r="E94" i="5"/>
  <c r="F94" i="5" s="1"/>
  <c r="AO91" i="5"/>
  <c r="AN91" i="5"/>
  <c r="AM91" i="5"/>
  <c r="AJ91" i="5"/>
  <c r="AG91" i="5"/>
  <c r="AD91" i="5"/>
  <c r="AA91" i="5"/>
  <c r="X91" i="5"/>
  <c r="U91" i="5"/>
  <c r="R91" i="5"/>
  <c r="O91" i="5"/>
  <c r="L91" i="5"/>
  <c r="I91" i="5"/>
  <c r="F91" i="5"/>
  <c r="AK90" i="5"/>
  <c r="AL89" i="5"/>
  <c r="AM89" i="5" s="1"/>
  <c r="AI89" i="5"/>
  <c r="AJ89" i="5" s="1"/>
  <c r="AF89" i="5"/>
  <c r="AG89" i="5" s="1"/>
  <c r="AC89" i="5"/>
  <c r="AD89" i="5" s="1"/>
  <c r="Z89" i="5"/>
  <c r="W89" i="5"/>
  <c r="X89" i="5" s="1"/>
  <c r="T89" i="5"/>
  <c r="U89" i="5" s="1"/>
  <c r="Q89" i="5"/>
  <c r="R89" i="5" s="1"/>
  <c r="N89" i="5"/>
  <c r="O89" i="5" s="1"/>
  <c r="K89" i="5"/>
  <c r="L89" i="5" s="1"/>
  <c r="H89" i="5"/>
  <c r="E89" i="5"/>
  <c r="F89" i="5" s="1"/>
  <c r="AO88" i="5"/>
  <c r="AN88" i="5"/>
  <c r="AO86" i="5"/>
  <c r="AN86" i="5"/>
  <c r="AL85" i="5"/>
  <c r="AM85" i="5" s="1"/>
  <c r="AI85" i="5"/>
  <c r="AJ85" i="5" s="1"/>
  <c r="AF85" i="5"/>
  <c r="AG85" i="5" s="1"/>
  <c r="AC85" i="5"/>
  <c r="AD85" i="5" s="1"/>
  <c r="Z85" i="5"/>
  <c r="AA85" i="5" s="1"/>
  <c r="W85" i="5"/>
  <c r="X85" i="5" s="1"/>
  <c r="T85" i="5"/>
  <c r="U85" i="5" s="1"/>
  <c r="Q85" i="5"/>
  <c r="N85" i="5"/>
  <c r="K85" i="5"/>
  <c r="L85" i="5" s="1"/>
  <c r="H85" i="5"/>
  <c r="I85" i="5" s="1"/>
  <c r="E85" i="5"/>
  <c r="F85" i="5" s="1"/>
  <c r="AO83" i="5"/>
  <c r="AP83" i="5" s="1"/>
  <c r="AL81" i="5"/>
  <c r="AM81" i="5" s="1"/>
  <c r="AI81" i="5"/>
  <c r="AJ81" i="5" s="1"/>
  <c r="AF81" i="5"/>
  <c r="AG81" i="5" s="1"/>
  <c r="AC81" i="5"/>
  <c r="AD81" i="5" s="1"/>
  <c r="Z81" i="5"/>
  <c r="AA81" i="5" s="1"/>
  <c r="W81" i="5"/>
  <c r="X81" i="5" s="1"/>
  <c r="T81" i="5"/>
  <c r="U81" i="5" s="1"/>
  <c r="Q81" i="5"/>
  <c r="R81" i="5" s="1"/>
  <c r="N81" i="5"/>
  <c r="O81" i="5" s="1"/>
  <c r="K81" i="5"/>
  <c r="L81" i="5" s="1"/>
  <c r="H81" i="5"/>
  <c r="I81" i="5" s="1"/>
  <c r="E81" i="5"/>
  <c r="F81" i="5" s="1"/>
  <c r="AL77" i="5"/>
  <c r="AM77" i="5" s="1"/>
  <c r="AI77" i="5"/>
  <c r="AF77" i="5"/>
  <c r="AC77" i="5"/>
  <c r="Z77" i="5"/>
  <c r="W77" i="5"/>
  <c r="T77" i="5"/>
  <c r="U77" i="5" s="1"/>
  <c r="Q77" i="5"/>
  <c r="N77" i="5"/>
  <c r="K77" i="5"/>
  <c r="H77" i="5"/>
  <c r="E77" i="5"/>
  <c r="AO74" i="5"/>
  <c r="AO77" i="5" s="1"/>
  <c r="AN74" i="5"/>
  <c r="AM74" i="5"/>
  <c r="AJ74" i="5"/>
  <c r="AG74" i="5"/>
  <c r="AD74" i="5"/>
  <c r="AA74" i="5"/>
  <c r="X74" i="5"/>
  <c r="U74" i="5"/>
  <c r="R74" i="5"/>
  <c r="O74" i="5"/>
  <c r="L74" i="5"/>
  <c r="I74" i="5"/>
  <c r="F74" i="5"/>
  <c r="AL72" i="5"/>
  <c r="AK72" i="5"/>
  <c r="AI72" i="5"/>
  <c r="AJ72" i="5" s="1"/>
  <c r="AF72" i="5"/>
  <c r="AG72" i="5" s="1"/>
  <c r="AC72" i="5"/>
  <c r="Z72" i="5"/>
  <c r="AA72" i="5" s="1"/>
  <c r="W72" i="5"/>
  <c r="T72" i="5"/>
  <c r="U72" i="5" s="1"/>
  <c r="Q72" i="5"/>
  <c r="R72" i="5" s="1"/>
  <c r="N72" i="5"/>
  <c r="O72" i="5" s="1"/>
  <c r="K72" i="5"/>
  <c r="H72" i="5"/>
  <c r="E72" i="5"/>
  <c r="F72" i="5" s="1"/>
  <c r="AO71" i="5"/>
  <c r="AN71" i="5"/>
  <c r="AO69" i="5"/>
  <c r="AN69" i="5"/>
  <c r="AL68" i="5"/>
  <c r="AK68" i="5"/>
  <c r="AI68" i="5"/>
  <c r="AF68" i="5"/>
  <c r="AC68" i="5"/>
  <c r="AD68" i="5" s="1"/>
  <c r="Z68" i="5"/>
  <c r="W68" i="5"/>
  <c r="T68" i="5"/>
  <c r="U68" i="5" s="1"/>
  <c r="Q68" i="5"/>
  <c r="N68" i="5"/>
  <c r="K68" i="5"/>
  <c r="L68" i="5" s="1"/>
  <c r="H68" i="5"/>
  <c r="E68" i="5"/>
  <c r="AO66" i="5"/>
  <c r="AL64" i="5"/>
  <c r="AK64" i="5"/>
  <c r="AI64" i="5"/>
  <c r="AJ64" i="5" s="1"/>
  <c r="AF64" i="5"/>
  <c r="AG64" i="5" s="1"/>
  <c r="AC64" i="5"/>
  <c r="AD64" i="5" s="1"/>
  <c r="Z64" i="5"/>
  <c r="AA64" i="5" s="1"/>
  <c r="W64" i="5"/>
  <c r="T64" i="5"/>
  <c r="U64" i="5" s="1"/>
  <c r="Q64" i="5"/>
  <c r="R64" i="5" s="1"/>
  <c r="N64" i="5"/>
  <c r="O64" i="5" s="1"/>
  <c r="K64" i="5"/>
  <c r="H64" i="5"/>
  <c r="I64" i="5" s="1"/>
  <c r="E64" i="5"/>
  <c r="F64" i="5" s="1"/>
  <c r="AL60" i="5"/>
  <c r="AK60" i="5"/>
  <c r="AI60" i="5"/>
  <c r="AF60" i="5"/>
  <c r="AC60" i="5"/>
  <c r="AD60" i="5" s="1"/>
  <c r="Z60" i="5"/>
  <c r="W60" i="5"/>
  <c r="T60" i="5"/>
  <c r="Q60" i="5"/>
  <c r="N60" i="5"/>
  <c r="K60" i="5"/>
  <c r="H60" i="5"/>
  <c r="E60" i="5"/>
  <c r="F60" i="5" s="1"/>
  <c r="AO57" i="5"/>
  <c r="AN57" i="5"/>
  <c r="AM57" i="5"/>
  <c r="AJ57" i="5"/>
  <c r="AG57" i="5"/>
  <c r="AD57" i="5"/>
  <c r="AA57" i="5"/>
  <c r="X57" i="5"/>
  <c r="U57" i="5"/>
  <c r="R57" i="5"/>
  <c r="O57" i="5"/>
  <c r="L57" i="5"/>
  <c r="I57" i="5"/>
  <c r="F57" i="5"/>
  <c r="AL55" i="5"/>
  <c r="AK55" i="5"/>
  <c r="AI55" i="5"/>
  <c r="AF55" i="5"/>
  <c r="AG55" i="5" s="1"/>
  <c r="AC55" i="5"/>
  <c r="AD55" i="5" s="1"/>
  <c r="Z55" i="5"/>
  <c r="AA55" i="5" s="1"/>
  <c r="W55" i="5"/>
  <c r="X55" i="5" s="1"/>
  <c r="T55" i="5"/>
  <c r="U55" i="5" s="1"/>
  <c r="Q55" i="5"/>
  <c r="N55" i="5"/>
  <c r="O55" i="5" s="1"/>
  <c r="K55" i="5"/>
  <c r="L55" i="5" s="1"/>
  <c r="H55" i="5"/>
  <c r="I55" i="5" s="1"/>
  <c r="E55" i="5"/>
  <c r="F55" i="5" s="1"/>
  <c r="AO54" i="5"/>
  <c r="AN54" i="5"/>
  <c r="AO52" i="5"/>
  <c r="AN52" i="5"/>
  <c r="AL51" i="5"/>
  <c r="AK51" i="5"/>
  <c r="AI51" i="5"/>
  <c r="AF51" i="5"/>
  <c r="AC51" i="5"/>
  <c r="AD51" i="5" s="1"/>
  <c r="Z51" i="5"/>
  <c r="AA51" i="5" s="1"/>
  <c r="W51" i="5"/>
  <c r="X51" i="5" s="1"/>
  <c r="T51" i="5"/>
  <c r="U51" i="5" s="1"/>
  <c r="Q51" i="5"/>
  <c r="N51" i="5"/>
  <c r="O51" i="5" s="1"/>
  <c r="K51" i="5"/>
  <c r="L51" i="5" s="1"/>
  <c r="H51" i="5"/>
  <c r="E51" i="5"/>
  <c r="F51" i="5" s="1"/>
  <c r="AO49" i="5"/>
  <c r="AP49" i="5" s="1"/>
  <c r="AL47" i="5"/>
  <c r="AK47" i="5"/>
  <c r="AI47" i="5"/>
  <c r="AF47" i="5"/>
  <c r="AC47" i="5"/>
  <c r="Z47" i="5"/>
  <c r="W47" i="5"/>
  <c r="T47" i="5"/>
  <c r="U47" i="5" s="1"/>
  <c r="Q47" i="5"/>
  <c r="N47" i="5"/>
  <c r="K47" i="5"/>
  <c r="H47" i="5"/>
  <c r="E47" i="5"/>
  <c r="AL43" i="5"/>
  <c r="AK43" i="5"/>
  <c r="AI43" i="5"/>
  <c r="AF43" i="5"/>
  <c r="AC43" i="5"/>
  <c r="Z43" i="5"/>
  <c r="AA43" i="5" s="1"/>
  <c r="W43" i="5"/>
  <c r="T43" i="5"/>
  <c r="Q43" i="5"/>
  <c r="N43" i="5"/>
  <c r="K43" i="5"/>
  <c r="H43" i="5"/>
  <c r="I43" i="5" s="1"/>
  <c r="E43" i="5"/>
  <c r="AO40" i="5"/>
  <c r="AN40" i="5"/>
  <c r="AM40" i="5"/>
  <c r="AJ40" i="5"/>
  <c r="AG40" i="5"/>
  <c r="AD40" i="5"/>
  <c r="AA40" i="5"/>
  <c r="X40" i="5"/>
  <c r="U40" i="5"/>
  <c r="R40" i="5"/>
  <c r="O40" i="5"/>
  <c r="L40" i="5"/>
  <c r="I40" i="5"/>
  <c r="F40" i="5"/>
  <c r="AY21" i="5"/>
  <c r="AL38" i="5"/>
  <c r="AK38" i="5"/>
  <c r="AI38" i="5"/>
  <c r="AJ38" i="5" s="1"/>
  <c r="AF38" i="5"/>
  <c r="AG38" i="5" s="1"/>
  <c r="AC38" i="5"/>
  <c r="AD38" i="5" s="1"/>
  <c r="Z38" i="5"/>
  <c r="AA38" i="5" s="1"/>
  <c r="W38" i="5"/>
  <c r="X38" i="5" s="1"/>
  <c r="T38" i="5"/>
  <c r="U38" i="5" s="1"/>
  <c r="Q38" i="5"/>
  <c r="R38" i="5" s="1"/>
  <c r="N38" i="5"/>
  <c r="O38" i="5" s="1"/>
  <c r="K38" i="5"/>
  <c r="L38" i="5" s="1"/>
  <c r="H38" i="5"/>
  <c r="I38" i="5" s="1"/>
  <c r="E38" i="5"/>
  <c r="F38" i="5" s="1"/>
  <c r="AO37" i="5"/>
  <c r="AN37" i="5"/>
  <c r="AO35" i="5"/>
  <c r="AN35" i="5"/>
  <c r="AL34" i="5"/>
  <c r="AK34" i="5"/>
  <c r="AI34" i="5"/>
  <c r="AJ34" i="5" s="1"/>
  <c r="AF34" i="5"/>
  <c r="AG34" i="5" s="1"/>
  <c r="AC34" i="5"/>
  <c r="AD34" i="5" s="1"/>
  <c r="Z34" i="5"/>
  <c r="W34" i="5"/>
  <c r="T34" i="5"/>
  <c r="U34" i="5" s="1"/>
  <c r="Q34" i="5"/>
  <c r="N34" i="5"/>
  <c r="K34" i="5"/>
  <c r="L34" i="5" s="1"/>
  <c r="H34" i="5"/>
  <c r="I34" i="5" s="1"/>
  <c r="E34" i="5"/>
  <c r="AO32" i="5"/>
  <c r="AL30" i="5"/>
  <c r="AK30" i="5"/>
  <c r="AI30" i="5"/>
  <c r="AJ30" i="5" s="1"/>
  <c r="AF30" i="5"/>
  <c r="AG30" i="5" s="1"/>
  <c r="AC30" i="5"/>
  <c r="AD30" i="5" s="1"/>
  <c r="Z30" i="5"/>
  <c r="AA30" i="5" s="1"/>
  <c r="W30" i="5"/>
  <c r="X30" i="5" s="1"/>
  <c r="T30" i="5"/>
  <c r="U30" i="5" s="1"/>
  <c r="Q30" i="5"/>
  <c r="R30" i="5" s="1"/>
  <c r="N30" i="5"/>
  <c r="K30" i="5"/>
  <c r="L30" i="5" s="1"/>
  <c r="H30" i="5"/>
  <c r="I30" i="5" s="1"/>
  <c r="E30" i="5"/>
  <c r="F30" i="5" s="1"/>
  <c r="AL26" i="5"/>
  <c r="AK26" i="5"/>
  <c r="AI26" i="5"/>
  <c r="AF26" i="5"/>
  <c r="AG26" i="5" s="1"/>
  <c r="AC26" i="5"/>
  <c r="AD26" i="5" s="1"/>
  <c r="Z26" i="5"/>
  <c r="W26" i="5"/>
  <c r="T26" i="5"/>
  <c r="U26" i="5" s="1"/>
  <c r="Q26" i="5"/>
  <c r="N26" i="5"/>
  <c r="K26" i="5"/>
  <c r="H26" i="5"/>
  <c r="I26" i="5" s="1"/>
  <c r="E26" i="5"/>
  <c r="AO23" i="5"/>
  <c r="AO26" i="5" s="1"/>
  <c r="AN23" i="5"/>
  <c r="AM23" i="5"/>
  <c r="AJ23" i="5"/>
  <c r="AG23" i="5"/>
  <c r="AD23" i="5"/>
  <c r="AA23" i="5"/>
  <c r="X23" i="5"/>
  <c r="U23" i="5"/>
  <c r="R23" i="5"/>
  <c r="O23" i="5"/>
  <c r="L23" i="5"/>
  <c r="I23" i="5"/>
  <c r="F23" i="5"/>
  <c r="AL21" i="5"/>
  <c r="AK21" i="5"/>
  <c r="AI21" i="5"/>
  <c r="AF21" i="5"/>
  <c r="AG21" i="5" s="1"/>
  <c r="AC21" i="5"/>
  <c r="Z21" i="5"/>
  <c r="W21" i="5"/>
  <c r="X21" i="5" s="1"/>
  <c r="T21" i="5"/>
  <c r="Q21" i="5"/>
  <c r="N21" i="5"/>
  <c r="O21" i="5" s="1"/>
  <c r="K21" i="5"/>
  <c r="H21" i="5"/>
  <c r="E21" i="5"/>
  <c r="F21" i="5" s="1"/>
  <c r="DS20" i="5"/>
  <c r="DR20" i="5"/>
  <c r="DM20" i="5"/>
  <c r="DL20" i="5"/>
  <c r="DG20" i="5"/>
  <c r="DF20" i="5"/>
  <c r="DA20" i="5"/>
  <c r="CZ20" i="5"/>
  <c r="CU20" i="5"/>
  <c r="CT20" i="5"/>
  <c r="CO20" i="5"/>
  <c r="CN20" i="5"/>
  <c r="CI20" i="5"/>
  <c r="CH20" i="5"/>
  <c r="CC20" i="5"/>
  <c r="CB20" i="5"/>
  <c r="BW20" i="5"/>
  <c r="BV20" i="5"/>
  <c r="BQ20" i="5"/>
  <c r="BP20" i="5"/>
  <c r="BK20" i="5"/>
  <c r="BJ20" i="5"/>
  <c r="BE20" i="5"/>
  <c r="BD20" i="5"/>
  <c r="AY20" i="5"/>
  <c r="AO20" i="5"/>
  <c r="AN20" i="5"/>
  <c r="DS19" i="5"/>
  <c r="DR19" i="5"/>
  <c r="DM19" i="5"/>
  <c r="DL19" i="5"/>
  <c r="DG19" i="5"/>
  <c r="DF19" i="5"/>
  <c r="DA19" i="5"/>
  <c r="CZ19" i="5"/>
  <c r="CU19" i="5"/>
  <c r="CT19" i="5"/>
  <c r="CO19" i="5"/>
  <c r="CN19" i="5"/>
  <c r="CI19" i="5"/>
  <c r="CH19" i="5"/>
  <c r="CJ19" i="5" s="1"/>
  <c r="CC19" i="5"/>
  <c r="CB19" i="5"/>
  <c r="BW19" i="5"/>
  <c r="BV19" i="5"/>
  <c r="BQ19" i="5"/>
  <c r="BP19" i="5"/>
  <c r="BK19" i="5"/>
  <c r="BJ19" i="5"/>
  <c r="BE19" i="5"/>
  <c r="BD19" i="5"/>
  <c r="AY19" i="5"/>
  <c r="DS18" i="5"/>
  <c r="DR18" i="5"/>
  <c r="DM18" i="5"/>
  <c r="DL18" i="5"/>
  <c r="DG18" i="5"/>
  <c r="DF18" i="5"/>
  <c r="DA18" i="5"/>
  <c r="CZ18" i="5"/>
  <c r="CU18" i="5"/>
  <c r="CT18" i="5"/>
  <c r="CO18" i="5"/>
  <c r="CN18" i="5"/>
  <c r="CI18" i="5"/>
  <c r="CH18" i="5"/>
  <c r="CC18" i="5"/>
  <c r="CB18" i="5"/>
  <c r="BW18" i="5"/>
  <c r="BV18" i="5"/>
  <c r="BQ18" i="5"/>
  <c r="BP18" i="5"/>
  <c r="BK18" i="5"/>
  <c r="BJ18" i="5"/>
  <c r="BE18" i="5"/>
  <c r="BD18" i="5"/>
  <c r="AY18" i="5"/>
  <c r="AO18" i="5"/>
  <c r="AN18" i="5"/>
  <c r="AY17" i="5"/>
  <c r="AL17" i="5"/>
  <c r="AK17" i="5"/>
  <c r="AI17" i="5"/>
  <c r="AJ17" i="5" s="1"/>
  <c r="AF17" i="5"/>
  <c r="AG17" i="5" s="1"/>
  <c r="AC17" i="5"/>
  <c r="AD17" i="5" s="1"/>
  <c r="Z17" i="5"/>
  <c r="AA17" i="5" s="1"/>
  <c r="W17" i="5"/>
  <c r="X17" i="5" s="1"/>
  <c r="T17" i="5"/>
  <c r="U17" i="5" s="1"/>
  <c r="Q17" i="5"/>
  <c r="R17" i="5" s="1"/>
  <c r="N17" i="5"/>
  <c r="O17" i="5" s="1"/>
  <c r="K17" i="5"/>
  <c r="L17" i="5" s="1"/>
  <c r="H17" i="5"/>
  <c r="I17" i="5" s="1"/>
  <c r="E17" i="5"/>
  <c r="F17" i="5" s="1"/>
  <c r="DS16" i="5"/>
  <c r="DR16" i="5"/>
  <c r="DM16" i="5"/>
  <c r="DL16" i="5"/>
  <c r="DG16" i="5"/>
  <c r="DF16" i="5"/>
  <c r="DA16" i="5"/>
  <c r="CZ16" i="5"/>
  <c r="CU16" i="5"/>
  <c r="CT16" i="5"/>
  <c r="CO16" i="5"/>
  <c r="CN16" i="5"/>
  <c r="CI16" i="5"/>
  <c r="CH16" i="5"/>
  <c r="CC16" i="5"/>
  <c r="CB16" i="5"/>
  <c r="BW16" i="5"/>
  <c r="BV16" i="5"/>
  <c r="BQ16" i="5"/>
  <c r="BP16" i="5"/>
  <c r="BK16" i="5"/>
  <c r="BJ16" i="5"/>
  <c r="BE16" i="5"/>
  <c r="BD16" i="5"/>
  <c r="AY16" i="5"/>
  <c r="DS15" i="5"/>
  <c r="DR15" i="5"/>
  <c r="DM15" i="5"/>
  <c r="DL15" i="5"/>
  <c r="DG15" i="5"/>
  <c r="DF15" i="5"/>
  <c r="DA15" i="5"/>
  <c r="CZ15" i="5"/>
  <c r="CU15" i="5"/>
  <c r="CT15" i="5"/>
  <c r="CO15" i="5"/>
  <c r="CN15" i="5"/>
  <c r="CI15" i="5"/>
  <c r="CH15" i="5"/>
  <c r="CC15" i="5"/>
  <c r="CB15" i="5"/>
  <c r="BW15" i="5"/>
  <c r="BV15" i="5"/>
  <c r="BQ15" i="5"/>
  <c r="BP15" i="5"/>
  <c r="BK15" i="5"/>
  <c r="BJ15" i="5"/>
  <c r="BE15" i="5"/>
  <c r="BD15" i="5"/>
  <c r="AY15" i="5"/>
  <c r="DS14" i="5"/>
  <c r="DR14" i="5"/>
  <c r="DM14" i="5"/>
  <c r="DL14" i="5"/>
  <c r="DG14" i="5"/>
  <c r="DF14" i="5"/>
  <c r="DA14" i="5"/>
  <c r="CZ14" i="5"/>
  <c r="CU14" i="5"/>
  <c r="CT14" i="5"/>
  <c r="CO14" i="5"/>
  <c r="CN14" i="5"/>
  <c r="CI14" i="5"/>
  <c r="CH14" i="5"/>
  <c r="CC14" i="5"/>
  <c r="CB14" i="5"/>
  <c r="BW14" i="5"/>
  <c r="BV14" i="5"/>
  <c r="BQ14" i="5"/>
  <c r="BP14" i="5"/>
  <c r="BK14" i="5"/>
  <c r="BJ14" i="5"/>
  <c r="BE14" i="5"/>
  <c r="BD14" i="5"/>
  <c r="AY14" i="5"/>
  <c r="AO17" i="5"/>
  <c r="AY13" i="5"/>
  <c r="AL13" i="5"/>
  <c r="AK13" i="5"/>
  <c r="AI13" i="5"/>
  <c r="AJ13" i="5" s="1"/>
  <c r="AF13" i="5"/>
  <c r="AG13" i="5" s="1"/>
  <c r="AC13" i="5"/>
  <c r="AD13" i="5" s="1"/>
  <c r="Z13" i="5"/>
  <c r="AA13" i="5" s="1"/>
  <c r="W13" i="5"/>
  <c r="X13" i="5" s="1"/>
  <c r="T13" i="5"/>
  <c r="U13" i="5" s="1"/>
  <c r="Q13" i="5"/>
  <c r="R13" i="5" s="1"/>
  <c r="N13" i="5"/>
  <c r="O13" i="5" s="1"/>
  <c r="K13" i="5"/>
  <c r="L13" i="5" s="1"/>
  <c r="H13" i="5"/>
  <c r="I13" i="5" s="1"/>
  <c r="E13" i="5"/>
  <c r="F13" i="5" s="1"/>
  <c r="DS12" i="5"/>
  <c r="DR12" i="5"/>
  <c r="DM12" i="5"/>
  <c r="DL12" i="5"/>
  <c r="DG12" i="5"/>
  <c r="DF12" i="5"/>
  <c r="DA12" i="5"/>
  <c r="CZ12" i="5"/>
  <c r="CU12" i="5"/>
  <c r="CT12" i="5"/>
  <c r="CO12" i="5"/>
  <c r="CN12" i="5"/>
  <c r="CI12" i="5"/>
  <c r="CH12" i="5"/>
  <c r="CC12" i="5"/>
  <c r="CB12" i="5"/>
  <c r="BW12" i="5"/>
  <c r="BV12" i="5"/>
  <c r="BQ12" i="5"/>
  <c r="BP12" i="5"/>
  <c r="BK12" i="5"/>
  <c r="BJ12" i="5"/>
  <c r="BE12" i="5"/>
  <c r="BD12" i="5"/>
  <c r="AY12" i="5"/>
  <c r="DS11" i="5"/>
  <c r="DR11" i="5"/>
  <c r="DM11" i="5"/>
  <c r="DL11" i="5"/>
  <c r="DG11" i="5"/>
  <c r="DF11" i="5"/>
  <c r="DA11" i="5"/>
  <c r="CZ11" i="5"/>
  <c r="CU11" i="5"/>
  <c r="CT11" i="5"/>
  <c r="CO11" i="5"/>
  <c r="CN11" i="5"/>
  <c r="CI11" i="5"/>
  <c r="CH11" i="5"/>
  <c r="CC11" i="5"/>
  <c r="CB11" i="5"/>
  <c r="BW11" i="5"/>
  <c r="BV11" i="5"/>
  <c r="BQ11" i="5"/>
  <c r="BP11" i="5"/>
  <c r="BK11" i="5"/>
  <c r="BJ11" i="5"/>
  <c r="BE11" i="5"/>
  <c r="BD11" i="5"/>
  <c r="AY11" i="5"/>
  <c r="AW11" i="5"/>
  <c r="DS10" i="5"/>
  <c r="DR10" i="5"/>
  <c r="DM10" i="5"/>
  <c r="DL10" i="5"/>
  <c r="DG10" i="5"/>
  <c r="DF10" i="5"/>
  <c r="DA10" i="5"/>
  <c r="CZ10" i="5"/>
  <c r="CU10" i="5"/>
  <c r="CT10" i="5"/>
  <c r="CO10" i="5"/>
  <c r="CN10" i="5"/>
  <c r="CI10" i="5"/>
  <c r="CH10" i="5"/>
  <c r="CC10" i="5"/>
  <c r="CB10" i="5"/>
  <c r="BW10" i="5"/>
  <c r="BV10" i="5"/>
  <c r="BQ10" i="5"/>
  <c r="BP10" i="5"/>
  <c r="BK10" i="5"/>
  <c r="BJ10" i="5"/>
  <c r="BE10" i="5"/>
  <c r="BD10" i="5"/>
  <c r="AY10" i="5"/>
  <c r="AO13" i="5"/>
  <c r="AL9" i="5"/>
  <c r="AK9" i="5"/>
  <c r="AI9" i="5"/>
  <c r="AF9" i="5"/>
  <c r="AC9" i="5"/>
  <c r="Z9" i="5"/>
  <c r="W9" i="5"/>
  <c r="T9" i="5"/>
  <c r="Q9" i="5"/>
  <c r="N9" i="5"/>
  <c r="K9" i="5"/>
  <c r="H9" i="5"/>
  <c r="E9" i="5"/>
  <c r="DS8" i="5"/>
  <c r="DR8" i="5"/>
  <c r="DM8" i="5"/>
  <c r="DL8" i="5"/>
  <c r="DG8" i="5"/>
  <c r="DF8" i="5"/>
  <c r="DA8" i="5"/>
  <c r="CZ8" i="5"/>
  <c r="CU8" i="5"/>
  <c r="CT8" i="5"/>
  <c r="CO8" i="5"/>
  <c r="CN8" i="5"/>
  <c r="CI8" i="5"/>
  <c r="CH8" i="5"/>
  <c r="CC8" i="5"/>
  <c r="CB8" i="5"/>
  <c r="BW8" i="5"/>
  <c r="BV8" i="5"/>
  <c r="BQ8" i="5"/>
  <c r="BP8" i="5"/>
  <c r="BJ8" i="5"/>
  <c r="BE8" i="5"/>
  <c r="BD8" i="5"/>
  <c r="AW8" i="5"/>
  <c r="DS7" i="5"/>
  <c r="DR7" i="5"/>
  <c r="DT7" i="5" s="1"/>
  <c r="DM7" i="5"/>
  <c r="DL7" i="5"/>
  <c r="DG7" i="5"/>
  <c r="DF7" i="5"/>
  <c r="DA7" i="5"/>
  <c r="CZ7" i="5"/>
  <c r="CU7" i="5"/>
  <c r="CT7" i="5"/>
  <c r="CO7" i="5"/>
  <c r="CN7" i="5"/>
  <c r="CI7" i="5"/>
  <c r="CH7" i="5"/>
  <c r="CC7" i="5"/>
  <c r="CB7" i="5"/>
  <c r="BW7" i="5"/>
  <c r="BV7" i="5"/>
  <c r="BQ7" i="5"/>
  <c r="BP7" i="5"/>
  <c r="BK7" i="5"/>
  <c r="BJ7" i="5"/>
  <c r="BE7" i="5"/>
  <c r="BD7" i="5"/>
  <c r="AY7" i="5"/>
  <c r="AW7" i="5"/>
  <c r="DS6" i="5"/>
  <c r="DR6" i="5"/>
  <c r="DM6" i="5"/>
  <c r="DL6" i="5"/>
  <c r="DG6" i="5"/>
  <c r="DF6" i="5"/>
  <c r="DA6" i="5"/>
  <c r="CZ6" i="5"/>
  <c r="CU6" i="5"/>
  <c r="CT6" i="5"/>
  <c r="CO6" i="5"/>
  <c r="CN6" i="5"/>
  <c r="CI6" i="5"/>
  <c r="CH6" i="5"/>
  <c r="CC6" i="5"/>
  <c r="CB6" i="5"/>
  <c r="BW6" i="5"/>
  <c r="BV6" i="5"/>
  <c r="BQ6" i="5"/>
  <c r="BP6" i="5"/>
  <c r="BK6" i="5"/>
  <c r="BJ6" i="5"/>
  <c r="BE6" i="5"/>
  <c r="BD6" i="5"/>
  <c r="AY6" i="5"/>
  <c r="AP171" i="5" l="1"/>
  <c r="AM34" i="5"/>
  <c r="AM55" i="5"/>
  <c r="AM17" i="5"/>
  <c r="AP35" i="5"/>
  <c r="DB19" i="5"/>
  <c r="DT19" i="5"/>
  <c r="AO51" i="5"/>
  <c r="AP190" i="5"/>
  <c r="AP210" i="5"/>
  <c r="AP224" i="5"/>
  <c r="AP156" i="5"/>
  <c r="AP105" i="5"/>
  <c r="BR20" i="5"/>
  <c r="AP37" i="5"/>
  <c r="BV21" i="5"/>
  <c r="BX19" i="5"/>
  <c r="AP239" i="5"/>
  <c r="AM38" i="5"/>
  <c r="AC56" i="5"/>
  <c r="AD56" i="5" s="1"/>
  <c r="AC192" i="5"/>
  <c r="AD192" i="5" s="1"/>
  <c r="CP19" i="5"/>
  <c r="DH19" i="5"/>
  <c r="AP54" i="5"/>
  <c r="AO72" i="5"/>
  <c r="AO157" i="5"/>
  <c r="AO191" i="5"/>
  <c r="H243" i="5"/>
  <c r="I243" i="5" s="1"/>
  <c r="AW20" i="5"/>
  <c r="CI21" i="5"/>
  <c r="DS21" i="5"/>
  <c r="BL19" i="5"/>
  <c r="CD19" i="5"/>
  <c r="CV19" i="5"/>
  <c r="DN19" i="5"/>
  <c r="W192" i="5"/>
  <c r="X192" i="5" s="1"/>
  <c r="AO242" i="5"/>
  <c r="Q209" i="5"/>
  <c r="BX16" i="5"/>
  <c r="DT16" i="5"/>
  <c r="BF16" i="5"/>
  <c r="BR16" i="5"/>
  <c r="CD16" i="5"/>
  <c r="CP16" i="5"/>
  <c r="DB16" i="5"/>
  <c r="DN16" i="5"/>
  <c r="Z141" i="5"/>
  <c r="AA141" i="5" s="1"/>
  <c r="AP173" i="5"/>
  <c r="K192" i="5"/>
  <c r="L192" i="5" s="1"/>
  <c r="Z192" i="5"/>
  <c r="I230" i="5"/>
  <c r="AO106" i="5"/>
  <c r="T124" i="5"/>
  <c r="U124" i="5" s="1"/>
  <c r="AM13" i="5"/>
  <c r="BE17" i="5"/>
  <c r="CO17" i="5"/>
  <c r="BE21" i="5"/>
  <c r="BW21" i="5"/>
  <c r="BX21" i="5" s="1"/>
  <c r="DG21" i="5"/>
  <c r="AW19" i="5"/>
  <c r="BR19" i="5"/>
  <c r="BF20" i="5"/>
  <c r="AP52" i="5"/>
  <c r="AM68" i="5"/>
  <c r="AP71" i="5"/>
  <c r="T90" i="5"/>
  <c r="U90" i="5" s="1"/>
  <c r="W124" i="5"/>
  <c r="X124" i="5" s="1"/>
  <c r="AL124" i="5"/>
  <c r="AM124" i="5" s="1"/>
  <c r="W158" i="5"/>
  <c r="X158" i="5" s="1"/>
  <c r="T22" i="5"/>
  <c r="U22" i="5" s="1"/>
  <c r="CC21" i="5"/>
  <c r="CU21" i="5"/>
  <c r="DM21" i="5"/>
  <c r="BF19" i="5"/>
  <c r="CD20" i="5"/>
  <c r="AM26" i="5"/>
  <c r="AM43" i="5"/>
  <c r="AM64" i="5"/>
  <c r="AP69" i="5"/>
  <c r="AM72" i="5"/>
  <c r="AP103" i="5"/>
  <c r="AP154" i="5"/>
  <c r="AO174" i="5"/>
  <c r="T226" i="5"/>
  <c r="U226" i="5" s="1"/>
  <c r="AF209" i="5"/>
  <c r="AG209" i="5" s="1"/>
  <c r="BQ17" i="5"/>
  <c r="AW15" i="5"/>
  <c r="DM17" i="5"/>
  <c r="CJ15" i="5"/>
  <c r="BF14" i="5"/>
  <c r="BX14" i="5"/>
  <c r="DH14" i="5"/>
  <c r="K243" i="5"/>
  <c r="BR14" i="5"/>
  <c r="Z124" i="5"/>
  <c r="AA124" i="5" s="1"/>
  <c r="Q107" i="5"/>
  <c r="R107" i="5" s="1"/>
  <c r="CV14" i="5"/>
  <c r="AM51" i="5"/>
  <c r="DT14" i="5"/>
  <c r="AF243" i="5"/>
  <c r="AG243" i="5" s="1"/>
  <c r="AL226" i="5"/>
  <c r="AM226" i="5" s="1"/>
  <c r="Q192" i="5"/>
  <c r="R192" i="5" s="1"/>
  <c r="Z90" i="5"/>
  <c r="AA90" i="5" s="1"/>
  <c r="CD12" i="5"/>
  <c r="W56" i="5"/>
  <c r="X56" i="5" s="1"/>
  <c r="AL56" i="5"/>
  <c r="AM47" i="5"/>
  <c r="DH12" i="5"/>
  <c r="N56" i="5"/>
  <c r="O56" i="5" s="1"/>
  <c r="CJ12" i="5"/>
  <c r="DT12" i="5"/>
  <c r="DN12" i="5"/>
  <c r="AL22" i="5"/>
  <c r="AC243" i="5"/>
  <c r="CJ16" i="5"/>
  <c r="AW16" i="5"/>
  <c r="K107" i="5"/>
  <c r="L107" i="5" s="1"/>
  <c r="AF56" i="5"/>
  <c r="AG56" i="5" s="1"/>
  <c r="AF22" i="5"/>
  <c r="AG22" i="5" s="1"/>
  <c r="Q243" i="5"/>
  <c r="T243" i="5"/>
  <c r="H226" i="5"/>
  <c r="I226" i="5" s="1"/>
  <c r="N226" i="5"/>
  <c r="O226" i="5" s="1"/>
  <c r="AF226" i="5"/>
  <c r="AG226" i="5" s="1"/>
  <c r="H209" i="5"/>
  <c r="I209" i="5" s="1"/>
  <c r="Z209" i="5"/>
  <c r="AA209" i="5" s="1"/>
  <c r="BL11" i="5"/>
  <c r="CV11" i="5"/>
  <c r="DN11" i="5"/>
  <c r="AC124" i="5"/>
  <c r="AD124" i="5" s="1"/>
  <c r="Q124" i="5"/>
  <c r="R124" i="5" s="1"/>
  <c r="AI90" i="5"/>
  <c r="AJ90" i="5" s="1"/>
  <c r="H90" i="5"/>
  <c r="W90" i="5"/>
  <c r="X90" i="5" s="1"/>
  <c r="BP13" i="5"/>
  <c r="AC90" i="5"/>
  <c r="AD90" i="5" s="1"/>
  <c r="T73" i="5"/>
  <c r="U73" i="5" s="1"/>
  <c r="T56" i="5"/>
  <c r="U56" i="5" s="1"/>
  <c r="BR11" i="5"/>
  <c r="CJ11" i="5"/>
  <c r="DT11" i="5"/>
  <c r="N22" i="5"/>
  <c r="O22" i="5" s="1"/>
  <c r="BX11" i="5"/>
  <c r="CP11" i="5"/>
  <c r="N209" i="5"/>
  <c r="O209" i="5" s="1"/>
  <c r="AC158" i="5"/>
  <c r="AD158" i="5" s="1"/>
  <c r="H141" i="5"/>
  <c r="I141" i="5" s="1"/>
  <c r="E141" i="5"/>
  <c r="F141" i="5" s="1"/>
  <c r="W107" i="5"/>
  <c r="X107" i="5" s="1"/>
  <c r="H107" i="5"/>
  <c r="I107" i="5" s="1"/>
  <c r="E243" i="5"/>
  <c r="W243" i="5"/>
  <c r="AI243" i="5"/>
  <c r="AJ243" i="5" s="1"/>
  <c r="Z226" i="5"/>
  <c r="AA226" i="5" s="1"/>
  <c r="T209" i="5"/>
  <c r="U209" i="5" s="1"/>
  <c r="E192" i="5"/>
  <c r="F192" i="5" s="1"/>
  <c r="E90" i="5"/>
  <c r="F90" i="5" s="1"/>
  <c r="Z73" i="5"/>
  <c r="AA73" i="5" s="1"/>
  <c r="K56" i="5"/>
  <c r="L56" i="5" s="1"/>
  <c r="BL8" i="5"/>
  <c r="AG230" i="5"/>
  <c r="R230" i="5"/>
  <c r="Z243" i="5"/>
  <c r="AA243" i="5" s="1"/>
  <c r="F230" i="5"/>
  <c r="AG213" i="5"/>
  <c r="K226" i="5"/>
  <c r="L226" i="5" s="1"/>
  <c r="U196" i="5"/>
  <c r="L179" i="5"/>
  <c r="X179" i="5"/>
  <c r="K175" i="5"/>
  <c r="L175" i="5" s="1"/>
  <c r="CD8" i="5"/>
  <c r="H124" i="5"/>
  <c r="I124" i="5" s="1"/>
  <c r="BR8" i="5"/>
  <c r="U43" i="5"/>
  <c r="CJ8" i="5"/>
  <c r="BX7" i="5"/>
  <c r="BR7" i="5"/>
  <c r="BF7" i="5"/>
  <c r="N243" i="5"/>
  <c r="O243" i="5" s="1"/>
  <c r="U243" i="5"/>
  <c r="O213" i="5"/>
  <c r="AM213" i="5"/>
  <c r="AA213" i="5"/>
  <c r="U213" i="5"/>
  <c r="E226" i="5"/>
  <c r="F226" i="5" s="1"/>
  <c r="E209" i="5"/>
  <c r="F209" i="5" s="1"/>
  <c r="O196" i="5"/>
  <c r="AG196" i="5"/>
  <c r="AI209" i="5"/>
  <c r="AJ209" i="5" s="1"/>
  <c r="AA196" i="5"/>
  <c r="W209" i="5"/>
  <c r="X209" i="5" s="1"/>
  <c r="F179" i="5"/>
  <c r="AD179" i="5"/>
  <c r="H175" i="5"/>
  <c r="I175" i="5" s="1"/>
  <c r="Z175" i="5"/>
  <c r="AA175" i="5" s="1"/>
  <c r="T175" i="5"/>
  <c r="U175" i="5" s="1"/>
  <c r="AC175" i="5"/>
  <c r="AD175" i="5" s="1"/>
  <c r="AF175" i="5"/>
  <c r="AG175" i="5" s="1"/>
  <c r="Q175" i="5"/>
  <c r="R175" i="5" s="1"/>
  <c r="E175" i="5"/>
  <c r="F175" i="5" s="1"/>
  <c r="W175" i="5"/>
  <c r="X175" i="5" s="1"/>
  <c r="Q158" i="5"/>
  <c r="R158" i="5" s="1"/>
  <c r="Z158" i="5"/>
  <c r="AA158" i="5" s="1"/>
  <c r="E158" i="5"/>
  <c r="F158" i="5" s="1"/>
  <c r="AD145" i="5"/>
  <c r="AA128" i="5"/>
  <c r="Q141" i="5"/>
  <c r="R141" i="5" s="1"/>
  <c r="CT9" i="5"/>
  <c r="N124" i="5"/>
  <c r="O124" i="5" s="1"/>
  <c r="T107" i="5"/>
  <c r="U107" i="5" s="1"/>
  <c r="AF107" i="5"/>
  <c r="AG107" i="5" s="1"/>
  <c r="AC107" i="5"/>
  <c r="AD107" i="5" s="1"/>
  <c r="Z107" i="5"/>
  <c r="AA107" i="5" s="1"/>
  <c r="AJ77" i="5"/>
  <c r="W73" i="5"/>
  <c r="X73" i="5" s="1"/>
  <c r="AL39" i="5"/>
  <c r="CH9" i="5"/>
  <c r="DF9" i="5"/>
  <c r="AO230" i="5"/>
  <c r="AO196" i="5"/>
  <c r="AP193" i="5"/>
  <c r="AO179" i="5"/>
  <c r="N175" i="5"/>
  <c r="O175" i="5" s="1"/>
  <c r="AP159" i="5"/>
  <c r="E107" i="5"/>
  <c r="F107" i="5" s="1"/>
  <c r="AP57" i="5"/>
  <c r="AP23" i="5"/>
  <c r="AP40" i="5"/>
  <c r="DN7" i="5"/>
  <c r="DR9" i="5"/>
  <c r="DT8" i="5"/>
  <c r="DF21" i="5"/>
  <c r="DH20" i="5"/>
  <c r="DB8" i="5"/>
  <c r="CV12" i="5"/>
  <c r="CN17" i="5"/>
  <c r="CJ14" i="5"/>
  <c r="BX20" i="5"/>
  <c r="DL9" i="5"/>
  <c r="DM13" i="5"/>
  <c r="DN14" i="5"/>
  <c r="DL13" i="5"/>
  <c r="DM9" i="5"/>
  <c r="DL17" i="5"/>
  <c r="DH7" i="5"/>
  <c r="DH11" i="5"/>
  <c r="DH16" i="5"/>
  <c r="DB11" i="5"/>
  <c r="CZ17" i="5"/>
  <c r="DA21" i="5"/>
  <c r="CZ9" i="5"/>
  <c r="CZ13" i="5"/>
  <c r="DB12" i="5"/>
  <c r="DA17" i="5"/>
  <c r="CT21" i="5"/>
  <c r="CV8" i="5"/>
  <c r="CV16" i="5"/>
  <c r="CN9" i="5"/>
  <c r="CP8" i="5"/>
  <c r="CO21" i="5"/>
  <c r="CP7" i="5"/>
  <c r="CO13" i="5"/>
  <c r="CP12" i="5"/>
  <c r="CP20" i="5"/>
  <c r="CJ6" i="5"/>
  <c r="CJ7" i="5"/>
  <c r="CH17" i="5"/>
  <c r="CD11" i="5"/>
  <c r="CB9" i="5"/>
  <c r="CC13" i="5"/>
  <c r="CB17" i="5"/>
  <c r="CC9" i="5"/>
  <c r="CC17" i="5"/>
  <c r="BX12" i="5"/>
  <c r="AN136" i="5"/>
  <c r="BV9" i="5"/>
  <c r="BQ21" i="5"/>
  <c r="AN187" i="5"/>
  <c r="BR12" i="5"/>
  <c r="BJ21" i="5"/>
  <c r="AV20" i="5"/>
  <c r="AX20" i="5" s="1"/>
  <c r="AN204" i="5"/>
  <c r="BJ9" i="5"/>
  <c r="BL16" i="5"/>
  <c r="AN21" i="5"/>
  <c r="BK21" i="5"/>
  <c r="AN77" i="5"/>
  <c r="AP77" i="5" s="1"/>
  <c r="AP236" i="5"/>
  <c r="BL12" i="5"/>
  <c r="BL14" i="5"/>
  <c r="AN9" i="5"/>
  <c r="BF8" i="5"/>
  <c r="AV11" i="5"/>
  <c r="AX11" i="5" s="1"/>
  <c r="AV12" i="5"/>
  <c r="AP18" i="5"/>
  <c r="AN81" i="5"/>
  <c r="AN170" i="5"/>
  <c r="AV8" i="5"/>
  <c r="AX8" i="5" s="1"/>
  <c r="BE13" i="5"/>
  <c r="AP20" i="5"/>
  <c r="AN64" i="5"/>
  <c r="AP117" i="5"/>
  <c r="BF12" i="5"/>
  <c r="AV15" i="5"/>
  <c r="AN153" i="5"/>
  <c r="AP185" i="5"/>
  <c r="AN230" i="5"/>
  <c r="BD9" i="5"/>
  <c r="AN89" i="5"/>
  <c r="BF11" i="5"/>
  <c r="BD17" i="5"/>
  <c r="AP86" i="5"/>
  <c r="AN119" i="5"/>
  <c r="AP119" i="5" s="1"/>
  <c r="AN128" i="5"/>
  <c r="AJ9" i="5"/>
  <c r="BX6" i="5"/>
  <c r="DH6" i="5"/>
  <c r="F9" i="5"/>
  <c r="X9" i="5"/>
  <c r="R9" i="5"/>
  <c r="L9" i="5"/>
  <c r="AD9" i="5"/>
  <c r="BL6" i="5"/>
  <c r="BP9" i="5"/>
  <c r="BP17" i="5"/>
  <c r="DB14" i="5"/>
  <c r="AN68" i="5"/>
  <c r="AN13" i="5"/>
  <c r="AP13" i="5" s="1"/>
  <c r="AJ26" i="5"/>
  <c r="BQ9" i="5"/>
  <c r="DA9" i="5"/>
  <c r="DT6" i="5"/>
  <c r="BD13" i="5"/>
  <c r="CD14" i="5"/>
  <c r="CP14" i="5"/>
  <c r="X26" i="5"/>
  <c r="L60" i="5"/>
  <c r="AW6" i="5"/>
  <c r="AW9" i="5" s="1"/>
  <c r="AO9" i="5"/>
  <c r="F26" i="5"/>
  <c r="CN13" i="5"/>
  <c r="R26" i="5"/>
  <c r="AO94" i="5"/>
  <c r="CV6" i="5"/>
  <c r="BE9" i="5"/>
  <c r="CO9" i="5"/>
  <c r="CB13" i="5"/>
  <c r="L26" i="5"/>
  <c r="AV7" i="5"/>
  <c r="AX7" i="5" s="1"/>
  <c r="BL7" i="5"/>
  <c r="CD7" i="5"/>
  <c r="CV7" i="5"/>
  <c r="AK22" i="5"/>
  <c r="BQ13" i="5"/>
  <c r="CJ10" i="5"/>
  <c r="DA13" i="5"/>
  <c r="DT10" i="5"/>
  <c r="BF15" i="5"/>
  <c r="BX15" i="5"/>
  <c r="CP15" i="5"/>
  <c r="DH15" i="5"/>
  <c r="AV18" i="5"/>
  <c r="BR18" i="5"/>
  <c r="CH21" i="5"/>
  <c r="DB18" i="5"/>
  <c r="DR21" i="5"/>
  <c r="BL20" i="5"/>
  <c r="CV20" i="5"/>
  <c r="DN20" i="5"/>
  <c r="I21" i="5"/>
  <c r="R21" i="5"/>
  <c r="AA21" i="5"/>
  <c r="AJ21" i="5"/>
  <c r="O26" i="5"/>
  <c r="AA26" i="5"/>
  <c r="I47" i="5"/>
  <c r="R47" i="5"/>
  <c r="AA47" i="5"/>
  <c r="AJ47" i="5"/>
  <c r="AD72" i="5"/>
  <c r="N90" i="5"/>
  <c r="O90" i="5" s="1"/>
  <c r="AF90" i="5"/>
  <c r="AG90" i="5" s="1"/>
  <c r="O94" i="5"/>
  <c r="AO128" i="5"/>
  <c r="N141" i="5"/>
  <c r="O141" i="5" s="1"/>
  <c r="AO136" i="5"/>
  <c r="L149" i="5"/>
  <c r="K158" i="5"/>
  <c r="L158" i="5" s="1"/>
  <c r="AO183" i="5"/>
  <c r="X183" i="5"/>
  <c r="AF192" i="5"/>
  <c r="AG192" i="5" s="1"/>
  <c r="L196" i="5"/>
  <c r="AP227" i="5"/>
  <c r="AN234" i="5"/>
  <c r="L102" i="5"/>
  <c r="AN106" i="5"/>
  <c r="AP106" i="5" s="1"/>
  <c r="AO123" i="5"/>
  <c r="I132" i="5"/>
  <c r="AN217" i="5"/>
  <c r="AN221" i="5"/>
  <c r="AO234" i="5"/>
  <c r="AN238" i="5"/>
  <c r="DB7" i="5"/>
  <c r="BX8" i="5"/>
  <c r="DH8" i="5"/>
  <c r="BX10" i="5"/>
  <c r="DH10" i="5"/>
  <c r="BL15" i="5"/>
  <c r="CD15" i="5"/>
  <c r="CV15" i="5"/>
  <c r="DN15" i="5"/>
  <c r="BF18" i="5"/>
  <c r="CP18" i="5"/>
  <c r="CJ20" i="5"/>
  <c r="DB20" i="5"/>
  <c r="DT20" i="5"/>
  <c r="L21" i="5"/>
  <c r="U21" i="5"/>
  <c r="AD21" i="5"/>
  <c r="AM21" i="5"/>
  <c r="O43" i="5"/>
  <c r="AG43" i="5"/>
  <c r="L47" i="5"/>
  <c r="AD47" i="5"/>
  <c r="I51" i="5"/>
  <c r="AJ55" i="5"/>
  <c r="AO60" i="5"/>
  <c r="L64" i="5"/>
  <c r="X72" i="5"/>
  <c r="AO85" i="5"/>
  <c r="I89" i="5"/>
  <c r="AO98" i="5"/>
  <c r="N107" i="5"/>
  <c r="O107" i="5" s="1"/>
  <c r="I136" i="5"/>
  <c r="AO217" i="5"/>
  <c r="AP222" i="5"/>
  <c r="AD230" i="5"/>
  <c r="AO238" i="5"/>
  <c r="N39" i="5"/>
  <c r="O39" i="5" s="1"/>
  <c r="F34" i="5"/>
  <c r="O34" i="5"/>
  <c r="X34" i="5"/>
  <c r="AO43" i="5"/>
  <c r="E56" i="5"/>
  <c r="F56" i="5" s="1"/>
  <c r="R51" i="5"/>
  <c r="AG51" i="5"/>
  <c r="I72" i="5"/>
  <c r="O85" i="5"/>
  <c r="AP88" i="5"/>
  <c r="F102" i="5"/>
  <c r="O102" i="5"/>
  <c r="X102" i="5"/>
  <c r="AO140" i="5"/>
  <c r="L140" i="5"/>
  <c r="AG191" i="5"/>
  <c r="X230" i="5"/>
  <c r="BL10" i="5"/>
  <c r="CV10" i="5"/>
  <c r="BJ17" i="5"/>
  <c r="BV17" i="5"/>
  <c r="CT17" i="5"/>
  <c r="DF17" i="5"/>
  <c r="DR17" i="5"/>
  <c r="BR15" i="5"/>
  <c r="DB15" i="5"/>
  <c r="DT15" i="5"/>
  <c r="CD18" i="5"/>
  <c r="DN18" i="5"/>
  <c r="AK39" i="5"/>
  <c r="AN30" i="5"/>
  <c r="AO34" i="5"/>
  <c r="AN38" i="5"/>
  <c r="AO47" i="5"/>
  <c r="AN55" i="5"/>
  <c r="AO68" i="5"/>
  <c r="AO81" i="5"/>
  <c r="AO115" i="5"/>
  <c r="DN8" i="5"/>
  <c r="H22" i="5"/>
  <c r="I22" i="5" s="1"/>
  <c r="Z22" i="5"/>
  <c r="AA22" i="5" s="1"/>
  <c r="AV16" i="5"/>
  <c r="AP32" i="5"/>
  <c r="R34" i="5"/>
  <c r="AA34" i="5"/>
  <c r="AO38" i="5"/>
  <c r="H56" i="5"/>
  <c r="I56" i="5" s="1"/>
  <c r="Q56" i="5"/>
  <c r="R56" i="5" s="1"/>
  <c r="Z56" i="5"/>
  <c r="AA56" i="5" s="1"/>
  <c r="AI56" i="5"/>
  <c r="AJ51" i="5"/>
  <c r="R55" i="5"/>
  <c r="H73" i="5"/>
  <c r="I73" i="5" s="1"/>
  <c r="X60" i="5"/>
  <c r="AN72" i="5"/>
  <c r="L72" i="5"/>
  <c r="R85" i="5"/>
  <c r="AA89" i="5"/>
  <c r="L94" i="5"/>
  <c r="AP100" i="5"/>
  <c r="I102" i="5"/>
  <c r="AJ102" i="5"/>
  <c r="K124" i="5"/>
  <c r="L119" i="5"/>
  <c r="AF124" i="5"/>
  <c r="AG124" i="5" s="1"/>
  <c r="I128" i="5"/>
  <c r="L136" i="5"/>
  <c r="AN174" i="5"/>
  <c r="AN196" i="5"/>
  <c r="AO204" i="5"/>
  <c r="AO208" i="5"/>
  <c r="AP219" i="5"/>
  <c r="AO225" i="5"/>
  <c r="X238" i="5"/>
  <c r="AY9" i="5"/>
  <c r="AY22" i="5" s="1"/>
  <c r="H39" i="5"/>
  <c r="I39" i="5" s="1"/>
  <c r="AF39" i="5"/>
  <c r="AG39" i="5" s="1"/>
  <c r="AI73" i="5"/>
  <c r="AJ73" i="5" s="1"/>
  <c r="BJ13" i="5"/>
  <c r="CT13" i="5"/>
  <c r="AN17" i="5"/>
  <c r="AP17" i="5" s="1"/>
  <c r="BK17" i="5"/>
  <c r="BW17" i="5"/>
  <c r="CI17" i="5"/>
  <c r="CU17" i="5"/>
  <c r="DG17" i="5"/>
  <c r="DS17" i="5"/>
  <c r="AW18" i="5"/>
  <c r="AV19" i="5"/>
  <c r="AO21" i="5"/>
  <c r="AO30" i="5"/>
  <c r="AN34" i="5"/>
  <c r="E39" i="5"/>
  <c r="F39" i="5" s="1"/>
  <c r="K39" i="5"/>
  <c r="L39" i="5" s="1"/>
  <c r="Q39" i="5"/>
  <c r="R39" i="5" s="1"/>
  <c r="W39" i="5"/>
  <c r="X39" i="5" s="1"/>
  <c r="AC39" i="5"/>
  <c r="AD39" i="5" s="1"/>
  <c r="AI39" i="5"/>
  <c r="AJ39" i="5" s="1"/>
  <c r="AN43" i="5"/>
  <c r="AM60" i="5"/>
  <c r="AK73" i="5"/>
  <c r="E73" i="5"/>
  <c r="F73" i="5" s="1"/>
  <c r="Q73" i="5"/>
  <c r="R73" i="5" s="1"/>
  <c r="AC73" i="5"/>
  <c r="L77" i="5"/>
  <c r="AD77" i="5"/>
  <c r="AL90" i="5"/>
  <c r="AM90" i="5" s="1"/>
  <c r="AM98" i="5"/>
  <c r="AK107" i="5"/>
  <c r="X162" i="5"/>
  <c r="T39" i="5"/>
  <c r="BV13" i="5"/>
  <c r="DF13" i="5"/>
  <c r="AV6" i="5"/>
  <c r="BF6" i="5"/>
  <c r="BR6" i="5"/>
  <c r="CD6" i="5"/>
  <c r="CP6" i="5"/>
  <c r="DB6" i="5"/>
  <c r="DN6" i="5"/>
  <c r="AY8" i="5"/>
  <c r="I9" i="5"/>
  <c r="O9" i="5"/>
  <c r="U9" i="5"/>
  <c r="AA9" i="5"/>
  <c r="AG9" i="5"/>
  <c r="AM9" i="5"/>
  <c r="AV10" i="5"/>
  <c r="BF10" i="5"/>
  <c r="BR10" i="5"/>
  <c r="CD10" i="5"/>
  <c r="CP10" i="5"/>
  <c r="DB10" i="5"/>
  <c r="DN10" i="5"/>
  <c r="BK13" i="5"/>
  <c r="BW13" i="5"/>
  <c r="CI13" i="5"/>
  <c r="CU13" i="5"/>
  <c r="DG13" i="5"/>
  <c r="DS13" i="5"/>
  <c r="AW14" i="5"/>
  <c r="BD21" i="5"/>
  <c r="BP21" i="5"/>
  <c r="CB21" i="5"/>
  <c r="CN21" i="5"/>
  <c r="CZ21" i="5"/>
  <c r="DL21" i="5"/>
  <c r="AG60" i="5"/>
  <c r="AL73" i="5"/>
  <c r="AP66" i="5"/>
  <c r="I68" i="5"/>
  <c r="R68" i="5"/>
  <c r="AA68" i="5"/>
  <c r="AJ68" i="5"/>
  <c r="K90" i="5"/>
  <c r="L90" i="5" s="1"/>
  <c r="I90" i="5"/>
  <c r="X94" i="5"/>
  <c r="AL107" i="5"/>
  <c r="AN123" i="5"/>
  <c r="AP120" i="5"/>
  <c r="Z39" i="5"/>
  <c r="AK56" i="5"/>
  <c r="K73" i="5"/>
  <c r="CH13" i="5"/>
  <c r="DR13" i="5"/>
  <c r="AV14" i="5"/>
  <c r="BK9" i="5"/>
  <c r="BW9" i="5"/>
  <c r="CI9" i="5"/>
  <c r="CU9" i="5"/>
  <c r="DG9" i="5"/>
  <c r="DS9" i="5"/>
  <c r="AW10" i="5"/>
  <c r="BL18" i="5"/>
  <c r="BX18" i="5"/>
  <c r="CJ18" i="5"/>
  <c r="CV18" i="5"/>
  <c r="DH18" i="5"/>
  <c r="DT18" i="5"/>
  <c r="E22" i="5"/>
  <c r="K22" i="5"/>
  <c r="L22" i="5" s="1"/>
  <c r="Q22" i="5"/>
  <c r="R22" i="5" s="1"/>
  <c r="W22" i="5"/>
  <c r="AC22" i="5"/>
  <c r="AI22" i="5"/>
  <c r="F43" i="5"/>
  <c r="L43" i="5"/>
  <c r="R43" i="5"/>
  <c r="X43" i="5"/>
  <c r="AD43" i="5"/>
  <c r="AJ43" i="5"/>
  <c r="AN51" i="5"/>
  <c r="AP51" i="5" s="1"/>
  <c r="AO55" i="5"/>
  <c r="R60" i="5"/>
  <c r="AA60" i="5"/>
  <c r="AF73" i="5"/>
  <c r="AN60" i="5"/>
  <c r="AO64" i="5"/>
  <c r="AP74" i="5"/>
  <c r="F77" i="5"/>
  <c r="X77" i="5"/>
  <c r="R94" i="5"/>
  <c r="AI141" i="5"/>
  <c r="AJ141" i="5" s="1"/>
  <c r="F111" i="5"/>
  <c r="U111" i="5"/>
  <c r="AW12" i="5"/>
  <c r="AN26" i="5"/>
  <c r="O30" i="5"/>
  <c r="AM30" i="5"/>
  <c r="AN47" i="5"/>
  <c r="O60" i="5"/>
  <c r="X64" i="5"/>
  <c r="I77" i="5"/>
  <c r="R77" i="5"/>
  <c r="AO89" i="5"/>
  <c r="AN140" i="5"/>
  <c r="AP137" i="5"/>
  <c r="U60" i="5"/>
  <c r="AI107" i="5"/>
  <c r="AJ107" i="5" s="1"/>
  <c r="AJ94" i="5"/>
  <c r="AN102" i="5"/>
  <c r="AP102" i="5" s="1"/>
  <c r="F47" i="5"/>
  <c r="O47" i="5"/>
  <c r="X47" i="5"/>
  <c r="AG47" i="5"/>
  <c r="I60" i="5"/>
  <c r="N73" i="5"/>
  <c r="O73" i="5" s="1"/>
  <c r="AJ60" i="5"/>
  <c r="F68" i="5"/>
  <c r="O68" i="5"/>
  <c r="X68" i="5"/>
  <c r="AG68" i="5"/>
  <c r="Q90" i="5"/>
  <c r="R90" i="5" s="1"/>
  <c r="AP122" i="5"/>
  <c r="AN132" i="5"/>
  <c r="AO153" i="5"/>
  <c r="AO187" i="5"/>
  <c r="O77" i="5"/>
  <c r="AA77" i="5"/>
  <c r="AG77" i="5"/>
  <c r="E124" i="5"/>
  <c r="K141" i="5"/>
  <c r="L141" i="5" s="1"/>
  <c r="W141" i="5"/>
  <c r="X141" i="5" s="1"/>
  <c r="AC141" i="5"/>
  <c r="AD141" i="5" s="1"/>
  <c r="AO132" i="5"/>
  <c r="F132" i="5"/>
  <c r="L132" i="5"/>
  <c r="R140" i="5"/>
  <c r="I145" i="5"/>
  <c r="N158" i="5"/>
  <c r="O158" i="5" s="1"/>
  <c r="AF158" i="5"/>
  <c r="AG158" i="5" s="1"/>
  <c r="R162" i="5"/>
  <c r="AN200" i="5"/>
  <c r="AP205" i="5"/>
  <c r="AN208" i="5"/>
  <c r="F213" i="5"/>
  <c r="AA98" i="5"/>
  <c r="AN98" i="5"/>
  <c r="AD111" i="5"/>
  <c r="AN115" i="5"/>
  <c r="AA115" i="5"/>
  <c r="F128" i="5"/>
  <c r="L128" i="5"/>
  <c r="X128" i="5"/>
  <c r="AD128" i="5"/>
  <c r="AL141" i="5"/>
  <c r="T141" i="5"/>
  <c r="U141" i="5" s="1"/>
  <c r="AD132" i="5"/>
  <c r="O136" i="5"/>
  <c r="U140" i="5"/>
  <c r="H158" i="5"/>
  <c r="T158" i="5"/>
  <c r="U158" i="5" s="1"/>
  <c r="L162" i="5"/>
  <c r="F166" i="5"/>
  <c r="O166" i="5"/>
  <c r="X166" i="5"/>
  <c r="AG166" i="5"/>
  <c r="AN166" i="5"/>
  <c r="AP166" i="5" s="1"/>
  <c r="U179" i="5"/>
  <c r="AJ200" i="5"/>
  <c r="AN94" i="5"/>
  <c r="AI124" i="5"/>
  <c r="AJ124" i="5" s="1"/>
  <c r="AN145" i="5"/>
  <c r="AP142" i="5"/>
  <c r="F162" i="5"/>
  <c r="O179" i="5"/>
  <c r="AL192" i="5"/>
  <c r="AM192" i="5" s="1"/>
  <c r="AM179" i="5"/>
  <c r="AN85" i="5"/>
  <c r="O98" i="5"/>
  <c r="AN111" i="5"/>
  <c r="R111" i="5"/>
  <c r="U115" i="5"/>
  <c r="AG132" i="5"/>
  <c r="I140" i="5"/>
  <c r="AA145" i="5"/>
  <c r="AL158" i="5"/>
  <c r="AM158" i="5" s="1"/>
  <c r="AJ162" i="5"/>
  <c r="AI175" i="5"/>
  <c r="AJ175" i="5" s="1"/>
  <c r="T192" i="5"/>
  <c r="U192" i="5" s="1"/>
  <c r="H192" i="5"/>
  <c r="I192" i="5" s="1"/>
  <c r="AP91" i="5"/>
  <c r="I94" i="5"/>
  <c r="I98" i="5"/>
  <c r="L111" i="5"/>
  <c r="I119" i="5"/>
  <c r="AP125" i="5"/>
  <c r="O128" i="5"/>
  <c r="AG128" i="5"/>
  <c r="X132" i="5"/>
  <c r="AF141" i="5"/>
  <c r="AG136" i="5"/>
  <c r="AP139" i="5"/>
  <c r="U145" i="5"/>
  <c r="AD162" i="5"/>
  <c r="AL175" i="5"/>
  <c r="AM175" i="5" s="1"/>
  <c r="AM162" i="5"/>
  <c r="X191" i="5"/>
  <c r="I115" i="5"/>
  <c r="O132" i="5"/>
  <c r="I166" i="5"/>
  <c r="R166" i="5"/>
  <c r="AA166" i="5"/>
  <c r="I179" i="5"/>
  <c r="N192" i="5"/>
  <c r="U183" i="5"/>
  <c r="R196" i="5"/>
  <c r="R209" i="5"/>
  <c r="AJ213" i="5"/>
  <c r="AI226" i="5"/>
  <c r="AJ226" i="5" s="1"/>
  <c r="W226" i="5"/>
  <c r="X226" i="5" s="1"/>
  <c r="AN149" i="5"/>
  <c r="AN157" i="5"/>
  <c r="AP157" i="5" s="1"/>
  <c r="AI158" i="5"/>
  <c r="AJ158" i="5" s="1"/>
  <c r="AN162" i="5"/>
  <c r="AO170" i="5"/>
  <c r="AG115" i="5"/>
  <c r="AO149" i="5"/>
  <c r="L166" i="5"/>
  <c r="U166" i="5"/>
  <c r="AD166" i="5"/>
  <c r="AP176" i="5"/>
  <c r="AN179" i="5"/>
  <c r="AG179" i="5"/>
  <c r="O183" i="5"/>
  <c r="AG183" i="5"/>
  <c r="AN183" i="5"/>
  <c r="AA192" i="5"/>
  <c r="AA179" i="5"/>
  <c r="AI192" i="5"/>
  <c r="AJ192" i="5" s="1"/>
  <c r="AD213" i="5"/>
  <c r="AO221" i="5"/>
  <c r="AP188" i="5"/>
  <c r="AN191" i="5"/>
  <c r="AP191" i="5" s="1"/>
  <c r="X213" i="5"/>
  <c r="Q226" i="5"/>
  <c r="K209" i="5"/>
  <c r="AC209" i="5"/>
  <c r="AD209" i="5" s="1"/>
  <c r="AN213" i="5"/>
  <c r="R213" i="5"/>
  <c r="AL209" i="5"/>
  <c r="AM209" i="5" s="1"/>
  <c r="AO200" i="5"/>
  <c r="AP202" i="5"/>
  <c r="L213" i="5"/>
  <c r="AC226" i="5"/>
  <c r="AD226" i="5" s="1"/>
  <c r="AN242" i="5"/>
  <c r="AK243" i="5"/>
  <c r="AL243" i="5"/>
  <c r="AN225" i="5"/>
  <c r="AJ230" i="5"/>
  <c r="D243" i="5"/>
  <c r="F243" i="5" s="1"/>
  <c r="J243" i="5"/>
  <c r="P243" i="5"/>
  <c r="V243" i="5"/>
  <c r="AB243" i="5"/>
  <c r="AO241" i="4"/>
  <c r="AN241" i="4"/>
  <c r="AM241" i="4"/>
  <c r="AJ241" i="4"/>
  <c r="AG241" i="4"/>
  <c r="AD241" i="4"/>
  <c r="AA241" i="4"/>
  <c r="X241" i="4"/>
  <c r="U241" i="4"/>
  <c r="R241" i="4"/>
  <c r="O241" i="4"/>
  <c r="L241" i="4"/>
  <c r="I241" i="4"/>
  <c r="F241" i="4"/>
  <c r="AO224" i="4"/>
  <c r="AN224" i="4"/>
  <c r="AM224" i="4"/>
  <c r="AJ224" i="4"/>
  <c r="AG224" i="4"/>
  <c r="AD224" i="4"/>
  <c r="AA224" i="4"/>
  <c r="X224" i="4"/>
  <c r="U224" i="4"/>
  <c r="R224" i="4"/>
  <c r="O224" i="4"/>
  <c r="L224" i="4"/>
  <c r="I224" i="4"/>
  <c r="F224" i="4"/>
  <c r="AO207" i="4"/>
  <c r="AN207" i="4"/>
  <c r="AM207" i="4"/>
  <c r="AJ207" i="4"/>
  <c r="AG207" i="4"/>
  <c r="AD207" i="4"/>
  <c r="AA207" i="4"/>
  <c r="X207" i="4"/>
  <c r="U207" i="4"/>
  <c r="R207" i="4"/>
  <c r="O207" i="4"/>
  <c r="L207" i="4"/>
  <c r="I207" i="4"/>
  <c r="F207" i="4"/>
  <c r="AO190" i="4"/>
  <c r="AN190" i="4"/>
  <c r="AM190" i="4"/>
  <c r="AJ190" i="4"/>
  <c r="AG190" i="4"/>
  <c r="AD190" i="4"/>
  <c r="AA190" i="4"/>
  <c r="X190" i="4"/>
  <c r="U190" i="4"/>
  <c r="R190" i="4"/>
  <c r="O190" i="4"/>
  <c r="L190" i="4"/>
  <c r="I190" i="4"/>
  <c r="F190" i="4"/>
  <c r="AO173" i="4"/>
  <c r="AN173" i="4"/>
  <c r="AM173" i="4"/>
  <c r="AJ173" i="4"/>
  <c r="AG173" i="4"/>
  <c r="AD173" i="4"/>
  <c r="AA173" i="4"/>
  <c r="X173" i="4"/>
  <c r="U173" i="4"/>
  <c r="R173" i="4"/>
  <c r="O173" i="4"/>
  <c r="L173" i="4"/>
  <c r="I173" i="4"/>
  <c r="F173" i="4"/>
  <c r="AO156" i="4"/>
  <c r="AN156" i="4"/>
  <c r="AM156" i="4"/>
  <c r="AJ156" i="4"/>
  <c r="AG156" i="4"/>
  <c r="AD156" i="4"/>
  <c r="AA156" i="4"/>
  <c r="X156" i="4"/>
  <c r="U156" i="4"/>
  <c r="R156" i="4"/>
  <c r="O156" i="4"/>
  <c r="L156" i="4"/>
  <c r="I156" i="4"/>
  <c r="F156" i="4"/>
  <c r="AO139" i="4"/>
  <c r="AN139" i="4"/>
  <c r="AM139" i="4"/>
  <c r="AJ139" i="4"/>
  <c r="AG139" i="4"/>
  <c r="AD139" i="4"/>
  <c r="AA139" i="4"/>
  <c r="X139" i="4"/>
  <c r="U139" i="4"/>
  <c r="R139" i="4"/>
  <c r="O139" i="4"/>
  <c r="L139" i="4"/>
  <c r="I139" i="4"/>
  <c r="F139" i="4"/>
  <c r="AO122" i="4"/>
  <c r="AN122" i="4"/>
  <c r="AM122" i="4"/>
  <c r="AJ122" i="4"/>
  <c r="AG122" i="4"/>
  <c r="AD122" i="4"/>
  <c r="AA122" i="4"/>
  <c r="X122" i="4"/>
  <c r="U122" i="4"/>
  <c r="R122" i="4"/>
  <c r="O122" i="4"/>
  <c r="L122" i="4"/>
  <c r="I122" i="4"/>
  <c r="F122" i="4"/>
  <c r="AO105" i="4"/>
  <c r="AN105" i="4"/>
  <c r="AM105" i="4"/>
  <c r="AJ105" i="4"/>
  <c r="AG105" i="4"/>
  <c r="AD105" i="4"/>
  <c r="AA105" i="4"/>
  <c r="X105" i="4"/>
  <c r="U105" i="4"/>
  <c r="R105" i="4"/>
  <c r="O105" i="4"/>
  <c r="L105" i="4"/>
  <c r="I105" i="4"/>
  <c r="F105" i="4"/>
  <c r="AO88" i="4"/>
  <c r="AN88" i="4"/>
  <c r="AM88" i="4"/>
  <c r="AJ88" i="4"/>
  <c r="AG88" i="4"/>
  <c r="AD88" i="4"/>
  <c r="AA88" i="4"/>
  <c r="X88" i="4"/>
  <c r="U88" i="4"/>
  <c r="R88" i="4"/>
  <c r="O88" i="4"/>
  <c r="L88" i="4"/>
  <c r="I88" i="4"/>
  <c r="F88" i="4"/>
  <c r="AO71" i="4"/>
  <c r="AN71" i="4"/>
  <c r="AM71" i="4"/>
  <c r="AJ71" i="4"/>
  <c r="AG71" i="4"/>
  <c r="AD71" i="4"/>
  <c r="AA71" i="4"/>
  <c r="X71" i="4"/>
  <c r="U71" i="4"/>
  <c r="R71" i="4"/>
  <c r="O71" i="4"/>
  <c r="L71" i="4"/>
  <c r="I71" i="4"/>
  <c r="F71" i="4"/>
  <c r="AO54" i="4"/>
  <c r="AN54" i="4"/>
  <c r="AM54" i="4"/>
  <c r="AJ54" i="4"/>
  <c r="AG54" i="4"/>
  <c r="AD54" i="4"/>
  <c r="AA54" i="4"/>
  <c r="X54" i="4"/>
  <c r="U54" i="4"/>
  <c r="R54" i="4"/>
  <c r="O54" i="4"/>
  <c r="L54" i="4"/>
  <c r="I54" i="4"/>
  <c r="F54" i="4"/>
  <c r="AO37" i="4"/>
  <c r="AN37" i="4"/>
  <c r="AM37" i="4"/>
  <c r="AJ37" i="4"/>
  <c r="AG37" i="4"/>
  <c r="AD37" i="4"/>
  <c r="AA37" i="4"/>
  <c r="X37" i="4"/>
  <c r="U37" i="4"/>
  <c r="R37" i="4"/>
  <c r="O37" i="4"/>
  <c r="L37" i="4"/>
  <c r="I37" i="4"/>
  <c r="F37" i="4"/>
  <c r="AO20" i="4"/>
  <c r="AN20" i="4"/>
  <c r="AM20" i="4"/>
  <c r="AJ20" i="4"/>
  <c r="AG20" i="4"/>
  <c r="AD20" i="4"/>
  <c r="AA20" i="4"/>
  <c r="X20" i="4"/>
  <c r="U20" i="4"/>
  <c r="R20" i="4"/>
  <c r="O20" i="4"/>
  <c r="L20" i="4"/>
  <c r="I20" i="4"/>
  <c r="F20" i="4"/>
  <c r="AP156" i="4" l="1"/>
  <c r="R243" i="5"/>
  <c r="AP174" i="5"/>
  <c r="AP190" i="4"/>
  <c r="AP241" i="4"/>
  <c r="AP208" i="5"/>
  <c r="DN21" i="5"/>
  <c r="BL21" i="5"/>
  <c r="CD21" i="5"/>
  <c r="DB21" i="5"/>
  <c r="BF21" i="5"/>
  <c r="CV21" i="5"/>
  <c r="DH21" i="5"/>
  <c r="AP242" i="5"/>
  <c r="AO124" i="5"/>
  <c r="DT21" i="5"/>
  <c r="AP38" i="5"/>
  <c r="AP72" i="5"/>
  <c r="AP37" i="4"/>
  <c r="AX16" i="5"/>
  <c r="CJ21" i="5"/>
  <c r="AP123" i="5"/>
  <c r="L243" i="5"/>
  <c r="AM56" i="5"/>
  <c r="BR17" i="5"/>
  <c r="AP122" i="4"/>
  <c r="AP224" i="4"/>
  <c r="BR21" i="5"/>
  <c r="AM22" i="5"/>
  <c r="BF17" i="5"/>
  <c r="AP85" i="5"/>
  <c r="CP17" i="5"/>
  <c r="AP89" i="5"/>
  <c r="AP207" i="4"/>
  <c r="DN17" i="5"/>
  <c r="AW17" i="5"/>
  <c r="AX15" i="5"/>
  <c r="AP68" i="5"/>
  <c r="AP204" i="5"/>
  <c r="AP136" i="5"/>
  <c r="DT17" i="5"/>
  <c r="DB17" i="5"/>
  <c r="CV17" i="5"/>
  <c r="DH17" i="5"/>
  <c r="X243" i="5"/>
  <c r="AD243" i="5"/>
  <c r="CJ17" i="5"/>
  <c r="BR13" i="5"/>
  <c r="AP115" i="5"/>
  <c r="AO90" i="5"/>
  <c r="CD13" i="5"/>
  <c r="AP47" i="5"/>
  <c r="AP183" i="5"/>
  <c r="AO141" i="5"/>
  <c r="DS22" i="5"/>
  <c r="AP98" i="5"/>
  <c r="AO107" i="5"/>
  <c r="AP81" i="5"/>
  <c r="BK22" i="5"/>
  <c r="DB13" i="5"/>
  <c r="AM39" i="5"/>
  <c r="DA22" i="5"/>
  <c r="BQ22" i="5"/>
  <c r="CP13" i="5"/>
  <c r="DM22" i="5"/>
  <c r="DN13" i="5"/>
  <c r="BE22" i="5"/>
  <c r="BF13" i="5"/>
  <c r="AP196" i="5"/>
  <c r="AO209" i="5"/>
  <c r="CV9" i="5"/>
  <c r="AO243" i="5"/>
  <c r="AM243" i="5"/>
  <c r="CJ9" i="5"/>
  <c r="T244" i="5"/>
  <c r="AF244" i="5"/>
  <c r="AM107" i="5"/>
  <c r="AL244" i="5"/>
  <c r="H244" i="5"/>
  <c r="DB9" i="5"/>
  <c r="AP230" i="5"/>
  <c r="AP128" i="5"/>
  <c r="DN9" i="5"/>
  <c r="AO56" i="5"/>
  <c r="CD9" i="5"/>
  <c r="CC22" i="5"/>
  <c r="AO22" i="5"/>
  <c r="AP9" i="5"/>
  <c r="DR22" i="5"/>
  <c r="AP187" i="5"/>
  <c r="CZ22" i="5"/>
  <c r="CT22" i="5"/>
  <c r="CO22" i="5"/>
  <c r="CP21" i="5"/>
  <c r="CH22" i="5"/>
  <c r="AX12" i="5"/>
  <c r="AP55" i="5"/>
  <c r="CD17" i="5"/>
  <c r="BX17" i="5"/>
  <c r="AN141" i="5"/>
  <c r="BR9" i="5"/>
  <c r="AP30" i="5"/>
  <c r="BL17" i="5"/>
  <c r="AP170" i="5"/>
  <c r="AP153" i="5"/>
  <c r="AN243" i="5"/>
  <c r="BD22" i="5"/>
  <c r="AH244" i="5"/>
  <c r="CP9" i="5"/>
  <c r="Z244" i="5"/>
  <c r="X22" i="5"/>
  <c r="AP173" i="4"/>
  <c r="AP139" i="4"/>
  <c r="AP105" i="4"/>
  <c r="AP88" i="4"/>
  <c r="AP71" i="4"/>
  <c r="AP54" i="4"/>
  <c r="AP20" i="4"/>
  <c r="AO226" i="5"/>
  <c r="I158" i="5"/>
  <c r="E244" i="5"/>
  <c r="BW22" i="5"/>
  <c r="BL13" i="5"/>
  <c r="AP225" i="5"/>
  <c r="N244" i="5"/>
  <c r="AD73" i="5"/>
  <c r="DH13" i="5"/>
  <c r="AP238" i="5"/>
  <c r="AP132" i="5"/>
  <c r="AP140" i="5"/>
  <c r="DG22" i="5"/>
  <c r="AA39" i="5"/>
  <c r="BF9" i="5"/>
  <c r="AP234" i="5"/>
  <c r="AP149" i="5"/>
  <c r="L124" i="5"/>
  <c r="AJ56" i="5"/>
  <c r="AP34" i="5"/>
  <c r="AP217" i="5"/>
  <c r="U39" i="5"/>
  <c r="Y244" i="5"/>
  <c r="AP21" i="5"/>
  <c r="AQ244" i="5"/>
  <c r="V244" i="5"/>
  <c r="CB22" i="5"/>
  <c r="AN90" i="5"/>
  <c r="AI244" i="5"/>
  <c r="R226" i="5"/>
  <c r="AO192" i="5"/>
  <c r="AC244" i="5"/>
  <c r="BX13" i="5"/>
  <c r="AX19" i="5"/>
  <c r="AV21" i="5"/>
  <c r="S244" i="5"/>
  <c r="G244" i="5"/>
  <c r="BL9" i="5"/>
  <c r="J244" i="5"/>
  <c r="AW13" i="5"/>
  <c r="L73" i="5"/>
  <c r="AN158" i="5"/>
  <c r="AP145" i="5"/>
  <c r="AM141" i="5"/>
  <c r="W244" i="5"/>
  <c r="AV17" i="5"/>
  <c r="AX14" i="5"/>
  <c r="AV13" i="5"/>
  <c r="AX10" i="5"/>
  <c r="AW21" i="5"/>
  <c r="AX18" i="5"/>
  <c r="P244" i="5"/>
  <c r="BV22" i="5"/>
  <c r="AO39" i="5"/>
  <c r="M244" i="5"/>
  <c r="BJ22" i="5"/>
  <c r="CN22" i="5"/>
  <c r="AE244" i="5"/>
  <c r="AP200" i="5"/>
  <c r="AP221" i="5"/>
  <c r="AN124" i="5"/>
  <c r="AP124" i="5" s="1"/>
  <c r="AP111" i="5"/>
  <c r="CU22" i="5"/>
  <c r="DT13" i="5"/>
  <c r="AN56" i="5"/>
  <c r="AP43" i="5"/>
  <c r="BX9" i="5"/>
  <c r="DT9" i="5"/>
  <c r="AD22" i="5"/>
  <c r="DL22" i="5"/>
  <c r="AN22" i="5"/>
  <c r="F22" i="5"/>
  <c r="DF22" i="5"/>
  <c r="AN39" i="5"/>
  <c r="AP26" i="5"/>
  <c r="AN73" i="5"/>
  <c r="AP60" i="5"/>
  <c r="AX6" i="5"/>
  <c r="AV9" i="5"/>
  <c r="AN192" i="5"/>
  <c r="AP179" i="5"/>
  <c r="AO175" i="5"/>
  <c r="AP213" i="5"/>
  <c r="AN226" i="5"/>
  <c r="AO158" i="5"/>
  <c r="AN175" i="5"/>
  <c r="AP162" i="5"/>
  <c r="AN209" i="5"/>
  <c r="Q244" i="5"/>
  <c r="L209" i="5"/>
  <c r="O192" i="5"/>
  <c r="AG141" i="5"/>
  <c r="AP94" i="5"/>
  <c r="AN107" i="5"/>
  <c r="F124" i="5"/>
  <c r="AP64" i="5"/>
  <c r="AO73" i="5"/>
  <c r="K244" i="5"/>
  <c r="CI22" i="5"/>
  <c r="CJ13" i="5"/>
  <c r="AG73" i="5"/>
  <c r="AM73" i="5"/>
  <c r="CV13" i="5"/>
  <c r="BP22" i="5"/>
  <c r="AJ22" i="5"/>
  <c r="AB244" i="5"/>
  <c r="D244" i="5"/>
  <c r="AK244" i="5"/>
  <c r="DH9" i="5"/>
  <c r="AO240" i="4"/>
  <c r="AN240" i="4"/>
  <c r="AM240" i="4"/>
  <c r="AJ240" i="4"/>
  <c r="AG240" i="4"/>
  <c r="AD240" i="4"/>
  <c r="AA240" i="4"/>
  <c r="X240" i="4"/>
  <c r="U240" i="4"/>
  <c r="R240" i="4"/>
  <c r="O240" i="4"/>
  <c r="L240" i="4"/>
  <c r="I240" i="4"/>
  <c r="F240" i="4"/>
  <c r="AO223" i="4"/>
  <c r="AN223" i="4"/>
  <c r="AM223" i="4"/>
  <c r="AJ223" i="4"/>
  <c r="AG223" i="4"/>
  <c r="AD223" i="4"/>
  <c r="AA223" i="4"/>
  <c r="X223" i="4"/>
  <c r="U223" i="4"/>
  <c r="R223" i="4"/>
  <c r="O223" i="4"/>
  <c r="L223" i="4"/>
  <c r="I223" i="4"/>
  <c r="F223" i="4"/>
  <c r="AO206" i="4"/>
  <c r="AN206" i="4"/>
  <c r="AM206" i="4"/>
  <c r="AJ206" i="4"/>
  <c r="AG206" i="4"/>
  <c r="AD206" i="4"/>
  <c r="AA206" i="4"/>
  <c r="X206" i="4"/>
  <c r="U206" i="4"/>
  <c r="R206" i="4"/>
  <c r="O206" i="4"/>
  <c r="L206" i="4"/>
  <c r="I206" i="4"/>
  <c r="F206" i="4"/>
  <c r="AO189" i="4"/>
  <c r="AN189" i="4"/>
  <c r="AM189" i="4"/>
  <c r="AJ189" i="4"/>
  <c r="AG189" i="4"/>
  <c r="AD189" i="4"/>
  <c r="AA189" i="4"/>
  <c r="X189" i="4"/>
  <c r="U189" i="4"/>
  <c r="R189" i="4"/>
  <c r="O189" i="4"/>
  <c r="L189" i="4"/>
  <c r="I189" i="4"/>
  <c r="F189" i="4"/>
  <c r="AO172" i="4"/>
  <c r="AN172" i="4"/>
  <c r="AM172" i="4"/>
  <c r="AJ172" i="4"/>
  <c r="AG172" i="4"/>
  <c r="AD172" i="4"/>
  <c r="AA172" i="4"/>
  <c r="X172" i="4"/>
  <c r="U172" i="4"/>
  <c r="R172" i="4"/>
  <c r="O172" i="4"/>
  <c r="L172" i="4"/>
  <c r="I172" i="4"/>
  <c r="F172" i="4"/>
  <c r="AO155" i="4"/>
  <c r="AN155" i="4"/>
  <c r="AM155" i="4"/>
  <c r="AJ155" i="4"/>
  <c r="AG155" i="4"/>
  <c r="AD155" i="4"/>
  <c r="AA155" i="4"/>
  <c r="X155" i="4"/>
  <c r="U155" i="4"/>
  <c r="R155" i="4"/>
  <c r="O155" i="4"/>
  <c r="L155" i="4"/>
  <c r="I155" i="4"/>
  <c r="F155" i="4"/>
  <c r="AO138" i="4"/>
  <c r="AN138" i="4"/>
  <c r="AM138" i="4"/>
  <c r="AJ138" i="4"/>
  <c r="AG138" i="4"/>
  <c r="AD138" i="4"/>
  <c r="AA138" i="4"/>
  <c r="X138" i="4"/>
  <c r="U138" i="4"/>
  <c r="R138" i="4"/>
  <c r="O138" i="4"/>
  <c r="L138" i="4"/>
  <c r="I138" i="4"/>
  <c r="F138" i="4"/>
  <c r="AO121" i="4"/>
  <c r="AN121" i="4"/>
  <c r="AM121" i="4"/>
  <c r="AJ121" i="4"/>
  <c r="AG121" i="4"/>
  <c r="AD121" i="4"/>
  <c r="AA121" i="4"/>
  <c r="X121" i="4"/>
  <c r="U121" i="4"/>
  <c r="R121" i="4"/>
  <c r="O121" i="4"/>
  <c r="L121" i="4"/>
  <c r="I121" i="4"/>
  <c r="F121" i="4"/>
  <c r="AO104" i="4"/>
  <c r="AN104" i="4"/>
  <c r="AM104" i="4"/>
  <c r="AJ104" i="4"/>
  <c r="AG104" i="4"/>
  <c r="AD104" i="4"/>
  <c r="AA104" i="4"/>
  <c r="X104" i="4"/>
  <c r="U104" i="4"/>
  <c r="R104" i="4"/>
  <c r="O104" i="4"/>
  <c r="L104" i="4"/>
  <c r="I104" i="4"/>
  <c r="F104" i="4"/>
  <c r="AO87" i="4"/>
  <c r="AN87" i="4"/>
  <c r="AM87" i="4"/>
  <c r="AJ87" i="4"/>
  <c r="AG87" i="4"/>
  <c r="AD87" i="4"/>
  <c r="AA87" i="4"/>
  <c r="X87" i="4"/>
  <c r="U87" i="4"/>
  <c r="R87" i="4"/>
  <c r="O87" i="4"/>
  <c r="L87" i="4"/>
  <c r="I87" i="4"/>
  <c r="F87" i="4"/>
  <c r="AO70" i="4"/>
  <c r="AN70" i="4"/>
  <c r="AM70" i="4"/>
  <c r="AJ70" i="4"/>
  <c r="AG70" i="4"/>
  <c r="AD70" i="4"/>
  <c r="AA70" i="4"/>
  <c r="X70" i="4"/>
  <c r="U70" i="4"/>
  <c r="R70" i="4"/>
  <c r="O70" i="4"/>
  <c r="L70" i="4"/>
  <c r="I70" i="4"/>
  <c r="F70" i="4"/>
  <c r="AO53" i="4"/>
  <c r="AN53" i="4"/>
  <c r="AM53" i="4"/>
  <c r="AJ53" i="4"/>
  <c r="AG53" i="4"/>
  <c r="AD53" i="4"/>
  <c r="AA53" i="4"/>
  <c r="X53" i="4"/>
  <c r="U53" i="4"/>
  <c r="R53" i="4"/>
  <c r="O53" i="4"/>
  <c r="L53" i="4"/>
  <c r="I53" i="4"/>
  <c r="F53" i="4"/>
  <c r="AO36" i="4"/>
  <c r="AN36" i="4"/>
  <c r="AM36" i="4"/>
  <c r="AJ36" i="4"/>
  <c r="AG36" i="4"/>
  <c r="AD36" i="4"/>
  <c r="AA36" i="4"/>
  <c r="X36" i="4"/>
  <c r="U36" i="4"/>
  <c r="R36" i="4"/>
  <c r="O36" i="4"/>
  <c r="L36" i="4"/>
  <c r="I36" i="4"/>
  <c r="F36" i="4"/>
  <c r="AO19" i="4"/>
  <c r="AN19" i="4"/>
  <c r="AM19" i="4"/>
  <c r="AJ19" i="4"/>
  <c r="AG19" i="4"/>
  <c r="AD19" i="4"/>
  <c r="AA19" i="4"/>
  <c r="X19" i="4"/>
  <c r="U19" i="4"/>
  <c r="R19" i="4"/>
  <c r="O19" i="4"/>
  <c r="L19" i="4"/>
  <c r="I19" i="4"/>
  <c r="F19" i="4"/>
  <c r="AP87" i="4" l="1"/>
  <c r="AP240" i="4"/>
  <c r="AP172" i="4"/>
  <c r="AP53" i="4"/>
  <c r="AP104" i="4"/>
  <c r="AP206" i="4"/>
  <c r="AP121" i="4"/>
  <c r="AX17" i="5"/>
  <c r="AP138" i="4"/>
  <c r="AP189" i="4"/>
  <c r="AP90" i="5"/>
  <c r="AP243" i="5"/>
  <c r="AP141" i="5"/>
  <c r="AP107" i="5"/>
  <c r="DT22" i="5"/>
  <c r="BL22" i="5"/>
  <c r="BR22" i="5"/>
  <c r="BF22" i="5"/>
  <c r="AX13" i="5"/>
  <c r="DN22" i="5"/>
  <c r="DB22" i="5"/>
  <c r="AP209" i="5"/>
  <c r="U244" i="5"/>
  <c r="I244" i="5"/>
  <c r="AM244" i="5"/>
  <c r="AG244" i="5"/>
  <c r="CJ22" i="5"/>
  <c r="CP22" i="5"/>
  <c r="AP56" i="5"/>
  <c r="AA244" i="5"/>
  <c r="CD22" i="5"/>
  <c r="AJ244" i="5"/>
  <c r="CV22" i="5"/>
  <c r="F244" i="5"/>
  <c r="BX22" i="5"/>
  <c r="DH22" i="5"/>
  <c r="X244" i="5"/>
  <c r="AO244" i="5"/>
  <c r="AP226" i="5"/>
  <c r="O244" i="5"/>
  <c r="AN244" i="5"/>
  <c r="AP22" i="5"/>
  <c r="AD244" i="5"/>
  <c r="AP73" i="5"/>
  <c r="AX21" i="5"/>
  <c r="AW22" i="5"/>
  <c r="AV22" i="5"/>
  <c r="AX9" i="5"/>
  <c r="AP158" i="5"/>
  <c r="R244" i="5"/>
  <c r="AP175" i="5"/>
  <c r="AP192" i="5"/>
  <c r="AP39" i="5"/>
  <c r="L244" i="5"/>
  <c r="AP223" i="4"/>
  <c r="AP155" i="4"/>
  <c r="AP70" i="4"/>
  <c r="AP36" i="4"/>
  <c r="AP19" i="4"/>
  <c r="AO239" i="4"/>
  <c r="AN239" i="4"/>
  <c r="AM239" i="4"/>
  <c r="AJ239" i="4"/>
  <c r="AG239" i="4"/>
  <c r="AD239" i="4"/>
  <c r="AA239" i="4"/>
  <c r="X239" i="4"/>
  <c r="U239" i="4"/>
  <c r="R239" i="4"/>
  <c r="O239" i="4"/>
  <c r="L239" i="4"/>
  <c r="I239" i="4"/>
  <c r="F239" i="4"/>
  <c r="AO222" i="4"/>
  <c r="AN222" i="4"/>
  <c r="AM222" i="4"/>
  <c r="AJ222" i="4"/>
  <c r="AG222" i="4"/>
  <c r="AD222" i="4"/>
  <c r="AA222" i="4"/>
  <c r="X222" i="4"/>
  <c r="U222" i="4"/>
  <c r="R222" i="4"/>
  <c r="O222" i="4"/>
  <c r="L222" i="4"/>
  <c r="I222" i="4"/>
  <c r="F222" i="4"/>
  <c r="AO205" i="4"/>
  <c r="AN205" i="4"/>
  <c r="AP205" i="4" s="1"/>
  <c r="AM205" i="4"/>
  <c r="AJ205" i="4"/>
  <c r="AG205" i="4"/>
  <c r="AD205" i="4"/>
  <c r="AA205" i="4"/>
  <c r="X205" i="4"/>
  <c r="U205" i="4"/>
  <c r="R205" i="4"/>
  <c r="O205" i="4"/>
  <c r="L205" i="4"/>
  <c r="I205" i="4"/>
  <c r="F205" i="4"/>
  <c r="AO188" i="4"/>
  <c r="AN188" i="4"/>
  <c r="AM188" i="4"/>
  <c r="AJ188" i="4"/>
  <c r="AG188" i="4"/>
  <c r="AD188" i="4"/>
  <c r="AA188" i="4"/>
  <c r="X188" i="4"/>
  <c r="U188" i="4"/>
  <c r="R188" i="4"/>
  <c r="O188" i="4"/>
  <c r="L188" i="4"/>
  <c r="I188" i="4"/>
  <c r="F188" i="4"/>
  <c r="AO171" i="4"/>
  <c r="AN171" i="4"/>
  <c r="AP171" i="4" s="1"/>
  <c r="AM171" i="4"/>
  <c r="AJ171" i="4"/>
  <c r="AG171" i="4"/>
  <c r="AD171" i="4"/>
  <c r="AA171" i="4"/>
  <c r="X171" i="4"/>
  <c r="U171" i="4"/>
  <c r="R171" i="4"/>
  <c r="O171" i="4"/>
  <c r="L171" i="4"/>
  <c r="I171" i="4"/>
  <c r="F171" i="4"/>
  <c r="AO154" i="4"/>
  <c r="AN154" i="4"/>
  <c r="AP154" i="4" s="1"/>
  <c r="AM154" i="4"/>
  <c r="AJ154" i="4"/>
  <c r="AG154" i="4"/>
  <c r="AD154" i="4"/>
  <c r="AA154" i="4"/>
  <c r="X154" i="4"/>
  <c r="U154" i="4"/>
  <c r="R154" i="4"/>
  <c r="O154" i="4"/>
  <c r="L154" i="4"/>
  <c r="I154" i="4"/>
  <c r="F154" i="4"/>
  <c r="AO137" i="4"/>
  <c r="AP137" i="4" s="1"/>
  <c r="AN137" i="4"/>
  <c r="AM137" i="4"/>
  <c r="AJ137" i="4"/>
  <c r="AG137" i="4"/>
  <c r="AD137" i="4"/>
  <c r="AA137" i="4"/>
  <c r="X137" i="4"/>
  <c r="U137" i="4"/>
  <c r="R137" i="4"/>
  <c r="O137" i="4"/>
  <c r="L137" i="4"/>
  <c r="I137" i="4"/>
  <c r="F137" i="4"/>
  <c r="AO120" i="4"/>
  <c r="AN120" i="4"/>
  <c r="AP120" i="4" s="1"/>
  <c r="AM120" i="4"/>
  <c r="AJ120" i="4"/>
  <c r="AG120" i="4"/>
  <c r="AD120" i="4"/>
  <c r="AA120" i="4"/>
  <c r="X120" i="4"/>
  <c r="U120" i="4"/>
  <c r="R120" i="4"/>
  <c r="O120" i="4"/>
  <c r="L120" i="4"/>
  <c r="I120" i="4"/>
  <c r="F120" i="4"/>
  <c r="AO103" i="4"/>
  <c r="AN103" i="4"/>
  <c r="AM103" i="4"/>
  <c r="AJ103" i="4"/>
  <c r="AG103" i="4"/>
  <c r="AD103" i="4"/>
  <c r="AA103" i="4"/>
  <c r="X103" i="4"/>
  <c r="U103" i="4"/>
  <c r="R103" i="4"/>
  <c r="O103" i="4"/>
  <c r="L103" i="4"/>
  <c r="I103" i="4"/>
  <c r="F103" i="4"/>
  <c r="AO86" i="4"/>
  <c r="AN86" i="4"/>
  <c r="AM86" i="4"/>
  <c r="AJ86" i="4"/>
  <c r="AG86" i="4"/>
  <c r="AD86" i="4"/>
  <c r="AA86" i="4"/>
  <c r="X86" i="4"/>
  <c r="U86" i="4"/>
  <c r="R86" i="4"/>
  <c r="O86" i="4"/>
  <c r="L86" i="4"/>
  <c r="I86" i="4"/>
  <c r="F86" i="4"/>
  <c r="AO69" i="4"/>
  <c r="AN69" i="4"/>
  <c r="AP69" i="4" s="1"/>
  <c r="AM69" i="4"/>
  <c r="AJ69" i="4"/>
  <c r="AG69" i="4"/>
  <c r="AD69" i="4"/>
  <c r="AA69" i="4"/>
  <c r="X69" i="4"/>
  <c r="U69" i="4"/>
  <c r="R69" i="4"/>
  <c r="O69" i="4"/>
  <c r="L69" i="4"/>
  <c r="I69" i="4"/>
  <c r="F69" i="4"/>
  <c r="AO52" i="4"/>
  <c r="AN52" i="4"/>
  <c r="AM52" i="4"/>
  <c r="AJ52" i="4"/>
  <c r="AG52" i="4"/>
  <c r="AD52" i="4"/>
  <c r="AA52" i="4"/>
  <c r="X52" i="4"/>
  <c r="U52" i="4"/>
  <c r="R52" i="4"/>
  <c r="O52" i="4"/>
  <c r="L52" i="4"/>
  <c r="I52" i="4"/>
  <c r="F52" i="4"/>
  <c r="AO35" i="4"/>
  <c r="AN35" i="4"/>
  <c r="AM35" i="4"/>
  <c r="AJ35" i="4"/>
  <c r="AG35" i="4"/>
  <c r="AD35" i="4"/>
  <c r="AA35" i="4"/>
  <c r="X35" i="4"/>
  <c r="U35" i="4"/>
  <c r="R35" i="4"/>
  <c r="O35" i="4"/>
  <c r="L35" i="4"/>
  <c r="I35" i="4"/>
  <c r="F35" i="4"/>
  <c r="AO18" i="4"/>
  <c r="AN18" i="4"/>
  <c r="AM18" i="4"/>
  <c r="AJ18" i="4"/>
  <c r="AG18" i="4"/>
  <c r="AD18" i="4"/>
  <c r="AA18" i="4"/>
  <c r="X18" i="4"/>
  <c r="U18" i="4"/>
  <c r="R18" i="4"/>
  <c r="O18" i="4"/>
  <c r="L18" i="4"/>
  <c r="I18" i="4"/>
  <c r="F18" i="4"/>
  <c r="AP222" i="4" l="1"/>
  <c r="AP239" i="4"/>
  <c r="AP244" i="5"/>
  <c r="AX22" i="5"/>
  <c r="AP188" i="4"/>
  <c r="AP103" i="4"/>
  <c r="AP86" i="4"/>
  <c r="AP52" i="4"/>
  <c r="AP35" i="4"/>
  <c r="AP18" i="4"/>
  <c r="AF242" i="4"/>
  <c r="AF238" i="4"/>
  <c r="AF234" i="4"/>
  <c r="AF230" i="4"/>
  <c r="AF225" i="4"/>
  <c r="AF221" i="4"/>
  <c r="AF217" i="4"/>
  <c r="AF213" i="4"/>
  <c r="AF208" i="4"/>
  <c r="AF204" i="4"/>
  <c r="AF200" i="4"/>
  <c r="AF196" i="4"/>
  <c r="AF191" i="4"/>
  <c r="AF187" i="4"/>
  <c r="AF183" i="4"/>
  <c r="AF179" i="4"/>
  <c r="AF174" i="4"/>
  <c r="AF170" i="4"/>
  <c r="AF166" i="4"/>
  <c r="AF162" i="4"/>
  <c r="AF157" i="4"/>
  <c r="AF153" i="4"/>
  <c r="AF149" i="4"/>
  <c r="AF145" i="4"/>
  <c r="AF140" i="4"/>
  <c r="AF136" i="4"/>
  <c r="AF132" i="4"/>
  <c r="AF128" i="4"/>
  <c r="AF123" i="4"/>
  <c r="AF119" i="4"/>
  <c r="AF115" i="4"/>
  <c r="AF111" i="4"/>
  <c r="AF106" i="4"/>
  <c r="AF102" i="4"/>
  <c r="AF98" i="4"/>
  <c r="AF94" i="4"/>
  <c r="AF89" i="4"/>
  <c r="AF85" i="4"/>
  <c r="AF81" i="4"/>
  <c r="AF77" i="4"/>
  <c r="AF72" i="4"/>
  <c r="AF68" i="4"/>
  <c r="AF64" i="4"/>
  <c r="AF60" i="4"/>
  <c r="AF55" i="4"/>
  <c r="AF51" i="4"/>
  <c r="AF47" i="4"/>
  <c r="AF43" i="4"/>
  <c r="AF38" i="4"/>
  <c r="AF34" i="4"/>
  <c r="AF30" i="4"/>
  <c r="AF26" i="4"/>
  <c r="AF21" i="4"/>
  <c r="AF17" i="4"/>
  <c r="AF13" i="4"/>
  <c r="AF9" i="4"/>
  <c r="AF107" i="4" l="1"/>
  <c r="AF158" i="4"/>
  <c r="AF39" i="4"/>
  <c r="AF243" i="4"/>
  <c r="AF209" i="4"/>
  <c r="AF90" i="4"/>
  <c r="AF73" i="4"/>
  <c r="AF22" i="4"/>
  <c r="AF192" i="4"/>
  <c r="AF226" i="4"/>
  <c r="AF175" i="4"/>
  <c r="AF141" i="4"/>
  <c r="AF124" i="4"/>
  <c r="AF56" i="4"/>
  <c r="AO237" i="4" l="1"/>
  <c r="AN237" i="4"/>
  <c r="AM237" i="4"/>
  <c r="AJ237" i="4"/>
  <c r="AG237" i="4"/>
  <c r="AD237" i="4"/>
  <c r="AA237" i="4"/>
  <c r="X237" i="4"/>
  <c r="U237" i="4"/>
  <c r="R237" i="4"/>
  <c r="O237" i="4"/>
  <c r="L237" i="4"/>
  <c r="I237" i="4"/>
  <c r="F237" i="4"/>
  <c r="AO220" i="4"/>
  <c r="AN220" i="4"/>
  <c r="AM220" i="4"/>
  <c r="AJ220" i="4"/>
  <c r="AG220" i="4"/>
  <c r="AD220" i="4"/>
  <c r="AA220" i="4"/>
  <c r="X220" i="4"/>
  <c r="U220" i="4"/>
  <c r="R220" i="4"/>
  <c r="O220" i="4"/>
  <c r="L220" i="4"/>
  <c r="I220" i="4"/>
  <c r="F220" i="4"/>
  <c r="AO203" i="4"/>
  <c r="AN203" i="4"/>
  <c r="AM203" i="4"/>
  <c r="AJ203" i="4"/>
  <c r="AG203" i="4"/>
  <c r="AD203" i="4"/>
  <c r="AA203" i="4"/>
  <c r="X203" i="4"/>
  <c r="U203" i="4"/>
  <c r="R203" i="4"/>
  <c r="O203" i="4"/>
  <c r="L203" i="4"/>
  <c r="I203" i="4"/>
  <c r="F203" i="4"/>
  <c r="AO186" i="4"/>
  <c r="AN186" i="4"/>
  <c r="AM186" i="4"/>
  <c r="AJ186" i="4"/>
  <c r="AG186" i="4"/>
  <c r="AD186" i="4"/>
  <c r="AA186" i="4"/>
  <c r="X186" i="4"/>
  <c r="U186" i="4"/>
  <c r="R186" i="4"/>
  <c r="O186" i="4"/>
  <c r="L186" i="4"/>
  <c r="I186" i="4"/>
  <c r="F186" i="4"/>
  <c r="AO169" i="4"/>
  <c r="AN169" i="4"/>
  <c r="AM169" i="4"/>
  <c r="AJ169" i="4"/>
  <c r="AG169" i="4"/>
  <c r="AD169" i="4"/>
  <c r="AA169" i="4"/>
  <c r="X169" i="4"/>
  <c r="U169" i="4"/>
  <c r="R169" i="4"/>
  <c r="O169" i="4"/>
  <c r="L169" i="4"/>
  <c r="I169" i="4"/>
  <c r="F169" i="4"/>
  <c r="AO152" i="4"/>
  <c r="AN152" i="4"/>
  <c r="AM152" i="4"/>
  <c r="AJ152" i="4"/>
  <c r="AG152" i="4"/>
  <c r="AD152" i="4"/>
  <c r="AA152" i="4"/>
  <c r="X152" i="4"/>
  <c r="U152" i="4"/>
  <c r="R152" i="4"/>
  <c r="O152" i="4"/>
  <c r="L152" i="4"/>
  <c r="I152" i="4"/>
  <c r="F152" i="4"/>
  <c r="AO135" i="4"/>
  <c r="AP135" i="4" s="1"/>
  <c r="AN135" i="4"/>
  <c r="AM135" i="4"/>
  <c r="AJ135" i="4"/>
  <c r="AG135" i="4"/>
  <c r="AD135" i="4"/>
  <c r="AA135" i="4"/>
  <c r="X135" i="4"/>
  <c r="U135" i="4"/>
  <c r="R135" i="4"/>
  <c r="O135" i="4"/>
  <c r="L135" i="4"/>
  <c r="I135" i="4"/>
  <c r="F135" i="4"/>
  <c r="AO118" i="4"/>
  <c r="AN118" i="4"/>
  <c r="AM118" i="4"/>
  <c r="AJ118" i="4"/>
  <c r="AG118" i="4"/>
  <c r="AD118" i="4"/>
  <c r="AA118" i="4"/>
  <c r="X118" i="4"/>
  <c r="U118" i="4"/>
  <c r="R118" i="4"/>
  <c r="O118" i="4"/>
  <c r="L118" i="4"/>
  <c r="I118" i="4"/>
  <c r="F118" i="4"/>
  <c r="AO101" i="4"/>
  <c r="AN101" i="4"/>
  <c r="AM101" i="4"/>
  <c r="AJ101" i="4"/>
  <c r="AG101" i="4"/>
  <c r="AD101" i="4"/>
  <c r="AA101" i="4"/>
  <c r="X101" i="4"/>
  <c r="U101" i="4"/>
  <c r="R101" i="4"/>
  <c r="O101" i="4"/>
  <c r="L101" i="4"/>
  <c r="I101" i="4"/>
  <c r="F101" i="4"/>
  <c r="AO84" i="4"/>
  <c r="AN84" i="4"/>
  <c r="AM84" i="4"/>
  <c r="AJ84" i="4"/>
  <c r="AG84" i="4"/>
  <c r="AD84" i="4"/>
  <c r="AA84" i="4"/>
  <c r="X84" i="4"/>
  <c r="U84" i="4"/>
  <c r="R84" i="4"/>
  <c r="O84" i="4"/>
  <c r="L84" i="4"/>
  <c r="I84" i="4"/>
  <c r="F84" i="4"/>
  <c r="AO67" i="4"/>
  <c r="AN67" i="4"/>
  <c r="AM67" i="4"/>
  <c r="AJ67" i="4"/>
  <c r="AG67" i="4"/>
  <c r="AD67" i="4"/>
  <c r="AA67" i="4"/>
  <c r="X67" i="4"/>
  <c r="U67" i="4"/>
  <c r="R67" i="4"/>
  <c r="O67" i="4"/>
  <c r="L67" i="4"/>
  <c r="I67" i="4"/>
  <c r="F67" i="4"/>
  <c r="AO50" i="4"/>
  <c r="AN50" i="4"/>
  <c r="AM50" i="4"/>
  <c r="AJ50" i="4"/>
  <c r="AG50" i="4"/>
  <c r="AD50" i="4"/>
  <c r="AA50" i="4"/>
  <c r="X50" i="4"/>
  <c r="U50" i="4"/>
  <c r="R50" i="4"/>
  <c r="O50" i="4"/>
  <c r="L50" i="4"/>
  <c r="I50" i="4"/>
  <c r="F50" i="4"/>
  <c r="AO33" i="4"/>
  <c r="AN33" i="4"/>
  <c r="AM33" i="4"/>
  <c r="AJ33" i="4"/>
  <c r="AG33" i="4"/>
  <c r="AD33" i="4"/>
  <c r="AA33" i="4"/>
  <c r="X33" i="4"/>
  <c r="U33" i="4"/>
  <c r="R33" i="4"/>
  <c r="O33" i="4"/>
  <c r="L33" i="4"/>
  <c r="I33" i="4"/>
  <c r="F33" i="4"/>
  <c r="AJ16" i="4"/>
  <c r="AG16" i="4"/>
  <c r="AD16" i="4"/>
  <c r="AA16" i="4"/>
  <c r="X16" i="4"/>
  <c r="U16" i="4"/>
  <c r="R16" i="4"/>
  <c r="O16" i="4"/>
  <c r="L16" i="4"/>
  <c r="I16" i="4"/>
  <c r="F16" i="4"/>
  <c r="AP220" i="4" l="1"/>
  <c r="AP169" i="4"/>
  <c r="AP84" i="4"/>
  <c r="AP186" i="4"/>
  <c r="AP237" i="4"/>
  <c r="AP203" i="4"/>
  <c r="AP152" i="4"/>
  <c r="AP118" i="4"/>
  <c r="AP101" i="4"/>
  <c r="AP67" i="4"/>
  <c r="AP50" i="4"/>
  <c r="AP33" i="4"/>
  <c r="AN242" i="4"/>
  <c r="AO236" i="4"/>
  <c r="AN236" i="4"/>
  <c r="AO235" i="4"/>
  <c r="AN235" i="4"/>
  <c r="AN238" i="4" s="1"/>
  <c r="AO233" i="4"/>
  <c r="AN233" i="4"/>
  <c r="AO232" i="4"/>
  <c r="AN232" i="4"/>
  <c r="AO231" i="4"/>
  <c r="AN231" i="4"/>
  <c r="AO229" i="4"/>
  <c r="AN229" i="4"/>
  <c r="AO228" i="4"/>
  <c r="AN228" i="4"/>
  <c r="AO227" i="4"/>
  <c r="AN227" i="4"/>
  <c r="AN225" i="4"/>
  <c r="AO219" i="4"/>
  <c r="AN219" i="4"/>
  <c r="AO218" i="4"/>
  <c r="AN218" i="4"/>
  <c r="AN221" i="4" s="1"/>
  <c r="AO216" i="4"/>
  <c r="AN216" i="4"/>
  <c r="AO215" i="4"/>
  <c r="AN215" i="4"/>
  <c r="AO214" i="4"/>
  <c r="AN214" i="4"/>
  <c r="AO212" i="4"/>
  <c r="AN212" i="4"/>
  <c r="AO211" i="4"/>
  <c r="AN211" i="4"/>
  <c r="AO210" i="4"/>
  <c r="AN210" i="4"/>
  <c r="AO208" i="4"/>
  <c r="AN208" i="4"/>
  <c r="AO202" i="4"/>
  <c r="AN202" i="4"/>
  <c r="AO201" i="4"/>
  <c r="AN201" i="4"/>
  <c r="AN204" i="4" s="1"/>
  <c r="AO199" i="4"/>
  <c r="AN199" i="4"/>
  <c r="AO198" i="4"/>
  <c r="AN198" i="4"/>
  <c r="AO197" i="4"/>
  <c r="AN197" i="4"/>
  <c r="AO195" i="4"/>
  <c r="AN195" i="4"/>
  <c r="AO194" i="4"/>
  <c r="AN194" i="4"/>
  <c r="AO193" i="4"/>
  <c r="AN193" i="4"/>
  <c r="AN191" i="4"/>
  <c r="AO185" i="4"/>
  <c r="AN185" i="4"/>
  <c r="AO184" i="4"/>
  <c r="AN184" i="4"/>
  <c r="AO182" i="4"/>
  <c r="AN182" i="4"/>
  <c r="AO181" i="4"/>
  <c r="AN181" i="4"/>
  <c r="AO180" i="4"/>
  <c r="AN180" i="4"/>
  <c r="AO178" i="4"/>
  <c r="AN178" i="4"/>
  <c r="AO177" i="4"/>
  <c r="AN177" i="4"/>
  <c r="AO176" i="4"/>
  <c r="AN176" i="4"/>
  <c r="AN174" i="4"/>
  <c r="AO168" i="4"/>
  <c r="AN168" i="4"/>
  <c r="AO167" i="4"/>
  <c r="AN167" i="4"/>
  <c r="AO165" i="4"/>
  <c r="AN165" i="4"/>
  <c r="AO164" i="4"/>
  <c r="AN164" i="4"/>
  <c r="AO163" i="4"/>
  <c r="AN163" i="4"/>
  <c r="AO161" i="4"/>
  <c r="AN161" i="4"/>
  <c r="AO160" i="4"/>
  <c r="AN160" i="4"/>
  <c r="AO159" i="4"/>
  <c r="AN159" i="4"/>
  <c r="AO157" i="4"/>
  <c r="AN157" i="4"/>
  <c r="AO151" i="4"/>
  <c r="AN151" i="4"/>
  <c r="AO150" i="4"/>
  <c r="AN150" i="4"/>
  <c r="AO148" i="4"/>
  <c r="AN148" i="4"/>
  <c r="AO147" i="4"/>
  <c r="AN147" i="4"/>
  <c r="AO146" i="4"/>
  <c r="AN146" i="4"/>
  <c r="AO144" i="4"/>
  <c r="AN144" i="4"/>
  <c r="AO143" i="4"/>
  <c r="AN143" i="4"/>
  <c r="AO142" i="4"/>
  <c r="AN142" i="4"/>
  <c r="AN140" i="4"/>
  <c r="AO134" i="4"/>
  <c r="AN134" i="4"/>
  <c r="AO133" i="4"/>
  <c r="AN133" i="4"/>
  <c r="AO131" i="4"/>
  <c r="AN131" i="4"/>
  <c r="AO130" i="4"/>
  <c r="AN130" i="4"/>
  <c r="AO129" i="4"/>
  <c r="AN129" i="4"/>
  <c r="AO127" i="4"/>
  <c r="AN127" i="4"/>
  <c r="AO126" i="4"/>
  <c r="AN126" i="4"/>
  <c r="AO125" i="4"/>
  <c r="AN125" i="4"/>
  <c r="AN123" i="4"/>
  <c r="AO117" i="4"/>
  <c r="AN117" i="4"/>
  <c r="AO116" i="4"/>
  <c r="AO119" i="4" s="1"/>
  <c r="AN116" i="4"/>
  <c r="AN119" i="4" s="1"/>
  <c r="AO114" i="4"/>
  <c r="AN114" i="4"/>
  <c r="AO113" i="4"/>
  <c r="AN113" i="4"/>
  <c r="AO112" i="4"/>
  <c r="AN112" i="4"/>
  <c r="AN115" i="4" s="1"/>
  <c r="AO110" i="4"/>
  <c r="AN110" i="4"/>
  <c r="AO109" i="4"/>
  <c r="AN109" i="4"/>
  <c r="AO108" i="4"/>
  <c r="AN108" i="4"/>
  <c r="AN111" i="4" s="1"/>
  <c r="AO106" i="4"/>
  <c r="AN106" i="4"/>
  <c r="AO100" i="4"/>
  <c r="AN100" i="4"/>
  <c r="AO99" i="4"/>
  <c r="AO102" i="4" s="1"/>
  <c r="AN99" i="4"/>
  <c r="AN102" i="4" s="1"/>
  <c r="AO97" i="4"/>
  <c r="AN97" i="4"/>
  <c r="AO96" i="4"/>
  <c r="AN96" i="4"/>
  <c r="AO95" i="4"/>
  <c r="AN95" i="4"/>
  <c r="AN98" i="4" s="1"/>
  <c r="AO93" i="4"/>
  <c r="AN93" i="4"/>
  <c r="AO92" i="4"/>
  <c r="AN92" i="4"/>
  <c r="AO91" i="4"/>
  <c r="AN91" i="4"/>
  <c r="AN94" i="4" s="1"/>
  <c r="AN89" i="4"/>
  <c r="AO83" i="4"/>
  <c r="AN83" i="4"/>
  <c r="AO82" i="4"/>
  <c r="AN82" i="4"/>
  <c r="AN85" i="4" s="1"/>
  <c r="AO80" i="4"/>
  <c r="AN80" i="4"/>
  <c r="AO79" i="4"/>
  <c r="AN79" i="4"/>
  <c r="AO78" i="4"/>
  <c r="AN78" i="4"/>
  <c r="AO76" i="4"/>
  <c r="AN76" i="4"/>
  <c r="AO75" i="4"/>
  <c r="AN75" i="4"/>
  <c r="AO74" i="4"/>
  <c r="AN74" i="4"/>
  <c r="AN72" i="4"/>
  <c r="AO66" i="4"/>
  <c r="AN66" i="4"/>
  <c r="AO65" i="4"/>
  <c r="AN65" i="4"/>
  <c r="AO63" i="4"/>
  <c r="AN63" i="4"/>
  <c r="AO62" i="4"/>
  <c r="AN62" i="4"/>
  <c r="AO61" i="4"/>
  <c r="AN61" i="4"/>
  <c r="AO59" i="4"/>
  <c r="AN59" i="4"/>
  <c r="AO58" i="4"/>
  <c r="AN58" i="4"/>
  <c r="AO57" i="4"/>
  <c r="AN57" i="4"/>
  <c r="AO55" i="4"/>
  <c r="AN55" i="4"/>
  <c r="AO49" i="4"/>
  <c r="AN49" i="4"/>
  <c r="AO48" i="4"/>
  <c r="AN48" i="4"/>
  <c r="AN51" i="4" s="1"/>
  <c r="AO46" i="4"/>
  <c r="AN46" i="4"/>
  <c r="AO45" i="4"/>
  <c r="AN45" i="4"/>
  <c r="AO44" i="4"/>
  <c r="AN44" i="4"/>
  <c r="AO42" i="4"/>
  <c r="AN42" i="4"/>
  <c r="AO41" i="4"/>
  <c r="AN41" i="4"/>
  <c r="AO40" i="4"/>
  <c r="AN40" i="4"/>
  <c r="AN38" i="4"/>
  <c r="AO32" i="4"/>
  <c r="AN32" i="4"/>
  <c r="AO31" i="4"/>
  <c r="AN31" i="4"/>
  <c r="AO29" i="4"/>
  <c r="AN29" i="4"/>
  <c r="AO28" i="4"/>
  <c r="AN28" i="4"/>
  <c r="AO27" i="4"/>
  <c r="AN27" i="4"/>
  <c r="AO25" i="4"/>
  <c r="AN25" i="4"/>
  <c r="AO24" i="4"/>
  <c r="AN24" i="4"/>
  <c r="AO23" i="4"/>
  <c r="AN23" i="4"/>
  <c r="AO16" i="4"/>
  <c r="AN16" i="4"/>
  <c r="AO15" i="4"/>
  <c r="AN15" i="4"/>
  <c r="AO14" i="4"/>
  <c r="AN14" i="4"/>
  <c r="AO12" i="4"/>
  <c r="AN12" i="4"/>
  <c r="AO11" i="4"/>
  <c r="AN11" i="4"/>
  <c r="AO10" i="4"/>
  <c r="AN10" i="4"/>
  <c r="AN68" i="4" l="1"/>
  <c r="AN128" i="4"/>
  <c r="AN132" i="4"/>
  <c r="AN136" i="4"/>
  <c r="AO153" i="4"/>
  <c r="AO162" i="4"/>
  <c r="AO166" i="4"/>
  <c r="AO170" i="4"/>
  <c r="AN77" i="4"/>
  <c r="AN81" i="4"/>
  <c r="AO111" i="4"/>
  <c r="AO115" i="4"/>
  <c r="AN230" i="4"/>
  <c r="AN234" i="4"/>
  <c r="AN43" i="4"/>
  <c r="AN47" i="4"/>
  <c r="AN60" i="4"/>
  <c r="AN64" i="4"/>
  <c r="AN196" i="4"/>
  <c r="AN200" i="4"/>
  <c r="AN213" i="4"/>
  <c r="AN217" i="4"/>
  <c r="AN26" i="4"/>
  <c r="AN30" i="4"/>
  <c r="AN34" i="4"/>
  <c r="AO51" i="4"/>
  <c r="AO60" i="4"/>
  <c r="AO64" i="4"/>
  <c r="AO68" i="4"/>
  <c r="AN179" i="4"/>
  <c r="AN183" i="4"/>
  <c r="AN187" i="4"/>
  <c r="AO204" i="4"/>
  <c r="AO213" i="4"/>
  <c r="AO217" i="4"/>
  <c r="AO221" i="4"/>
  <c r="AN145" i="4"/>
  <c r="AN149" i="4"/>
  <c r="AN153" i="4"/>
  <c r="AN162" i="4"/>
  <c r="AN166" i="4"/>
  <c r="AN170" i="4"/>
  <c r="AO89" i="4"/>
  <c r="AO140" i="4"/>
  <c r="AO149" i="4"/>
  <c r="AO191" i="4"/>
  <c r="AO196" i="4"/>
  <c r="AO200" i="4"/>
  <c r="AO242" i="4"/>
  <c r="AO38" i="4"/>
  <c r="AO145" i="4"/>
  <c r="AO26" i="4"/>
  <c r="AO34" i="4"/>
  <c r="AO77" i="4"/>
  <c r="AO85" i="4"/>
  <c r="AO123" i="4"/>
  <c r="AO132" i="4"/>
  <c r="AO179" i="4"/>
  <c r="AO183" i="4"/>
  <c r="AO187" i="4"/>
  <c r="AO225" i="4"/>
  <c r="AO230" i="4"/>
  <c r="AO234" i="4"/>
  <c r="AO238" i="4"/>
  <c r="AO30" i="4"/>
  <c r="AO72" i="4"/>
  <c r="AO81" i="4"/>
  <c r="AO128" i="4"/>
  <c r="AO136" i="4"/>
  <c r="AO174" i="4"/>
  <c r="AO94" i="4"/>
  <c r="AO43" i="4"/>
  <c r="AO98" i="4"/>
  <c r="AO47" i="4"/>
  <c r="AO8" i="4"/>
  <c r="AN8" i="4"/>
  <c r="AO7" i="4"/>
  <c r="AN7" i="4"/>
  <c r="AO6" i="4"/>
  <c r="AN6" i="4"/>
  <c r="DR6" i="4" l="1"/>
  <c r="DL6" i="4"/>
  <c r="AQ242" i="4" l="1"/>
  <c r="AQ238" i="4"/>
  <c r="AQ234" i="4"/>
  <c r="AQ230" i="4"/>
  <c r="AQ225" i="4"/>
  <c r="AQ221" i="4"/>
  <c r="AQ217" i="4"/>
  <c r="AQ213" i="4"/>
  <c r="AQ208" i="4"/>
  <c r="AQ204" i="4"/>
  <c r="AQ200" i="4"/>
  <c r="AQ196" i="4"/>
  <c r="AQ191" i="4"/>
  <c r="AQ187" i="4"/>
  <c r="AQ183" i="4"/>
  <c r="AQ192" i="4" s="1"/>
  <c r="AQ179" i="4"/>
  <c r="AQ174" i="4"/>
  <c r="AQ170" i="4"/>
  <c r="AQ166" i="4"/>
  <c r="AQ162" i="4"/>
  <c r="AQ157" i="4"/>
  <c r="AQ153" i="4"/>
  <c r="AQ149" i="4"/>
  <c r="AQ145" i="4"/>
  <c r="AQ140" i="4"/>
  <c r="AQ136" i="4"/>
  <c r="AQ132" i="4"/>
  <c r="AQ128" i="4"/>
  <c r="AQ123" i="4"/>
  <c r="AQ119" i="4"/>
  <c r="AQ115" i="4"/>
  <c r="AQ111" i="4"/>
  <c r="AQ106" i="4"/>
  <c r="AQ102" i="4"/>
  <c r="AQ98" i="4"/>
  <c r="AQ94" i="4"/>
  <c r="AQ89" i="4"/>
  <c r="AQ85" i="4"/>
  <c r="AQ81" i="4"/>
  <c r="AQ90" i="4" s="1"/>
  <c r="AQ77" i="4"/>
  <c r="AQ72" i="4"/>
  <c r="AQ68" i="4"/>
  <c r="AQ64" i="4"/>
  <c r="AQ60" i="4"/>
  <c r="AQ55" i="4"/>
  <c r="AQ51" i="4"/>
  <c r="AQ47" i="4"/>
  <c r="AQ43" i="4"/>
  <c r="AQ38" i="4"/>
  <c r="AQ34" i="4"/>
  <c r="AQ30" i="4"/>
  <c r="AQ26" i="4"/>
  <c r="AQ21" i="4"/>
  <c r="AQ17" i="4"/>
  <c r="AQ13" i="4"/>
  <c r="AQ8" i="4"/>
  <c r="AQ9" i="4" s="1"/>
  <c r="DS20" i="4"/>
  <c r="DR20" i="4"/>
  <c r="DS19" i="4"/>
  <c r="DR19" i="4"/>
  <c r="DS18" i="4"/>
  <c r="DR18" i="4"/>
  <c r="DS16" i="4"/>
  <c r="DR16" i="4"/>
  <c r="DS15" i="4"/>
  <c r="DR15" i="4"/>
  <c r="DS14" i="4"/>
  <c r="DR14" i="4"/>
  <c r="DS12" i="4"/>
  <c r="DR12" i="4"/>
  <c r="DS11" i="4"/>
  <c r="DR11" i="4"/>
  <c r="DS10" i="4"/>
  <c r="DR10" i="4"/>
  <c r="DS8" i="4"/>
  <c r="DR8" i="4"/>
  <c r="DS7" i="4"/>
  <c r="DR7" i="4"/>
  <c r="DS6" i="4"/>
  <c r="AN243" i="4"/>
  <c r="AO226" i="4"/>
  <c r="AO209" i="4"/>
  <c r="AN209" i="4"/>
  <c r="AN192" i="4"/>
  <c r="AN175" i="4"/>
  <c r="AN141" i="4"/>
  <c r="AN124" i="4"/>
  <c r="AN107" i="4"/>
  <c r="AN90" i="4"/>
  <c r="AN73" i="4"/>
  <c r="AN56" i="4"/>
  <c r="AN39" i="4"/>
  <c r="DT6" i="4"/>
  <c r="AM8" i="4"/>
  <c r="AM7" i="4"/>
  <c r="AM6" i="4"/>
  <c r="AK242" i="4"/>
  <c r="AK226" i="4"/>
  <c r="AK209" i="4"/>
  <c r="AK192" i="4"/>
  <c r="AK175" i="4"/>
  <c r="AK158" i="4"/>
  <c r="AK141" i="4"/>
  <c r="AK124" i="4"/>
  <c r="AK106" i="4"/>
  <c r="AK102" i="4"/>
  <c r="AK98" i="4"/>
  <c r="AK90" i="4"/>
  <c r="AK72" i="4"/>
  <c r="AK68" i="4"/>
  <c r="AK64" i="4"/>
  <c r="AK60" i="4"/>
  <c r="AK55" i="4"/>
  <c r="AK51" i="4"/>
  <c r="AK47" i="4"/>
  <c r="AK43" i="4"/>
  <c r="AK38" i="4"/>
  <c r="AK34" i="4"/>
  <c r="AK30" i="4"/>
  <c r="AK26" i="4"/>
  <c r="AK21" i="4"/>
  <c r="AK17" i="4"/>
  <c r="AK13" i="4"/>
  <c r="AK9" i="4"/>
  <c r="AH242" i="4"/>
  <c r="AH226" i="4"/>
  <c r="AH209" i="4"/>
  <c r="AH192" i="4"/>
  <c r="AH175" i="4"/>
  <c r="AH158" i="4"/>
  <c r="AH141" i="4"/>
  <c r="AH124" i="4"/>
  <c r="AH106" i="4"/>
  <c r="AH102" i="4"/>
  <c r="AH98" i="4"/>
  <c r="AH90" i="4"/>
  <c r="AH72" i="4"/>
  <c r="AH68" i="4"/>
  <c r="AH64" i="4"/>
  <c r="AH60" i="4"/>
  <c r="AH55" i="4"/>
  <c r="AH51" i="4"/>
  <c r="AH47" i="4"/>
  <c r="AH43" i="4"/>
  <c r="AH38" i="4"/>
  <c r="AH34" i="4"/>
  <c r="AH30" i="4"/>
  <c r="AH26" i="4"/>
  <c r="AH21" i="4"/>
  <c r="AH17" i="4"/>
  <c r="AH13" i="4"/>
  <c r="AH9" i="4"/>
  <c r="AE242" i="4"/>
  <c r="AE238" i="4"/>
  <c r="AE234" i="4"/>
  <c r="AE230" i="4"/>
  <c r="AE225" i="4"/>
  <c r="AE221" i="4"/>
  <c r="AE217" i="4"/>
  <c r="AE213" i="4"/>
  <c r="AE208" i="4"/>
  <c r="AE204" i="4"/>
  <c r="AE200" i="4"/>
  <c r="AE196" i="4"/>
  <c r="AE191" i="4"/>
  <c r="AE187" i="4"/>
  <c r="AE183" i="4"/>
  <c r="AE179" i="4"/>
  <c r="AE174" i="4"/>
  <c r="AE170" i="4"/>
  <c r="AE166" i="4"/>
  <c r="AE162" i="4"/>
  <c r="AE157" i="4"/>
  <c r="AE153" i="4"/>
  <c r="AE149" i="4"/>
  <c r="AE145" i="4"/>
  <c r="AE140" i="4"/>
  <c r="AE136" i="4"/>
  <c r="AE132" i="4"/>
  <c r="AE128" i="4"/>
  <c r="AE123" i="4"/>
  <c r="AE119" i="4"/>
  <c r="AE115" i="4"/>
  <c r="AE111" i="4"/>
  <c r="AE106" i="4"/>
  <c r="AE102" i="4"/>
  <c r="AE98" i="4"/>
  <c r="AE94" i="4"/>
  <c r="AE89" i="4"/>
  <c r="AE85" i="4"/>
  <c r="AE81" i="4"/>
  <c r="AE77" i="4"/>
  <c r="AE72" i="4"/>
  <c r="AE68" i="4"/>
  <c r="AE64" i="4"/>
  <c r="AE60" i="4"/>
  <c r="AE55" i="4"/>
  <c r="AE51" i="4"/>
  <c r="AE47" i="4"/>
  <c r="AE43" i="4"/>
  <c r="AE38" i="4"/>
  <c r="AE34" i="4"/>
  <c r="AE30" i="4"/>
  <c r="AE26" i="4"/>
  <c r="AE21" i="4"/>
  <c r="AE17" i="4"/>
  <c r="AE13" i="4"/>
  <c r="AE9" i="4"/>
  <c r="AB242" i="4"/>
  <c r="AB238" i="4"/>
  <c r="AB234" i="4"/>
  <c r="AB230" i="4"/>
  <c r="AB225" i="4"/>
  <c r="AB221" i="4"/>
  <c r="AB217" i="4"/>
  <c r="AB213" i="4"/>
  <c r="AB208" i="4"/>
  <c r="AB204" i="4"/>
  <c r="AB200" i="4"/>
  <c r="AB196" i="4"/>
  <c r="AB191" i="4"/>
  <c r="AB187" i="4"/>
  <c r="AB183" i="4"/>
  <c r="AB179" i="4"/>
  <c r="AB174" i="4"/>
  <c r="AB170" i="4"/>
  <c r="AB166" i="4"/>
  <c r="AB162" i="4"/>
  <c r="AB157" i="4"/>
  <c r="AB153" i="4"/>
  <c r="AB149" i="4"/>
  <c r="AB145" i="4"/>
  <c r="AB140" i="4"/>
  <c r="AB136" i="4"/>
  <c r="AB132" i="4"/>
  <c r="AB128" i="4"/>
  <c r="AB123" i="4"/>
  <c r="AB119" i="4"/>
  <c r="AB115" i="4"/>
  <c r="AB111" i="4"/>
  <c r="AB106" i="4"/>
  <c r="AB102" i="4"/>
  <c r="AB98" i="4"/>
  <c r="AB94" i="4"/>
  <c r="AB89" i="4"/>
  <c r="AB85" i="4"/>
  <c r="AB81" i="4"/>
  <c r="AB77" i="4"/>
  <c r="AB72" i="4"/>
  <c r="AB68" i="4"/>
  <c r="AB64" i="4"/>
  <c r="AB60" i="4"/>
  <c r="AB55" i="4"/>
  <c r="AB51" i="4"/>
  <c r="AB47" i="4"/>
  <c r="AB43" i="4"/>
  <c r="AB38" i="4"/>
  <c r="AB34" i="4"/>
  <c r="AB30" i="4"/>
  <c r="AB26" i="4"/>
  <c r="AB21" i="4"/>
  <c r="AB17" i="4"/>
  <c r="AB13" i="4"/>
  <c r="AB9" i="4"/>
  <c r="Y238" i="4"/>
  <c r="Y234" i="4"/>
  <c r="Y230" i="4"/>
  <c r="Y225" i="4"/>
  <c r="Y221" i="4"/>
  <c r="Y217" i="4"/>
  <c r="Y213" i="4"/>
  <c r="Y208" i="4"/>
  <c r="Y204" i="4"/>
  <c r="Y200" i="4"/>
  <c r="Y196" i="4"/>
  <c r="Y191" i="4"/>
  <c r="Y187" i="4"/>
  <c r="Y183" i="4"/>
  <c r="Y179" i="4"/>
  <c r="Y174" i="4"/>
  <c r="Y170" i="4"/>
  <c r="Y166" i="4"/>
  <c r="Y162" i="4"/>
  <c r="Y157" i="4"/>
  <c r="Y153" i="4"/>
  <c r="Y149" i="4"/>
  <c r="Y145" i="4"/>
  <c r="Y140" i="4"/>
  <c r="Y136" i="4"/>
  <c r="Y132" i="4"/>
  <c r="Y128" i="4"/>
  <c r="Y123" i="4"/>
  <c r="Y119" i="4"/>
  <c r="Y115" i="4"/>
  <c r="Y111" i="4"/>
  <c r="Y106" i="4"/>
  <c r="Y102" i="4"/>
  <c r="Y98" i="4"/>
  <c r="Y94" i="4"/>
  <c r="Y89" i="4"/>
  <c r="Y85" i="4"/>
  <c r="Y81" i="4"/>
  <c r="Y77" i="4"/>
  <c r="Y72" i="4"/>
  <c r="Y68" i="4"/>
  <c r="Y64" i="4"/>
  <c r="Y60" i="4"/>
  <c r="Y55" i="4"/>
  <c r="Y51" i="4"/>
  <c r="Y47" i="4"/>
  <c r="Y43" i="4"/>
  <c r="Y38" i="4"/>
  <c r="Y34" i="4"/>
  <c r="Y30" i="4"/>
  <c r="Y26" i="4"/>
  <c r="Y21" i="4"/>
  <c r="Y17" i="4"/>
  <c r="Y13" i="4"/>
  <c r="Y9" i="4"/>
  <c r="V242" i="4"/>
  <c r="V238" i="4"/>
  <c r="V234" i="4"/>
  <c r="V230" i="4"/>
  <c r="V225" i="4"/>
  <c r="V221" i="4"/>
  <c r="V217" i="4"/>
  <c r="V213" i="4"/>
  <c r="V208" i="4"/>
  <c r="V204" i="4"/>
  <c r="V200" i="4"/>
  <c r="V196" i="4"/>
  <c r="V191" i="4"/>
  <c r="V187" i="4"/>
  <c r="V183" i="4"/>
  <c r="V179" i="4"/>
  <c r="V174" i="4"/>
  <c r="V170" i="4"/>
  <c r="V166" i="4"/>
  <c r="V162" i="4"/>
  <c r="V157" i="4"/>
  <c r="V153" i="4"/>
  <c r="V149" i="4"/>
  <c r="V145" i="4"/>
  <c r="V140" i="4"/>
  <c r="V136" i="4"/>
  <c r="V132" i="4"/>
  <c r="V128" i="4"/>
  <c r="V123" i="4"/>
  <c r="V119" i="4"/>
  <c r="V115" i="4"/>
  <c r="V111" i="4"/>
  <c r="V106" i="4"/>
  <c r="V102" i="4"/>
  <c r="V98" i="4"/>
  <c r="V94" i="4"/>
  <c r="V89" i="4"/>
  <c r="V85" i="4"/>
  <c r="V81" i="4"/>
  <c r="V77" i="4"/>
  <c r="V72" i="4"/>
  <c r="V68" i="4"/>
  <c r="V64" i="4"/>
  <c r="V60" i="4"/>
  <c r="V55" i="4"/>
  <c r="V51" i="4"/>
  <c r="V47" i="4"/>
  <c r="V43" i="4"/>
  <c r="V38" i="4"/>
  <c r="V34" i="4"/>
  <c r="V30" i="4"/>
  <c r="V26" i="4"/>
  <c r="V21" i="4"/>
  <c r="V17" i="4"/>
  <c r="V13" i="4"/>
  <c r="V9" i="4"/>
  <c r="S242" i="4"/>
  <c r="S238" i="4"/>
  <c r="S234" i="4"/>
  <c r="S230" i="4"/>
  <c r="S225" i="4"/>
  <c r="S221" i="4"/>
  <c r="S217" i="4"/>
  <c r="S213" i="4"/>
  <c r="S208" i="4"/>
  <c r="S204" i="4"/>
  <c r="S200" i="4"/>
  <c r="S196" i="4"/>
  <c r="S191" i="4"/>
  <c r="S187" i="4"/>
  <c r="S183" i="4"/>
  <c r="S179" i="4"/>
  <c r="S174" i="4"/>
  <c r="S170" i="4"/>
  <c r="S166" i="4"/>
  <c r="S162" i="4"/>
  <c r="S157" i="4"/>
  <c r="S153" i="4"/>
  <c r="S149" i="4"/>
  <c r="S145" i="4"/>
  <c r="S140" i="4"/>
  <c r="S136" i="4"/>
  <c r="S132" i="4"/>
  <c r="S128" i="4"/>
  <c r="S123" i="4"/>
  <c r="S119" i="4"/>
  <c r="S115" i="4"/>
  <c r="S111" i="4"/>
  <c r="S106" i="4"/>
  <c r="S102" i="4"/>
  <c r="S98" i="4"/>
  <c r="S94" i="4"/>
  <c r="S89" i="4"/>
  <c r="S85" i="4"/>
  <c r="S81" i="4"/>
  <c r="S77" i="4"/>
  <c r="S72" i="4"/>
  <c r="S68" i="4"/>
  <c r="S64" i="4"/>
  <c r="S60" i="4"/>
  <c r="S55" i="4"/>
  <c r="S51" i="4"/>
  <c r="S47" i="4"/>
  <c r="S43" i="4"/>
  <c r="S38" i="4"/>
  <c r="S34" i="4"/>
  <c r="S30" i="4"/>
  <c r="S26" i="4"/>
  <c r="S21" i="4"/>
  <c r="S17" i="4"/>
  <c r="S13" i="4"/>
  <c r="S9" i="4"/>
  <c r="P238" i="4"/>
  <c r="P234" i="4"/>
  <c r="P230" i="4"/>
  <c r="P225" i="4"/>
  <c r="P221" i="4"/>
  <c r="P217" i="4"/>
  <c r="P213" i="4"/>
  <c r="P208" i="4"/>
  <c r="P204" i="4"/>
  <c r="P200" i="4"/>
  <c r="P196" i="4"/>
  <c r="P191" i="4"/>
  <c r="P187" i="4"/>
  <c r="P183" i="4"/>
  <c r="P179" i="4"/>
  <c r="P174" i="4"/>
  <c r="P170" i="4"/>
  <c r="P166" i="4"/>
  <c r="P162" i="4"/>
  <c r="P157" i="4"/>
  <c r="P153" i="4"/>
  <c r="P149" i="4"/>
  <c r="P145" i="4"/>
  <c r="P140" i="4"/>
  <c r="P136" i="4"/>
  <c r="P132" i="4"/>
  <c r="P128" i="4"/>
  <c r="P123" i="4"/>
  <c r="P119" i="4"/>
  <c r="P115" i="4"/>
  <c r="P111" i="4"/>
  <c r="P106" i="4"/>
  <c r="P102" i="4"/>
  <c r="P98" i="4"/>
  <c r="P94" i="4"/>
  <c r="P89" i="4"/>
  <c r="P85" i="4"/>
  <c r="P81" i="4"/>
  <c r="P77" i="4"/>
  <c r="P72" i="4"/>
  <c r="P68" i="4"/>
  <c r="P64" i="4"/>
  <c r="P60" i="4"/>
  <c r="P55" i="4"/>
  <c r="P51" i="4"/>
  <c r="P47" i="4"/>
  <c r="P43" i="4"/>
  <c r="P38" i="4"/>
  <c r="P34" i="4"/>
  <c r="P30" i="4"/>
  <c r="P26" i="4"/>
  <c r="P21" i="4"/>
  <c r="P17" i="4"/>
  <c r="P13" i="4"/>
  <c r="P9" i="4"/>
  <c r="M242" i="4"/>
  <c r="M238" i="4"/>
  <c r="M234" i="4"/>
  <c r="M230" i="4"/>
  <c r="M225" i="4"/>
  <c r="M221" i="4"/>
  <c r="M217" i="4"/>
  <c r="M213" i="4"/>
  <c r="M208" i="4"/>
  <c r="M204" i="4"/>
  <c r="M200" i="4"/>
  <c r="M196" i="4"/>
  <c r="M191" i="4"/>
  <c r="M187" i="4"/>
  <c r="M183" i="4"/>
  <c r="M192" i="4" s="1"/>
  <c r="M179" i="4"/>
  <c r="M174" i="4"/>
  <c r="M170" i="4"/>
  <c r="M166" i="4"/>
  <c r="M162" i="4"/>
  <c r="M157" i="4"/>
  <c r="M153" i="4"/>
  <c r="M149" i="4"/>
  <c r="M145" i="4"/>
  <c r="M140" i="4"/>
  <c r="M136" i="4"/>
  <c r="M132" i="4"/>
  <c r="M128" i="4"/>
  <c r="M123" i="4"/>
  <c r="M119" i="4"/>
  <c r="M115" i="4"/>
  <c r="M111" i="4"/>
  <c r="M106" i="4"/>
  <c r="M102" i="4"/>
  <c r="M98" i="4"/>
  <c r="M94" i="4"/>
  <c r="M89" i="4"/>
  <c r="M85" i="4"/>
  <c r="M81" i="4"/>
  <c r="M90" i="4" s="1"/>
  <c r="M77" i="4"/>
  <c r="M72" i="4"/>
  <c r="M68" i="4"/>
  <c r="M64" i="4"/>
  <c r="M60" i="4"/>
  <c r="M55" i="4"/>
  <c r="M51" i="4"/>
  <c r="M47" i="4"/>
  <c r="M43" i="4"/>
  <c r="M38" i="4"/>
  <c r="M34" i="4"/>
  <c r="M30" i="4"/>
  <c r="M26" i="4"/>
  <c r="M21" i="4"/>
  <c r="M17" i="4"/>
  <c r="M13" i="4"/>
  <c r="M9" i="4"/>
  <c r="J242" i="4"/>
  <c r="J238" i="4"/>
  <c r="J234" i="4"/>
  <c r="J230" i="4"/>
  <c r="J225" i="4"/>
  <c r="J221" i="4"/>
  <c r="J217" i="4"/>
  <c r="J213" i="4"/>
  <c r="J208" i="4"/>
  <c r="J204" i="4"/>
  <c r="J200" i="4"/>
  <c r="J196" i="4"/>
  <c r="J191" i="4"/>
  <c r="J187" i="4"/>
  <c r="J183" i="4"/>
  <c r="J179" i="4"/>
  <c r="J174" i="4"/>
  <c r="J170" i="4"/>
  <c r="J166" i="4"/>
  <c r="J162" i="4"/>
  <c r="J157" i="4"/>
  <c r="J153" i="4"/>
  <c r="J149" i="4"/>
  <c r="J145" i="4"/>
  <c r="J140" i="4"/>
  <c r="J136" i="4"/>
  <c r="J132" i="4"/>
  <c r="J128" i="4"/>
  <c r="J123" i="4"/>
  <c r="J119" i="4"/>
  <c r="J115" i="4"/>
  <c r="J111" i="4"/>
  <c r="J106" i="4"/>
  <c r="J102" i="4"/>
  <c r="J98" i="4"/>
  <c r="J94" i="4"/>
  <c r="J89" i="4"/>
  <c r="J85" i="4"/>
  <c r="J81" i="4"/>
  <c r="J77" i="4"/>
  <c r="J72" i="4"/>
  <c r="J68" i="4"/>
  <c r="J64" i="4"/>
  <c r="J60" i="4"/>
  <c r="J55" i="4"/>
  <c r="J51" i="4"/>
  <c r="J47" i="4"/>
  <c r="J43" i="4"/>
  <c r="J38" i="4"/>
  <c r="J34" i="4"/>
  <c r="J30" i="4"/>
  <c r="J26" i="4"/>
  <c r="J21" i="4"/>
  <c r="J17" i="4"/>
  <c r="J13" i="4"/>
  <c r="J9" i="4"/>
  <c r="G242" i="4"/>
  <c r="G238" i="4"/>
  <c r="G234" i="4"/>
  <c r="G230" i="4"/>
  <c r="G225" i="4"/>
  <c r="G221" i="4"/>
  <c r="G217" i="4"/>
  <c r="G213" i="4"/>
  <c r="G208" i="4"/>
  <c r="G204" i="4"/>
  <c r="G200" i="4"/>
  <c r="G196" i="4"/>
  <c r="G191" i="4"/>
  <c r="G187" i="4"/>
  <c r="G183" i="4"/>
  <c r="G179" i="4"/>
  <c r="G174" i="4"/>
  <c r="G170" i="4"/>
  <c r="G166" i="4"/>
  <c r="G162" i="4"/>
  <c r="G157" i="4"/>
  <c r="G153" i="4"/>
  <c r="G149" i="4"/>
  <c r="G145" i="4"/>
  <c r="G140" i="4"/>
  <c r="G136" i="4"/>
  <c r="G132" i="4"/>
  <c r="G128" i="4"/>
  <c r="G123" i="4"/>
  <c r="G119" i="4"/>
  <c r="G115" i="4"/>
  <c r="G111" i="4"/>
  <c r="G106" i="4"/>
  <c r="G102" i="4"/>
  <c r="G98" i="4"/>
  <c r="G94" i="4"/>
  <c r="G89" i="4"/>
  <c r="G85" i="4"/>
  <c r="G81" i="4"/>
  <c r="G77" i="4"/>
  <c r="G72" i="4"/>
  <c r="G68" i="4"/>
  <c r="G64" i="4"/>
  <c r="G60" i="4"/>
  <c r="G55" i="4"/>
  <c r="G51" i="4"/>
  <c r="G47" i="4"/>
  <c r="G43" i="4"/>
  <c r="G38" i="4"/>
  <c r="G34" i="4"/>
  <c r="G30" i="4"/>
  <c r="G26" i="4"/>
  <c r="G21" i="4"/>
  <c r="G17" i="4"/>
  <c r="G13" i="4"/>
  <c r="G9" i="4"/>
  <c r="D242" i="4"/>
  <c r="D238" i="4"/>
  <c r="D234" i="4"/>
  <c r="D230" i="4"/>
  <c r="D225" i="4"/>
  <c r="D221" i="4"/>
  <c r="D217" i="4"/>
  <c r="D213" i="4"/>
  <c r="D208" i="4"/>
  <c r="D204" i="4"/>
  <c r="D200" i="4"/>
  <c r="D196" i="4"/>
  <c r="D191" i="4"/>
  <c r="D187" i="4"/>
  <c r="D183" i="4"/>
  <c r="D179" i="4"/>
  <c r="D174" i="4"/>
  <c r="D170" i="4"/>
  <c r="D166" i="4"/>
  <c r="D162" i="4"/>
  <c r="D157" i="4"/>
  <c r="D153" i="4"/>
  <c r="D149" i="4"/>
  <c r="D145" i="4"/>
  <c r="D140" i="4"/>
  <c r="D136" i="4"/>
  <c r="D132" i="4"/>
  <c r="D128" i="4"/>
  <c r="D123" i="4"/>
  <c r="D119" i="4"/>
  <c r="D115" i="4"/>
  <c r="D111" i="4"/>
  <c r="D106" i="4"/>
  <c r="D102" i="4"/>
  <c r="D98" i="4"/>
  <c r="D94" i="4"/>
  <c r="D89" i="4"/>
  <c r="D85" i="4"/>
  <c r="D81" i="4"/>
  <c r="D77" i="4"/>
  <c r="D72" i="4"/>
  <c r="D68" i="4"/>
  <c r="D64" i="4"/>
  <c r="D60" i="4"/>
  <c r="D55" i="4"/>
  <c r="D51" i="4"/>
  <c r="D47" i="4"/>
  <c r="D43" i="4"/>
  <c r="D38" i="4"/>
  <c r="D34" i="4"/>
  <c r="D30" i="4"/>
  <c r="D26" i="4"/>
  <c r="D21" i="4"/>
  <c r="D17" i="4"/>
  <c r="D13" i="4"/>
  <c r="D9" i="4"/>
  <c r="AL242" i="4"/>
  <c r="AM242" i="4" s="1"/>
  <c r="AL238" i="4"/>
  <c r="AM238" i="4" s="1"/>
  <c r="AM236" i="4"/>
  <c r="AM235" i="4"/>
  <c r="AL234" i="4"/>
  <c r="AM234" i="4" s="1"/>
  <c r="AM233" i="4"/>
  <c r="AM232" i="4"/>
  <c r="AM231" i="4"/>
  <c r="AL230" i="4"/>
  <c r="AM229" i="4"/>
  <c r="AM228" i="4"/>
  <c r="AM227" i="4"/>
  <c r="AL225" i="4"/>
  <c r="AM225" i="4" s="1"/>
  <c r="AL221" i="4"/>
  <c r="AM221" i="4" s="1"/>
  <c r="AM219" i="4"/>
  <c r="AM218" i="4"/>
  <c r="AL217" i="4"/>
  <c r="AM217" i="4" s="1"/>
  <c r="AM216" i="4"/>
  <c r="AM215" i="4"/>
  <c r="AM214" i="4"/>
  <c r="AL213" i="4"/>
  <c r="AM212" i="4"/>
  <c r="AM211" i="4"/>
  <c r="AM210" i="4"/>
  <c r="AL208" i="4"/>
  <c r="AM208" i="4" s="1"/>
  <c r="AL204" i="4"/>
  <c r="AM204" i="4" s="1"/>
  <c r="AM202" i="4"/>
  <c r="AM201" i="4"/>
  <c r="AM200" i="4"/>
  <c r="AL200" i="4"/>
  <c r="AM199" i="4"/>
  <c r="AM198" i="4"/>
  <c r="AM197" i="4"/>
  <c r="AL196" i="4"/>
  <c r="AM196" i="4" s="1"/>
  <c r="AM195" i="4"/>
  <c r="AM194" i="4"/>
  <c r="AM193" i="4"/>
  <c r="AL191" i="4"/>
  <c r="AM191" i="4" s="1"/>
  <c r="AL187" i="4"/>
  <c r="AM187" i="4" s="1"/>
  <c r="AM185" i="4"/>
  <c r="AM184" i="4"/>
  <c r="AL183" i="4"/>
  <c r="AM183" i="4" s="1"/>
  <c r="AM182" i="4"/>
  <c r="AM181" i="4"/>
  <c r="AM180" i="4"/>
  <c r="AL179" i="4"/>
  <c r="AM179" i="4" s="1"/>
  <c r="AM178" i="4"/>
  <c r="AM177" i="4"/>
  <c r="AM176" i="4"/>
  <c r="AM174" i="4"/>
  <c r="AL174" i="4"/>
  <c r="AL170" i="4"/>
  <c r="AM170" i="4" s="1"/>
  <c r="AM168" i="4"/>
  <c r="AM167" i="4"/>
  <c r="AL166" i="4"/>
  <c r="AM166" i="4" s="1"/>
  <c r="AM165" i="4"/>
  <c r="AM164" i="4"/>
  <c r="AM163" i="4"/>
  <c r="AL162" i="4"/>
  <c r="AM162" i="4" s="1"/>
  <c r="AM161" i="4"/>
  <c r="AM160" i="4"/>
  <c r="AM159" i="4"/>
  <c r="AL157" i="4"/>
  <c r="AM157" i="4" s="1"/>
  <c r="AL153" i="4"/>
  <c r="AM153" i="4" s="1"/>
  <c r="AM151" i="4"/>
  <c r="AM150" i="4"/>
  <c r="AL149" i="4"/>
  <c r="AM149" i="4" s="1"/>
  <c r="AM148" i="4"/>
  <c r="AM147" i="4"/>
  <c r="AM146" i="4"/>
  <c r="AL145" i="4"/>
  <c r="AM144" i="4"/>
  <c r="AM143" i="4"/>
  <c r="AM142" i="4"/>
  <c r="AL140" i="4"/>
  <c r="AM140" i="4" s="1"/>
  <c r="AL136" i="4"/>
  <c r="AM136" i="4" s="1"/>
  <c r="AM134" i="4"/>
  <c r="AM133" i="4"/>
  <c r="AL132" i="4"/>
  <c r="AM132" i="4" s="1"/>
  <c r="AM131" i="4"/>
  <c r="AM130" i="4"/>
  <c r="AM129" i="4"/>
  <c r="AL128" i="4"/>
  <c r="AM128" i="4" s="1"/>
  <c r="AM127" i="4"/>
  <c r="AM126" i="4"/>
  <c r="AM125" i="4"/>
  <c r="AL123" i="4"/>
  <c r="AM123" i="4" s="1"/>
  <c r="AL119" i="4"/>
  <c r="AM119" i="4" s="1"/>
  <c r="AM117" i="4"/>
  <c r="AM116" i="4"/>
  <c r="AL115" i="4"/>
  <c r="AM115" i="4" s="1"/>
  <c r="AM114" i="4"/>
  <c r="AM113" i="4"/>
  <c r="AM112" i="4"/>
  <c r="AL111" i="4"/>
  <c r="AM111" i="4" s="1"/>
  <c r="AM110" i="4"/>
  <c r="AM109" i="4"/>
  <c r="AM108" i="4"/>
  <c r="AL106" i="4"/>
  <c r="AL102" i="4"/>
  <c r="AM100" i="4"/>
  <c r="AM99" i="4"/>
  <c r="AL98" i="4"/>
  <c r="AM97" i="4"/>
  <c r="AM96" i="4"/>
  <c r="AM95" i="4"/>
  <c r="AL94" i="4"/>
  <c r="AM94" i="4" s="1"/>
  <c r="AM93" i="4"/>
  <c r="AM92" i="4"/>
  <c r="AM91" i="4"/>
  <c r="AL89" i="4"/>
  <c r="AM89" i="4" s="1"/>
  <c r="AL85" i="4"/>
  <c r="AM85" i="4" s="1"/>
  <c r="AM83" i="4"/>
  <c r="AM82" i="4"/>
  <c r="AL81" i="4"/>
  <c r="AM81" i="4" s="1"/>
  <c r="AM80" i="4"/>
  <c r="AM79" i="4"/>
  <c r="AM78" i="4"/>
  <c r="AL77" i="4"/>
  <c r="AM77" i="4" s="1"/>
  <c r="AM76" i="4"/>
  <c r="AM75" i="4"/>
  <c r="AM74" i="4"/>
  <c r="AL72" i="4"/>
  <c r="AM72" i="4" s="1"/>
  <c r="AL68" i="4"/>
  <c r="AM68" i="4" s="1"/>
  <c r="AM66" i="4"/>
  <c r="AM65" i="4"/>
  <c r="AL64" i="4"/>
  <c r="AM64" i="4" s="1"/>
  <c r="AM63" i="4"/>
  <c r="AM62" i="4"/>
  <c r="AM61" i="4"/>
  <c r="AL60" i="4"/>
  <c r="AM60" i="4" s="1"/>
  <c r="AM59" i="4"/>
  <c r="AM58" i="4"/>
  <c r="AM57" i="4"/>
  <c r="AL55" i="4"/>
  <c r="AL51" i="4"/>
  <c r="AM49" i="4"/>
  <c r="AM48" i="4"/>
  <c r="AL47" i="4"/>
  <c r="AM47" i="4" s="1"/>
  <c r="AM46" i="4"/>
  <c r="AM45" i="4"/>
  <c r="AM44" i="4"/>
  <c r="AL43" i="4"/>
  <c r="AM42" i="4"/>
  <c r="AM41" i="4"/>
  <c r="AM40" i="4"/>
  <c r="AL38" i="4"/>
  <c r="AL34" i="4"/>
  <c r="AM32" i="4"/>
  <c r="AM31" i="4"/>
  <c r="AL30" i="4"/>
  <c r="AM29" i="4"/>
  <c r="AM28" i="4"/>
  <c r="AM27" i="4"/>
  <c r="AL26" i="4"/>
  <c r="AM25" i="4"/>
  <c r="AM24" i="4"/>
  <c r="AM23" i="4"/>
  <c r="AL21" i="4"/>
  <c r="AL17" i="4"/>
  <c r="AM16" i="4"/>
  <c r="AM15" i="4"/>
  <c r="AM14" i="4"/>
  <c r="AL13" i="4"/>
  <c r="AM12" i="4"/>
  <c r="AM11" i="4"/>
  <c r="AM10" i="4"/>
  <c r="AL9" i="4"/>
  <c r="AJ236" i="4"/>
  <c r="AJ235" i="4"/>
  <c r="AJ233" i="4"/>
  <c r="AJ232" i="4"/>
  <c r="AJ231" i="4"/>
  <c r="AJ229" i="4"/>
  <c r="AJ228" i="4"/>
  <c r="AJ227" i="4"/>
  <c r="AJ219" i="4"/>
  <c r="AJ218" i="4"/>
  <c r="AJ216" i="4"/>
  <c r="AJ215" i="4"/>
  <c r="AJ214" i="4"/>
  <c r="AJ212" i="4"/>
  <c r="AJ211" i="4"/>
  <c r="AJ210" i="4"/>
  <c r="AJ202" i="4"/>
  <c r="AJ201" i="4"/>
  <c r="AJ199" i="4"/>
  <c r="AJ198" i="4"/>
  <c r="AJ197" i="4"/>
  <c r="AJ195" i="4"/>
  <c r="AJ194" i="4"/>
  <c r="AJ193" i="4"/>
  <c r="AJ185" i="4"/>
  <c r="AJ184" i="4"/>
  <c r="AJ182" i="4"/>
  <c r="AJ181" i="4"/>
  <c r="AJ180" i="4"/>
  <c r="AJ178" i="4"/>
  <c r="AJ177" i="4"/>
  <c r="AJ176" i="4"/>
  <c r="AJ168" i="4"/>
  <c r="AJ167" i="4"/>
  <c r="AJ165" i="4"/>
  <c r="AJ164" i="4"/>
  <c r="AJ163" i="4"/>
  <c r="AJ161" i="4"/>
  <c r="AJ160" i="4"/>
  <c r="AJ159" i="4"/>
  <c r="AJ151" i="4"/>
  <c r="AJ150" i="4"/>
  <c r="AJ148" i="4"/>
  <c r="AJ147" i="4"/>
  <c r="AJ146" i="4"/>
  <c r="AJ144" i="4"/>
  <c r="AJ143" i="4"/>
  <c r="AJ142" i="4"/>
  <c r="AJ134" i="4"/>
  <c r="AJ133" i="4"/>
  <c r="AJ131" i="4"/>
  <c r="AJ130" i="4"/>
  <c r="AJ129" i="4"/>
  <c r="AJ127" i="4"/>
  <c r="AJ126" i="4"/>
  <c r="AJ125" i="4"/>
  <c r="AJ117" i="4"/>
  <c r="AJ116" i="4"/>
  <c r="AJ114" i="4"/>
  <c r="AJ113" i="4"/>
  <c r="AJ112" i="4"/>
  <c r="AJ110" i="4"/>
  <c r="AJ109" i="4"/>
  <c r="AJ108" i="4"/>
  <c r="AJ100" i="4"/>
  <c r="AJ99" i="4"/>
  <c r="AJ97" i="4"/>
  <c r="AJ96" i="4"/>
  <c r="AJ95" i="4"/>
  <c r="AJ93" i="4"/>
  <c r="AJ92" i="4"/>
  <c r="AJ91" i="4"/>
  <c r="AJ83" i="4"/>
  <c r="AJ82" i="4"/>
  <c r="AJ80" i="4"/>
  <c r="AJ79" i="4"/>
  <c r="AJ78" i="4"/>
  <c r="AJ76" i="4"/>
  <c r="AJ75" i="4"/>
  <c r="AJ74" i="4"/>
  <c r="AJ66" i="4"/>
  <c r="AJ65" i="4"/>
  <c r="AJ63" i="4"/>
  <c r="AJ62" i="4"/>
  <c r="AJ61" i="4"/>
  <c r="AJ59" i="4"/>
  <c r="AJ58" i="4"/>
  <c r="AJ57" i="4"/>
  <c r="AJ49" i="4"/>
  <c r="AJ48" i="4"/>
  <c r="AJ46" i="4"/>
  <c r="AJ45" i="4"/>
  <c r="AJ44" i="4"/>
  <c r="AJ42" i="4"/>
  <c r="AJ41" i="4"/>
  <c r="AJ40" i="4"/>
  <c r="AJ32" i="4"/>
  <c r="AJ31" i="4"/>
  <c r="AJ29" i="4"/>
  <c r="AJ28" i="4"/>
  <c r="AJ27" i="4"/>
  <c r="AJ25" i="4"/>
  <c r="AJ24" i="4"/>
  <c r="AJ23" i="4"/>
  <c r="AJ15" i="4"/>
  <c r="AJ14" i="4"/>
  <c r="AJ12" i="4"/>
  <c r="AJ11" i="4"/>
  <c r="AJ10" i="4"/>
  <c r="AJ8" i="4"/>
  <c r="AJ7" i="4"/>
  <c r="AJ6" i="4"/>
  <c r="AQ158" i="4" l="1"/>
  <c r="S175" i="4"/>
  <c r="Y107" i="4"/>
  <c r="M39" i="4"/>
  <c r="P209" i="4"/>
  <c r="AB158" i="4"/>
  <c r="J39" i="4"/>
  <c r="S39" i="4"/>
  <c r="AL39" i="4"/>
  <c r="D107" i="4"/>
  <c r="G124" i="4"/>
  <c r="J141" i="4"/>
  <c r="S158" i="4"/>
  <c r="V73" i="4"/>
  <c r="AM51" i="4"/>
  <c r="D124" i="4"/>
  <c r="J56" i="4"/>
  <c r="J107" i="4"/>
  <c r="J158" i="4"/>
  <c r="J209" i="4"/>
  <c r="AM30" i="4"/>
  <c r="AL226" i="4"/>
  <c r="AM226" i="4" s="1"/>
  <c r="AL243" i="4"/>
  <c r="D90" i="4"/>
  <c r="AL73" i="4"/>
  <c r="Y56" i="4"/>
  <c r="AE141" i="4"/>
  <c r="AH56" i="4"/>
  <c r="AH107" i="4"/>
  <c r="AM13" i="4"/>
  <c r="AM38" i="4"/>
  <c r="AK107" i="4"/>
  <c r="J124" i="4"/>
  <c r="AQ22" i="4"/>
  <c r="AQ124" i="4"/>
  <c r="AL209" i="4"/>
  <c r="AM209" i="4" s="1"/>
  <c r="G39" i="4"/>
  <c r="M107" i="4"/>
  <c r="S124" i="4"/>
  <c r="V39" i="4"/>
  <c r="AK73" i="4"/>
  <c r="AM73" i="4" s="1"/>
  <c r="M141" i="4"/>
  <c r="V192" i="4"/>
  <c r="AQ226" i="4"/>
  <c r="D39" i="4"/>
  <c r="G56" i="4"/>
  <c r="G209" i="4"/>
  <c r="J73" i="4"/>
  <c r="M124" i="4"/>
  <c r="M226" i="4"/>
  <c r="S90" i="4"/>
  <c r="V56" i="4"/>
  <c r="Y39" i="4"/>
  <c r="AH39" i="4"/>
  <c r="AQ39" i="4"/>
  <c r="AQ141" i="4"/>
  <c r="AM213" i="4"/>
  <c r="AL107" i="4"/>
  <c r="AM107" i="4" s="1"/>
  <c r="G226" i="4"/>
  <c r="M209" i="4"/>
  <c r="V124" i="4"/>
  <c r="Y73" i="4"/>
  <c r="AB141" i="4"/>
  <c r="AE107" i="4"/>
  <c r="AM26" i="4"/>
  <c r="V209" i="4"/>
  <c r="P192" i="4"/>
  <c r="J175" i="4"/>
  <c r="AB175" i="4"/>
  <c r="G158" i="4"/>
  <c r="D141" i="4"/>
  <c r="G107" i="4"/>
  <c r="D73" i="4"/>
  <c r="AB73" i="4"/>
  <c r="P56" i="4"/>
  <c r="D56" i="4"/>
  <c r="AB39" i="4"/>
  <c r="P226" i="4"/>
  <c r="Y226" i="4"/>
  <c r="S209" i="4"/>
  <c r="AE209" i="4"/>
  <c r="S192" i="4"/>
  <c r="AB192" i="4"/>
  <c r="P158" i="4"/>
  <c r="M158" i="4"/>
  <c r="V158" i="4"/>
  <c r="AE158" i="4"/>
  <c r="G141" i="4"/>
  <c r="S141" i="4"/>
  <c r="Y124" i="4"/>
  <c r="S73" i="4"/>
  <c r="D209" i="4"/>
  <c r="AB209" i="4"/>
  <c r="Y192" i="4"/>
  <c r="G192" i="4"/>
  <c r="AE192" i="4"/>
  <c r="D175" i="4"/>
  <c r="M175" i="4"/>
  <c r="G175" i="4"/>
  <c r="Y158" i="4"/>
  <c r="D158" i="4"/>
  <c r="V141" i="4"/>
  <c r="Y141" i="4"/>
  <c r="AE124" i="4"/>
  <c r="V107" i="4"/>
  <c r="AB107" i="4"/>
  <c r="J90" i="4"/>
  <c r="P90" i="4"/>
  <c r="AE90" i="4"/>
  <c r="AH73" i="4"/>
  <c r="G73" i="4"/>
  <c r="M73" i="4"/>
  <c r="AQ73" i="4"/>
  <c r="AE73" i="4"/>
  <c r="AM55" i="4"/>
  <c r="S56" i="4"/>
  <c r="AB56" i="4"/>
  <c r="M56" i="4"/>
  <c r="AE39" i="4"/>
  <c r="V226" i="4"/>
  <c r="J226" i="4"/>
  <c r="D226" i="4"/>
  <c r="S226" i="4"/>
  <c r="AB226" i="4"/>
  <c r="AE226" i="4"/>
  <c r="AQ209" i="4"/>
  <c r="Y209" i="4"/>
  <c r="D192" i="4"/>
  <c r="J192" i="4"/>
  <c r="Y175" i="4"/>
  <c r="AQ175" i="4"/>
  <c r="P175" i="4"/>
  <c r="V175" i="4"/>
  <c r="AE175" i="4"/>
  <c r="AL158" i="4"/>
  <c r="AM158" i="4" s="1"/>
  <c r="P141" i="4"/>
  <c r="P124" i="4"/>
  <c r="AB124" i="4"/>
  <c r="AL124" i="4"/>
  <c r="AM124" i="4" s="1"/>
  <c r="P107" i="4"/>
  <c r="S107" i="4"/>
  <c r="AQ107" i="4"/>
  <c r="Y90" i="4"/>
  <c r="G90" i="4"/>
  <c r="V90" i="4"/>
  <c r="AB90" i="4"/>
  <c r="P73" i="4"/>
  <c r="AE56" i="4"/>
  <c r="AK56" i="4"/>
  <c r="AQ56" i="4"/>
  <c r="P39" i="4"/>
  <c r="AM34" i="4"/>
  <c r="AM17" i="4"/>
  <c r="AO243" i="4"/>
  <c r="AO192" i="4"/>
  <c r="AO175" i="4"/>
  <c r="AO158" i="4"/>
  <c r="AO141" i="4"/>
  <c r="AO124" i="4"/>
  <c r="AO90" i="4"/>
  <c r="AO73" i="4"/>
  <c r="AO39" i="4"/>
  <c r="AM102" i="4"/>
  <c r="AO107" i="4"/>
  <c r="AO56" i="4"/>
  <c r="AL56" i="4"/>
  <c r="Y22" i="4"/>
  <c r="AM21" i="4"/>
  <c r="D22" i="4"/>
  <c r="DT8" i="4"/>
  <c r="DT12" i="4"/>
  <c r="DT16" i="4"/>
  <c r="DT20" i="4"/>
  <c r="DS9" i="4"/>
  <c r="DR9" i="4"/>
  <c r="DT19" i="4"/>
  <c r="AB22" i="4"/>
  <c r="AN13" i="4"/>
  <c r="AN17" i="4"/>
  <c r="AN21" i="4"/>
  <c r="DR13" i="4"/>
  <c r="J22" i="4"/>
  <c r="P22" i="4"/>
  <c r="S22" i="4"/>
  <c r="AE22" i="4"/>
  <c r="AO13" i="4"/>
  <c r="AO17" i="4"/>
  <c r="AO21" i="4"/>
  <c r="DS13" i="4"/>
  <c r="DS17" i="4"/>
  <c r="DS21" i="4"/>
  <c r="AL22" i="4"/>
  <c r="G22" i="4"/>
  <c r="M22" i="4"/>
  <c r="V22" i="4"/>
  <c r="AH22" i="4"/>
  <c r="AK22" i="4"/>
  <c r="DT7" i="4"/>
  <c r="DT11" i="4"/>
  <c r="DT15" i="4"/>
  <c r="AN226" i="4"/>
  <c r="AN158" i="4"/>
  <c r="AK39" i="4"/>
  <c r="AM39" i="4" s="1"/>
  <c r="AM106" i="4"/>
  <c r="AL90" i="4"/>
  <c r="AM98" i="4"/>
  <c r="AL141" i="4"/>
  <c r="AM141" i="4" s="1"/>
  <c r="AM145" i="4"/>
  <c r="AK243" i="4"/>
  <c r="AM243" i="4" s="1"/>
  <c r="AM230" i="4"/>
  <c r="AM9" i="4"/>
  <c r="AM43" i="4"/>
  <c r="AL192" i="4"/>
  <c r="AM192" i="4" s="1"/>
  <c r="AL175" i="4"/>
  <c r="AM175" i="4" s="1"/>
  <c r="AO9" i="4"/>
  <c r="AN9" i="4"/>
  <c r="DT13" i="4" l="1"/>
  <c r="AM56" i="4"/>
  <c r="AM22" i="4"/>
  <c r="DT9" i="4"/>
  <c r="DT18" i="4"/>
  <c r="DT14" i="4"/>
  <c r="AL244" i="4"/>
  <c r="DT10" i="4"/>
  <c r="DR17" i="4"/>
  <c r="DT17" i="4" s="1"/>
  <c r="DR21" i="4"/>
  <c r="DT21" i="4" s="1"/>
  <c r="DS22" i="4"/>
  <c r="AO22" i="4"/>
  <c r="AN22" i="4"/>
  <c r="AK244" i="4"/>
  <c r="AM90" i="4"/>
  <c r="AM244" i="4" l="1"/>
  <c r="DR22" i="4"/>
  <c r="DT22" i="4" s="1"/>
  <c r="AO244" i="4"/>
  <c r="AN244" i="4"/>
  <c r="AQ243" i="4" l="1"/>
  <c r="Y242" i="4"/>
  <c r="P242" i="4"/>
  <c r="AC242" i="4" l="1"/>
  <c r="AC238" i="4"/>
  <c r="AC234" i="4"/>
  <c r="AC230" i="4"/>
  <c r="AC225" i="4"/>
  <c r="AC221" i="4"/>
  <c r="AC217" i="4"/>
  <c r="AC213" i="4"/>
  <c r="AC208" i="4"/>
  <c r="AC204" i="4"/>
  <c r="AC200" i="4"/>
  <c r="AC196" i="4"/>
  <c r="AC209" i="4" s="1"/>
  <c r="AC191" i="4"/>
  <c r="AC187" i="4"/>
  <c r="AC183" i="4"/>
  <c r="AC179" i="4"/>
  <c r="AC174" i="4"/>
  <c r="AC170" i="4"/>
  <c r="AC166" i="4"/>
  <c r="AC162" i="4"/>
  <c r="AC157" i="4"/>
  <c r="AC153" i="4"/>
  <c r="AC149" i="4"/>
  <c r="AC145" i="4"/>
  <c r="AC140" i="4"/>
  <c r="AC136" i="4"/>
  <c r="AC132" i="4"/>
  <c r="AC128" i="4"/>
  <c r="AC123" i="4"/>
  <c r="AC119" i="4"/>
  <c r="AC115" i="4"/>
  <c r="AC111" i="4"/>
  <c r="AC106" i="4"/>
  <c r="AC102" i="4"/>
  <c r="AC98" i="4"/>
  <c r="AC94" i="4"/>
  <c r="AC107" i="4" s="1"/>
  <c r="AC89" i="4"/>
  <c r="AC85" i="4"/>
  <c r="AC81" i="4"/>
  <c r="AC77" i="4"/>
  <c r="AC72" i="4"/>
  <c r="AC68" i="4"/>
  <c r="AC64" i="4"/>
  <c r="AC60" i="4"/>
  <c r="AC55" i="4"/>
  <c r="AC51" i="4"/>
  <c r="AC47" i="4"/>
  <c r="AC43" i="4"/>
  <c r="AC38" i="4"/>
  <c r="AC34" i="4"/>
  <c r="AC30" i="4"/>
  <c r="AC26" i="4"/>
  <c r="AC21" i="4"/>
  <c r="AC17" i="4"/>
  <c r="AC13" i="4"/>
  <c r="AC9" i="4"/>
  <c r="Z242" i="4"/>
  <c r="Z238" i="4"/>
  <c r="Z234" i="4"/>
  <c r="Z230" i="4"/>
  <c r="Z243" i="4" s="1"/>
  <c r="Z225" i="4"/>
  <c r="Z221" i="4"/>
  <c r="Z217" i="4"/>
  <c r="Z213" i="4"/>
  <c r="Z208" i="4"/>
  <c r="Z204" i="4"/>
  <c r="Z200" i="4"/>
  <c r="Z196" i="4"/>
  <c r="Z191" i="4"/>
  <c r="Z187" i="4"/>
  <c r="Z183" i="4"/>
  <c r="Z179" i="4"/>
  <c r="Z174" i="4"/>
  <c r="Z170" i="4"/>
  <c r="Z166" i="4"/>
  <c r="Z162" i="4"/>
  <c r="Z157" i="4"/>
  <c r="Z153" i="4"/>
  <c r="Z149" i="4"/>
  <c r="Z145" i="4"/>
  <c r="Z140" i="4"/>
  <c r="Z136" i="4"/>
  <c r="Z132" i="4"/>
  <c r="Z128" i="4"/>
  <c r="Z123" i="4"/>
  <c r="Z119" i="4"/>
  <c r="Z115" i="4"/>
  <c r="Z111" i="4"/>
  <c r="Z106" i="4"/>
  <c r="Z102" i="4"/>
  <c r="Z98" i="4"/>
  <c r="Z94" i="4"/>
  <c r="Z89" i="4"/>
  <c r="Z85" i="4"/>
  <c r="Z81" i="4"/>
  <c r="Z77" i="4"/>
  <c r="Z72" i="4"/>
  <c r="Z68" i="4"/>
  <c r="Z64" i="4"/>
  <c r="Z60" i="4"/>
  <c r="Z55" i="4"/>
  <c r="Z51" i="4"/>
  <c r="Z47" i="4"/>
  <c r="Z43" i="4"/>
  <c r="Z38" i="4"/>
  <c r="Z34" i="4"/>
  <c r="Z30" i="4"/>
  <c r="Z26" i="4"/>
  <c r="Z21" i="4"/>
  <c r="Z17" i="4"/>
  <c r="Z13" i="4"/>
  <c r="Z9" i="4"/>
  <c r="W242" i="4"/>
  <c r="W238" i="4"/>
  <c r="W234" i="4"/>
  <c r="W230" i="4"/>
  <c r="W225" i="4"/>
  <c r="W221" i="4"/>
  <c r="W217" i="4"/>
  <c r="W213" i="4"/>
  <c r="W208" i="4"/>
  <c r="W204" i="4"/>
  <c r="W200" i="4"/>
  <c r="W196" i="4"/>
  <c r="W191" i="4"/>
  <c r="W187" i="4"/>
  <c r="W183" i="4"/>
  <c r="W179" i="4"/>
  <c r="W174" i="4"/>
  <c r="W170" i="4"/>
  <c r="W166" i="4"/>
  <c r="W162" i="4"/>
  <c r="W157" i="4"/>
  <c r="W153" i="4"/>
  <c r="W149" i="4"/>
  <c r="W145" i="4"/>
  <c r="W140" i="4"/>
  <c r="W136" i="4"/>
  <c r="W132" i="4"/>
  <c r="W128" i="4"/>
  <c r="W123" i="4"/>
  <c r="W119" i="4"/>
  <c r="W115" i="4"/>
  <c r="W111" i="4"/>
  <c r="W106" i="4"/>
  <c r="W102" i="4"/>
  <c r="W98" i="4"/>
  <c r="W94" i="4"/>
  <c r="W89" i="4"/>
  <c r="W85" i="4"/>
  <c r="W81" i="4"/>
  <c r="W77" i="4"/>
  <c r="W72" i="4"/>
  <c r="W68" i="4"/>
  <c r="W64" i="4"/>
  <c r="W60" i="4"/>
  <c r="W55" i="4"/>
  <c r="W51" i="4"/>
  <c r="W47" i="4"/>
  <c r="W43" i="4"/>
  <c r="W38" i="4"/>
  <c r="W34" i="4"/>
  <c r="W30" i="4"/>
  <c r="W26" i="4"/>
  <c r="W21" i="4"/>
  <c r="W17" i="4"/>
  <c r="W13" i="4"/>
  <c r="W9" i="4"/>
  <c r="Q242" i="4"/>
  <c r="Q238" i="4"/>
  <c r="Q234" i="4"/>
  <c r="Q230" i="4"/>
  <c r="Q225" i="4"/>
  <c r="Q221" i="4"/>
  <c r="Q217" i="4"/>
  <c r="Q213" i="4"/>
  <c r="Q208" i="4"/>
  <c r="Q204" i="4"/>
  <c r="Q200" i="4"/>
  <c r="Q196" i="4"/>
  <c r="Q191" i="4"/>
  <c r="Q187" i="4"/>
  <c r="Q183" i="4"/>
  <c r="Q179" i="4"/>
  <c r="Q174" i="4"/>
  <c r="Q170" i="4"/>
  <c r="Q166" i="4"/>
  <c r="Q162" i="4"/>
  <c r="Q157" i="4"/>
  <c r="Q153" i="4"/>
  <c r="Q149" i="4"/>
  <c r="Q145" i="4"/>
  <c r="Q140" i="4"/>
  <c r="Q136" i="4"/>
  <c r="Q132" i="4"/>
  <c r="Q128" i="4"/>
  <c r="Q123" i="4"/>
  <c r="Q119" i="4"/>
  <c r="Q115" i="4"/>
  <c r="Q111" i="4"/>
  <c r="Q106" i="4"/>
  <c r="Q102" i="4"/>
  <c r="Q98" i="4"/>
  <c r="Q94" i="4"/>
  <c r="Q89" i="4"/>
  <c r="Q85" i="4"/>
  <c r="Q81" i="4"/>
  <c r="Q77" i="4"/>
  <c r="Q72" i="4"/>
  <c r="Q68" i="4"/>
  <c r="Q64" i="4"/>
  <c r="Q60" i="4"/>
  <c r="Q55" i="4"/>
  <c r="Q51" i="4"/>
  <c r="Q47" i="4"/>
  <c r="Q43" i="4"/>
  <c r="Q38" i="4"/>
  <c r="Q34" i="4"/>
  <c r="Q30" i="4"/>
  <c r="Q26" i="4"/>
  <c r="Q21" i="4"/>
  <c r="Q17" i="4"/>
  <c r="Q13" i="4"/>
  <c r="Q9" i="4"/>
  <c r="N242" i="4"/>
  <c r="N238" i="4"/>
  <c r="N234" i="4"/>
  <c r="N230" i="4"/>
  <c r="N225" i="4"/>
  <c r="N221" i="4"/>
  <c r="N217" i="4"/>
  <c r="N213" i="4"/>
  <c r="N208" i="4"/>
  <c r="N204" i="4"/>
  <c r="N200" i="4"/>
  <c r="N196" i="4"/>
  <c r="N191" i="4"/>
  <c r="N187" i="4"/>
  <c r="N183" i="4"/>
  <c r="N179" i="4"/>
  <c r="N174" i="4"/>
  <c r="N170" i="4"/>
  <c r="N166" i="4"/>
  <c r="N162" i="4"/>
  <c r="N157" i="4"/>
  <c r="N153" i="4"/>
  <c r="N149" i="4"/>
  <c r="N145" i="4"/>
  <c r="N140" i="4"/>
  <c r="N136" i="4"/>
  <c r="N132" i="4"/>
  <c r="N128" i="4"/>
  <c r="N123" i="4"/>
  <c r="N119" i="4"/>
  <c r="N115" i="4"/>
  <c r="N111" i="4"/>
  <c r="N106" i="4"/>
  <c r="N102" i="4"/>
  <c r="N98" i="4"/>
  <c r="N94" i="4"/>
  <c r="N89" i="4"/>
  <c r="N85" i="4"/>
  <c r="N81" i="4"/>
  <c r="N77" i="4"/>
  <c r="N72" i="4"/>
  <c r="N68" i="4"/>
  <c r="N64" i="4"/>
  <c r="N60" i="4"/>
  <c r="N55" i="4"/>
  <c r="N51" i="4"/>
  <c r="N47" i="4"/>
  <c r="N43" i="4"/>
  <c r="N38" i="4"/>
  <c r="N34" i="4"/>
  <c r="N30" i="4"/>
  <c r="N26" i="4"/>
  <c r="N21" i="4"/>
  <c r="N17" i="4"/>
  <c r="N13" i="4"/>
  <c r="N9" i="4"/>
  <c r="K242" i="4"/>
  <c r="K238" i="4"/>
  <c r="K234" i="4"/>
  <c r="K230" i="4"/>
  <c r="K225" i="4"/>
  <c r="K221" i="4"/>
  <c r="K217" i="4"/>
  <c r="K213" i="4"/>
  <c r="K208" i="4"/>
  <c r="K204" i="4"/>
  <c r="K200" i="4"/>
  <c r="K196" i="4"/>
  <c r="K191" i="4"/>
  <c r="K187" i="4"/>
  <c r="K183" i="4"/>
  <c r="K179" i="4"/>
  <c r="K174" i="4"/>
  <c r="K170" i="4"/>
  <c r="K166" i="4"/>
  <c r="K162" i="4"/>
  <c r="K157" i="4"/>
  <c r="K153" i="4"/>
  <c r="K149" i="4"/>
  <c r="K145" i="4"/>
  <c r="K140" i="4"/>
  <c r="K136" i="4"/>
  <c r="K132" i="4"/>
  <c r="K128" i="4"/>
  <c r="K123" i="4"/>
  <c r="K119" i="4"/>
  <c r="K115" i="4"/>
  <c r="K111" i="4"/>
  <c r="K106" i="4"/>
  <c r="K102" i="4"/>
  <c r="K98" i="4"/>
  <c r="K94" i="4"/>
  <c r="K89" i="4"/>
  <c r="K85" i="4"/>
  <c r="K81" i="4"/>
  <c r="K77" i="4"/>
  <c r="K72" i="4"/>
  <c r="K68" i="4"/>
  <c r="K64" i="4"/>
  <c r="K60" i="4"/>
  <c r="K55" i="4"/>
  <c r="K51" i="4"/>
  <c r="K47" i="4"/>
  <c r="K43" i="4"/>
  <c r="K38" i="4"/>
  <c r="K34" i="4"/>
  <c r="K30" i="4"/>
  <c r="K26" i="4"/>
  <c r="K21" i="4"/>
  <c r="K17" i="4"/>
  <c r="K13" i="4"/>
  <c r="K9" i="4"/>
  <c r="H242" i="4"/>
  <c r="H238" i="4"/>
  <c r="H234" i="4"/>
  <c r="H230" i="4"/>
  <c r="H225" i="4"/>
  <c r="H221" i="4"/>
  <c r="H217" i="4"/>
  <c r="H213" i="4"/>
  <c r="H208" i="4"/>
  <c r="H204" i="4"/>
  <c r="H200" i="4"/>
  <c r="H196" i="4"/>
  <c r="H191" i="4"/>
  <c r="H187" i="4"/>
  <c r="H183" i="4"/>
  <c r="H179" i="4"/>
  <c r="H174" i="4"/>
  <c r="H170" i="4"/>
  <c r="H166" i="4"/>
  <c r="H162" i="4"/>
  <c r="H157" i="4"/>
  <c r="H153" i="4"/>
  <c r="H149" i="4"/>
  <c r="H145" i="4"/>
  <c r="H140" i="4"/>
  <c r="H136" i="4"/>
  <c r="H132" i="4"/>
  <c r="H128" i="4"/>
  <c r="H123" i="4"/>
  <c r="H119" i="4"/>
  <c r="H115" i="4"/>
  <c r="H111" i="4"/>
  <c r="H106" i="4"/>
  <c r="H102" i="4"/>
  <c r="H98" i="4"/>
  <c r="H94" i="4"/>
  <c r="H89" i="4"/>
  <c r="H85" i="4"/>
  <c r="H81" i="4"/>
  <c r="H77" i="4"/>
  <c r="H72" i="4"/>
  <c r="H68" i="4"/>
  <c r="H64" i="4"/>
  <c r="H60" i="4"/>
  <c r="H55" i="4"/>
  <c r="H51" i="4"/>
  <c r="H47" i="4"/>
  <c r="H43" i="4"/>
  <c r="H38" i="4"/>
  <c r="H34" i="4"/>
  <c r="H30" i="4"/>
  <c r="H26" i="4"/>
  <c r="H21" i="4"/>
  <c r="H17" i="4"/>
  <c r="H13" i="4"/>
  <c r="H9" i="4"/>
  <c r="E242" i="4"/>
  <c r="E238" i="4"/>
  <c r="E234" i="4"/>
  <c r="E230" i="4"/>
  <c r="E243" i="4" s="1"/>
  <c r="E225" i="4"/>
  <c r="E221" i="4"/>
  <c r="E217" i="4"/>
  <c r="E213" i="4"/>
  <c r="E208" i="4"/>
  <c r="E204" i="4"/>
  <c r="E200" i="4"/>
  <c r="E196" i="4"/>
  <c r="E191" i="4"/>
  <c r="E187" i="4"/>
  <c r="E183" i="4"/>
  <c r="E179" i="4"/>
  <c r="E174" i="4"/>
  <c r="E170" i="4"/>
  <c r="E166" i="4"/>
  <c r="E162" i="4"/>
  <c r="E157" i="4"/>
  <c r="E153" i="4"/>
  <c r="E149" i="4"/>
  <c r="E145" i="4"/>
  <c r="E140" i="4"/>
  <c r="E136" i="4"/>
  <c r="E132" i="4"/>
  <c r="E128" i="4"/>
  <c r="E123" i="4"/>
  <c r="E119" i="4"/>
  <c r="E115" i="4"/>
  <c r="E111" i="4"/>
  <c r="E106" i="4"/>
  <c r="E102" i="4"/>
  <c r="E98" i="4"/>
  <c r="E94" i="4"/>
  <c r="E89" i="4"/>
  <c r="E85" i="4"/>
  <c r="E81" i="4"/>
  <c r="E77" i="4"/>
  <c r="E72" i="4"/>
  <c r="E68" i="4"/>
  <c r="E64" i="4"/>
  <c r="E60" i="4"/>
  <c r="E55" i="4"/>
  <c r="E51" i="4"/>
  <c r="E47" i="4"/>
  <c r="E43" i="4"/>
  <c r="E38" i="4"/>
  <c r="E34" i="4"/>
  <c r="E30" i="4"/>
  <c r="E26" i="4"/>
  <c r="E21" i="4"/>
  <c r="E17" i="4"/>
  <c r="E13" i="4"/>
  <c r="E9" i="4"/>
  <c r="E226" i="4" l="1"/>
  <c r="Z73" i="4"/>
  <c r="Z124" i="4"/>
  <c r="Z175" i="4"/>
  <c r="H175" i="4"/>
  <c r="N90" i="4"/>
  <c r="N192" i="4"/>
  <c r="Q243" i="4"/>
  <c r="W226" i="4"/>
  <c r="AC158" i="4"/>
  <c r="K90" i="4"/>
  <c r="Q209" i="4"/>
  <c r="W124" i="4"/>
  <c r="AC141" i="4"/>
  <c r="E39" i="4"/>
  <c r="H141" i="4"/>
  <c r="H243" i="4"/>
  <c r="AC192" i="4"/>
  <c r="Q226" i="4"/>
  <c r="AC175" i="4"/>
  <c r="E73" i="4"/>
  <c r="N124" i="4"/>
  <c r="W209" i="4"/>
  <c r="Z226" i="4"/>
  <c r="AC90" i="4"/>
  <c r="H124" i="4"/>
  <c r="AC56" i="4"/>
  <c r="K158" i="4"/>
  <c r="K56" i="4"/>
  <c r="K243" i="4"/>
  <c r="H226" i="4"/>
  <c r="K226" i="4"/>
  <c r="H209" i="4"/>
  <c r="W192" i="4"/>
  <c r="K192" i="4"/>
  <c r="W158" i="4"/>
  <c r="E141" i="4"/>
  <c r="Q124" i="4"/>
  <c r="W90" i="4"/>
  <c r="N226" i="4"/>
  <c r="AC226" i="4"/>
  <c r="H192" i="4"/>
  <c r="Z192" i="4"/>
  <c r="E175" i="4"/>
  <c r="Q158" i="4"/>
  <c r="N141" i="4"/>
  <c r="Z107" i="4"/>
  <c r="K107" i="4"/>
  <c r="E90" i="4"/>
  <c r="W73" i="4"/>
  <c r="H73" i="4"/>
  <c r="H39" i="4"/>
  <c r="Q39" i="4"/>
  <c r="N22" i="4"/>
  <c r="H107" i="4"/>
  <c r="E107" i="4"/>
  <c r="N243" i="4"/>
  <c r="AC243" i="4"/>
  <c r="W243" i="4"/>
  <c r="E209" i="4"/>
  <c r="K209" i="4"/>
  <c r="Z209" i="4"/>
  <c r="E192" i="4"/>
  <c r="Q192" i="4"/>
  <c r="N175" i="4"/>
  <c r="Q175" i="4"/>
  <c r="K175" i="4"/>
  <c r="W175" i="4"/>
  <c r="Z158" i="4"/>
  <c r="E158" i="4"/>
  <c r="Q141" i="4"/>
  <c r="K141" i="4"/>
  <c r="Z141" i="4"/>
  <c r="E124" i="4"/>
  <c r="AC124" i="4"/>
  <c r="Q107" i="4"/>
  <c r="H90" i="4"/>
  <c r="Z90" i="4"/>
  <c r="Q73" i="4"/>
  <c r="N56" i="4"/>
  <c r="N39" i="4"/>
  <c r="K39" i="4"/>
  <c r="AC39" i="4"/>
  <c r="Z39" i="4"/>
  <c r="H22" i="4"/>
  <c r="N158" i="4"/>
  <c r="K124" i="4"/>
  <c r="W107" i="4"/>
  <c r="N107" i="4"/>
  <c r="K73" i="4"/>
  <c r="AC73" i="4"/>
  <c r="Z56" i="4"/>
  <c r="AC22" i="4"/>
  <c r="Q22" i="4"/>
  <c r="W22" i="4"/>
  <c r="Z22" i="4"/>
  <c r="E22" i="4"/>
  <c r="N209" i="4"/>
  <c r="H158" i="4"/>
  <c r="W141" i="4"/>
  <c r="Q90" i="4"/>
  <c r="N73" i="4"/>
  <c r="W56" i="4"/>
  <c r="Q56" i="4"/>
  <c r="H56" i="4"/>
  <c r="E56" i="4"/>
  <c r="W39" i="4"/>
  <c r="K22" i="4"/>
  <c r="AH243" i="4"/>
  <c r="AE243" i="4"/>
  <c r="AB243" i="4"/>
  <c r="Y243" i="4"/>
  <c r="V243" i="4"/>
  <c r="P243" i="4"/>
  <c r="M243" i="4"/>
  <c r="J243" i="4"/>
  <c r="G243" i="4"/>
  <c r="D243" i="4"/>
  <c r="AH244" i="4" l="1"/>
  <c r="AE244" i="4"/>
  <c r="AB244" i="4"/>
  <c r="Y244" i="4"/>
  <c r="V244" i="4"/>
  <c r="P244" i="4"/>
  <c r="M244" i="4"/>
  <c r="J244" i="4"/>
  <c r="G244" i="4"/>
  <c r="D244" i="4"/>
  <c r="AF244" i="4" l="1"/>
  <c r="AG244" i="4" s="1"/>
  <c r="AC244" i="4"/>
  <c r="AD244" i="4" s="1"/>
  <c r="Z244" i="4"/>
  <c r="AA244" i="4" s="1"/>
  <c r="W244" i="4"/>
  <c r="X244" i="4" s="1"/>
  <c r="Q244" i="4"/>
  <c r="R244" i="4" s="1"/>
  <c r="N244" i="4"/>
  <c r="O244" i="4" s="1"/>
  <c r="K244" i="4"/>
  <c r="L244" i="4" s="1"/>
  <c r="H244" i="4"/>
  <c r="I244" i="4" s="1"/>
  <c r="E244" i="4"/>
  <c r="F244" i="4" s="1"/>
  <c r="DM20" i="4" l="1"/>
  <c r="DM19" i="4"/>
  <c r="DM18" i="4"/>
  <c r="DM16" i="4"/>
  <c r="DM15" i="4"/>
  <c r="DM14" i="4"/>
  <c r="DM12" i="4"/>
  <c r="DM11" i="4"/>
  <c r="DM10" i="4"/>
  <c r="DM8" i="4"/>
  <c r="DM7" i="4"/>
  <c r="DM6" i="4"/>
  <c r="DL20" i="4"/>
  <c r="DL19" i="4"/>
  <c r="DL18" i="4"/>
  <c r="DL16" i="4"/>
  <c r="DL15" i="4"/>
  <c r="DL14" i="4"/>
  <c r="DL12" i="4"/>
  <c r="DL11" i="4"/>
  <c r="DL10" i="4"/>
  <c r="DL8" i="4"/>
  <c r="DL7" i="4"/>
  <c r="DG20" i="4"/>
  <c r="DG19" i="4"/>
  <c r="DG18" i="4"/>
  <c r="DG16" i="4"/>
  <c r="DG15" i="4"/>
  <c r="DG14" i="4"/>
  <c r="DG12" i="4"/>
  <c r="DG11" i="4"/>
  <c r="DG10" i="4"/>
  <c r="DG8" i="4"/>
  <c r="DG7" i="4"/>
  <c r="DG6" i="4"/>
  <c r="DF20" i="4"/>
  <c r="DF19" i="4"/>
  <c r="DF18" i="4"/>
  <c r="DF16" i="4"/>
  <c r="DF15" i="4"/>
  <c r="DF14" i="4"/>
  <c r="DF12" i="4"/>
  <c r="DF11" i="4"/>
  <c r="DF10" i="4"/>
  <c r="DF8" i="4"/>
  <c r="DF7" i="4"/>
  <c r="DF6" i="4"/>
  <c r="DN20" i="4" l="1"/>
  <c r="DN19" i="4"/>
  <c r="DM21" i="4"/>
  <c r="DL21" i="4"/>
  <c r="DN16" i="4"/>
  <c r="DN15" i="4"/>
  <c r="DM17" i="4"/>
  <c r="DL17" i="4"/>
  <c r="DN12" i="4"/>
  <c r="DN11" i="4"/>
  <c r="DM13" i="4"/>
  <c r="DL13" i="4"/>
  <c r="DN8" i="4"/>
  <c r="DN7" i="4"/>
  <c r="DM9" i="4"/>
  <c r="DL9" i="4"/>
  <c r="DN17" i="4" l="1"/>
  <c r="DN13" i="4"/>
  <c r="DN21" i="4"/>
  <c r="DM22" i="4"/>
  <c r="DL22" i="4"/>
  <c r="DN9" i="4"/>
  <c r="DN6" i="4"/>
  <c r="DN10" i="4"/>
  <c r="DN14" i="4"/>
  <c r="DN18" i="4"/>
  <c r="DN22" i="4" l="1"/>
  <c r="AG242" i="4" l="1"/>
  <c r="AG238" i="4"/>
  <c r="AG236" i="4"/>
  <c r="AG235" i="4"/>
  <c r="AG234" i="4"/>
  <c r="AG233" i="4"/>
  <c r="AG232" i="4"/>
  <c r="AG231" i="4"/>
  <c r="AG230" i="4"/>
  <c r="AG229" i="4"/>
  <c r="AG228" i="4"/>
  <c r="AG227" i="4"/>
  <c r="AG225" i="4"/>
  <c r="AG221" i="4"/>
  <c r="AG219" i="4"/>
  <c r="AG218" i="4"/>
  <c r="AG217" i="4"/>
  <c r="AG216" i="4"/>
  <c r="AG215" i="4"/>
  <c r="AG214" i="4"/>
  <c r="AG212" i="4"/>
  <c r="AG211" i="4"/>
  <c r="AG210" i="4"/>
  <c r="AG209" i="4"/>
  <c r="AG208" i="4"/>
  <c r="AG204" i="4"/>
  <c r="AG202" i="4"/>
  <c r="AG201" i="4"/>
  <c r="AG200" i="4"/>
  <c r="AG199" i="4"/>
  <c r="AG198" i="4"/>
  <c r="AG197" i="4"/>
  <c r="AG196" i="4"/>
  <c r="AG195" i="4"/>
  <c r="AG194" i="4"/>
  <c r="AG193" i="4"/>
  <c r="AG191" i="4"/>
  <c r="AG187" i="4"/>
  <c r="AG185" i="4"/>
  <c r="AG184" i="4"/>
  <c r="AG183" i="4"/>
  <c r="AG182" i="4"/>
  <c r="AG181" i="4"/>
  <c r="AG180" i="4"/>
  <c r="AG178" i="4"/>
  <c r="AG177" i="4"/>
  <c r="AG176" i="4"/>
  <c r="AG174" i="4"/>
  <c r="AG170" i="4"/>
  <c r="AG168" i="4"/>
  <c r="AG167" i="4"/>
  <c r="AG166" i="4"/>
  <c r="AG165" i="4"/>
  <c r="AG164" i="4"/>
  <c r="AG163" i="4"/>
  <c r="AG162" i="4"/>
  <c r="AG161" i="4"/>
  <c r="AG160" i="4"/>
  <c r="AG159" i="4"/>
  <c r="AG157" i="4"/>
  <c r="AG153" i="4"/>
  <c r="AG151" i="4"/>
  <c r="AG150" i="4"/>
  <c r="AG149" i="4"/>
  <c r="AG148" i="4"/>
  <c r="AG147" i="4"/>
  <c r="AG146" i="4"/>
  <c r="AG158" i="4"/>
  <c r="AG144" i="4"/>
  <c r="AG143" i="4"/>
  <c r="AG142" i="4"/>
  <c r="AG140" i="4"/>
  <c r="AG136" i="4"/>
  <c r="AG134" i="4"/>
  <c r="AG133" i="4"/>
  <c r="AG132" i="4"/>
  <c r="AG131" i="4"/>
  <c r="AG130" i="4"/>
  <c r="AG129" i="4"/>
  <c r="AG128" i="4"/>
  <c r="AG127" i="4"/>
  <c r="AG126" i="4"/>
  <c r="AG125" i="4"/>
  <c r="AG123" i="4"/>
  <c r="AG119" i="4"/>
  <c r="AG117" i="4"/>
  <c r="AG116" i="4"/>
  <c r="AG115" i="4"/>
  <c r="AG114" i="4"/>
  <c r="AG113" i="4"/>
  <c r="AG112" i="4"/>
  <c r="AG110" i="4"/>
  <c r="AG109" i="4"/>
  <c r="AG108" i="4"/>
  <c r="AG106" i="4"/>
  <c r="AG102" i="4"/>
  <c r="AG100" i="4"/>
  <c r="AG99" i="4"/>
  <c r="AG98" i="4"/>
  <c r="AG97" i="4"/>
  <c r="AG96" i="4"/>
  <c r="AG95" i="4"/>
  <c r="AG94" i="4"/>
  <c r="AG93" i="4"/>
  <c r="AG92" i="4"/>
  <c r="AG91" i="4"/>
  <c r="AG89" i="4"/>
  <c r="AG85" i="4"/>
  <c r="AG83" i="4"/>
  <c r="AG82" i="4"/>
  <c r="AG81" i="4"/>
  <c r="AG80" i="4"/>
  <c r="AG79" i="4"/>
  <c r="AG78" i="4"/>
  <c r="AG90" i="4"/>
  <c r="AG76" i="4"/>
  <c r="AG75" i="4"/>
  <c r="AG74" i="4"/>
  <c r="AG72" i="4"/>
  <c r="AG68" i="4"/>
  <c r="AG66" i="4"/>
  <c r="AG65" i="4"/>
  <c r="AG64" i="4"/>
  <c r="AG63" i="4"/>
  <c r="AG62" i="4"/>
  <c r="AG61" i="4"/>
  <c r="AG60" i="4"/>
  <c r="AG59" i="4"/>
  <c r="AG58" i="4"/>
  <c r="AG57" i="4"/>
  <c r="AG55" i="4"/>
  <c r="AG51" i="4"/>
  <c r="AG49" i="4"/>
  <c r="AG48" i="4"/>
  <c r="AG47" i="4"/>
  <c r="AG46" i="4"/>
  <c r="AG45" i="4"/>
  <c r="AG44" i="4"/>
  <c r="AG56" i="4"/>
  <c r="AG42" i="4"/>
  <c r="AG41" i="4"/>
  <c r="AG40" i="4"/>
  <c r="AG38" i="4"/>
  <c r="AG34" i="4"/>
  <c r="AG32" i="4"/>
  <c r="AG31" i="4"/>
  <c r="AG30" i="4"/>
  <c r="AG29" i="4"/>
  <c r="AG28" i="4"/>
  <c r="AG27" i="4"/>
  <c r="AG26" i="4"/>
  <c r="AG25" i="4"/>
  <c r="AG24" i="4"/>
  <c r="AG23" i="4"/>
  <c r="AG21" i="4"/>
  <c r="AG17" i="4"/>
  <c r="AG15" i="4"/>
  <c r="AG14" i="4"/>
  <c r="AG13" i="4"/>
  <c r="AG12" i="4"/>
  <c r="AG11" i="4"/>
  <c r="AG10" i="4"/>
  <c r="AG8" i="4"/>
  <c r="AG7" i="4"/>
  <c r="AG6" i="4"/>
  <c r="AG124" i="4" l="1"/>
  <c r="AG22" i="4"/>
  <c r="AG192" i="4"/>
  <c r="AG226" i="4"/>
  <c r="AG39" i="4"/>
  <c r="AG73" i="4"/>
  <c r="AG107" i="4"/>
  <c r="AG141" i="4"/>
  <c r="AG175" i="4"/>
  <c r="AG243" i="4"/>
  <c r="AG9" i="4"/>
  <c r="AG43" i="4"/>
  <c r="AG77" i="4"/>
  <c r="AG111" i="4"/>
  <c r="AG145" i="4"/>
  <c r="AG179" i="4"/>
  <c r="AG213" i="4"/>
  <c r="AQ244" i="4"/>
  <c r="T242" i="4" l="1"/>
  <c r="T238" i="4"/>
  <c r="T234" i="4"/>
  <c r="T230" i="4"/>
  <c r="T225" i="4"/>
  <c r="T221" i="4"/>
  <c r="T226" i="4" s="1"/>
  <c r="T217" i="4"/>
  <c r="T213" i="4"/>
  <c r="T208" i="4"/>
  <c r="T204" i="4"/>
  <c r="T200" i="4"/>
  <c r="T196" i="4"/>
  <c r="T191" i="4"/>
  <c r="T187" i="4"/>
  <c r="T183" i="4"/>
  <c r="T179" i="4"/>
  <c r="T174" i="4"/>
  <c r="T170" i="4"/>
  <c r="T166" i="4"/>
  <c r="T162" i="4"/>
  <c r="T157" i="4"/>
  <c r="T153" i="4"/>
  <c r="T149" i="4"/>
  <c r="T145" i="4"/>
  <c r="T140" i="4"/>
  <c r="T136" i="4"/>
  <c r="T132" i="4"/>
  <c r="T128" i="4"/>
  <c r="T123" i="4"/>
  <c r="T119" i="4"/>
  <c r="T124" i="4" s="1"/>
  <c r="T115" i="4"/>
  <c r="T111" i="4"/>
  <c r="T106" i="4"/>
  <c r="T102" i="4"/>
  <c r="T98" i="4"/>
  <c r="T94" i="4"/>
  <c r="T89" i="4"/>
  <c r="T85" i="4"/>
  <c r="T81" i="4"/>
  <c r="T77" i="4"/>
  <c r="T90" i="4" s="1"/>
  <c r="T72" i="4"/>
  <c r="T68" i="4"/>
  <c r="T64" i="4"/>
  <c r="T60" i="4"/>
  <c r="T55" i="4"/>
  <c r="T51" i="4"/>
  <c r="T47" i="4"/>
  <c r="T43" i="4"/>
  <c r="T38" i="4"/>
  <c r="T34" i="4"/>
  <c r="T30" i="4"/>
  <c r="T26" i="4"/>
  <c r="T21" i="4"/>
  <c r="T17" i="4"/>
  <c r="T13" i="4"/>
  <c r="T9" i="4"/>
  <c r="AI242" i="4"/>
  <c r="AJ242" i="4" s="1"/>
  <c r="AI238" i="4"/>
  <c r="AJ238" i="4" s="1"/>
  <c r="AI234" i="4"/>
  <c r="AI230" i="4"/>
  <c r="AJ230" i="4" s="1"/>
  <c r="AI225" i="4"/>
  <c r="AJ225" i="4" s="1"/>
  <c r="AI221" i="4"/>
  <c r="AJ221" i="4" s="1"/>
  <c r="AI217" i="4"/>
  <c r="AJ217" i="4" s="1"/>
  <c r="AI213" i="4"/>
  <c r="AI208" i="4"/>
  <c r="AJ208" i="4" s="1"/>
  <c r="AI204" i="4"/>
  <c r="AJ204" i="4" s="1"/>
  <c r="AI200" i="4"/>
  <c r="AJ200" i="4" s="1"/>
  <c r="AI196" i="4"/>
  <c r="AJ196" i="4" s="1"/>
  <c r="AI191" i="4"/>
  <c r="AJ191" i="4" s="1"/>
  <c r="AI187" i="4"/>
  <c r="AJ187" i="4" s="1"/>
  <c r="AI183" i="4"/>
  <c r="AJ183" i="4" s="1"/>
  <c r="AI179" i="4"/>
  <c r="AJ179" i="4" s="1"/>
  <c r="AI174" i="4"/>
  <c r="AJ174" i="4" s="1"/>
  <c r="AI170" i="4"/>
  <c r="AJ170" i="4" s="1"/>
  <c r="AI166" i="4"/>
  <c r="AJ166" i="4" s="1"/>
  <c r="AI162" i="4"/>
  <c r="AJ162" i="4" s="1"/>
  <c r="AI157" i="4"/>
  <c r="AJ157" i="4" s="1"/>
  <c r="AI153" i="4"/>
  <c r="AI149" i="4"/>
  <c r="AJ149" i="4" s="1"/>
  <c r="AI145" i="4"/>
  <c r="AJ145" i="4" s="1"/>
  <c r="AI140" i="4"/>
  <c r="AJ140" i="4" s="1"/>
  <c r="AI136" i="4"/>
  <c r="AJ136" i="4" s="1"/>
  <c r="AI132" i="4"/>
  <c r="AJ132" i="4" s="1"/>
  <c r="AI128" i="4"/>
  <c r="AJ128" i="4" s="1"/>
  <c r="AI123" i="4"/>
  <c r="AJ123" i="4" s="1"/>
  <c r="AI119" i="4"/>
  <c r="AJ119" i="4" s="1"/>
  <c r="AI115" i="4"/>
  <c r="AJ115" i="4" s="1"/>
  <c r="AI111" i="4"/>
  <c r="AI106" i="4"/>
  <c r="AJ106" i="4" s="1"/>
  <c r="AI102" i="4"/>
  <c r="AJ102" i="4" s="1"/>
  <c r="AI98" i="4"/>
  <c r="AJ98" i="4" s="1"/>
  <c r="AI94" i="4"/>
  <c r="AJ94" i="4" s="1"/>
  <c r="AI89" i="4"/>
  <c r="AJ89" i="4" s="1"/>
  <c r="AI85" i="4"/>
  <c r="AJ85" i="4" s="1"/>
  <c r="AI81" i="4"/>
  <c r="AJ81" i="4" s="1"/>
  <c r="AI77" i="4"/>
  <c r="AJ77" i="4" s="1"/>
  <c r="AI72" i="4"/>
  <c r="AJ72" i="4" s="1"/>
  <c r="AI68" i="4"/>
  <c r="AJ68" i="4" s="1"/>
  <c r="AI64" i="4"/>
  <c r="AJ64" i="4" s="1"/>
  <c r="AI60" i="4"/>
  <c r="AJ60" i="4" s="1"/>
  <c r="AI55" i="4"/>
  <c r="AJ55" i="4" s="1"/>
  <c r="AI51" i="4"/>
  <c r="AJ51" i="4" s="1"/>
  <c r="AI47" i="4"/>
  <c r="AJ47" i="4" s="1"/>
  <c r="AI43" i="4"/>
  <c r="AJ43" i="4" s="1"/>
  <c r="AI38" i="4"/>
  <c r="AJ38" i="4" s="1"/>
  <c r="AI34" i="4"/>
  <c r="AJ34" i="4" s="1"/>
  <c r="AI30" i="4"/>
  <c r="AI26" i="4"/>
  <c r="AJ26" i="4" s="1"/>
  <c r="AI21" i="4"/>
  <c r="AJ21" i="4" s="1"/>
  <c r="AI17" i="4"/>
  <c r="AJ17" i="4" s="1"/>
  <c r="AI13" i="4"/>
  <c r="AJ13" i="4" s="1"/>
  <c r="AI9" i="4"/>
  <c r="T192" i="4" l="1"/>
  <c r="AI226" i="4"/>
  <c r="AJ226" i="4" s="1"/>
  <c r="AJ213" i="4"/>
  <c r="T56" i="4"/>
  <c r="T158" i="4"/>
  <c r="T107" i="4"/>
  <c r="AI39" i="4"/>
  <c r="AJ39" i="4" s="1"/>
  <c r="AJ30" i="4"/>
  <c r="AI243" i="4"/>
  <c r="AJ243" i="4" s="1"/>
  <c r="AJ234" i="4"/>
  <c r="AI124" i="4"/>
  <c r="AJ124" i="4" s="1"/>
  <c r="AJ111" i="4"/>
  <c r="T209" i="4"/>
  <c r="T73" i="4"/>
  <c r="T243" i="4"/>
  <c r="AI209" i="4"/>
  <c r="AJ209" i="4" s="1"/>
  <c r="AI192" i="4"/>
  <c r="AJ192" i="4" s="1"/>
  <c r="T175" i="4"/>
  <c r="AI175" i="4"/>
  <c r="AJ175" i="4" s="1"/>
  <c r="AI158" i="4"/>
  <c r="AJ158" i="4" s="1"/>
  <c r="AJ153" i="4"/>
  <c r="T141" i="4"/>
  <c r="AI141" i="4"/>
  <c r="AJ141" i="4" s="1"/>
  <c r="AI90" i="4"/>
  <c r="AJ90" i="4" s="1"/>
  <c r="AI73" i="4"/>
  <c r="AJ73" i="4" s="1"/>
  <c r="T39" i="4"/>
  <c r="AI22" i="4"/>
  <c r="AJ22" i="4" s="1"/>
  <c r="AJ9" i="4"/>
  <c r="T22" i="4"/>
  <c r="AI107" i="4"/>
  <c r="AJ107" i="4" s="1"/>
  <c r="AI56" i="4"/>
  <c r="AJ56" i="4" s="1"/>
  <c r="S243" i="4"/>
  <c r="S244" i="4" s="1"/>
  <c r="T244" i="4" l="1"/>
  <c r="U244" i="4" s="1"/>
  <c r="AI244" i="4"/>
  <c r="AJ244" i="4" s="1"/>
  <c r="AD228" i="4"/>
  <c r="AA228" i="4"/>
  <c r="X228" i="4"/>
  <c r="U228" i="4"/>
  <c r="R228" i="4"/>
  <c r="O228" i="4"/>
  <c r="L228" i="4"/>
  <c r="I228" i="4"/>
  <c r="F228" i="4"/>
  <c r="AD211" i="4"/>
  <c r="AA211" i="4"/>
  <c r="X211" i="4"/>
  <c r="U211" i="4"/>
  <c r="R211" i="4"/>
  <c r="O211" i="4"/>
  <c r="L211" i="4"/>
  <c r="I211" i="4"/>
  <c r="F211" i="4"/>
  <c r="AD194" i="4"/>
  <c r="AA194" i="4"/>
  <c r="X194" i="4"/>
  <c r="U194" i="4"/>
  <c r="R194" i="4"/>
  <c r="O194" i="4"/>
  <c r="L194" i="4"/>
  <c r="I194" i="4"/>
  <c r="F194" i="4"/>
  <c r="AD177" i="4"/>
  <c r="AA177" i="4"/>
  <c r="X177" i="4"/>
  <c r="U177" i="4"/>
  <c r="R177" i="4"/>
  <c r="O177" i="4"/>
  <c r="L177" i="4"/>
  <c r="I177" i="4"/>
  <c r="F177" i="4"/>
  <c r="AD160" i="4"/>
  <c r="AA160" i="4"/>
  <c r="X160" i="4"/>
  <c r="U160" i="4"/>
  <c r="R160" i="4"/>
  <c r="O160" i="4"/>
  <c r="L160" i="4"/>
  <c r="I160" i="4"/>
  <c r="F160" i="4"/>
  <c r="AD143" i="4"/>
  <c r="AA143" i="4"/>
  <c r="X143" i="4"/>
  <c r="U143" i="4"/>
  <c r="R143" i="4"/>
  <c r="O143" i="4"/>
  <c r="L143" i="4"/>
  <c r="I143" i="4"/>
  <c r="F143" i="4"/>
  <c r="AD126" i="4"/>
  <c r="AA126" i="4"/>
  <c r="X126" i="4"/>
  <c r="U126" i="4"/>
  <c r="R126" i="4"/>
  <c r="O126" i="4"/>
  <c r="L126" i="4"/>
  <c r="I126" i="4"/>
  <c r="F126" i="4"/>
  <c r="AD109" i="4"/>
  <c r="AA109" i="4"/>
  <c r="X109" i="4"/>
  <c r="U109" i="4"/>
  <c r="R109" i="4"/>
  <c r="O109" i="4"/>
  <c r="L109" i="4"/>
  <c r="I109" i="4"/>
  <c r="F109" i="4"/>
  <c r="AD92" i="4"/>
  <c r="AA92" i="4"/>
  <c r="X92" i="4"/>
  <c r="U92" i="4"/>
  <c r="R92" i="4"/>
  <c r="O92" i="4"/>
  <c r="L92" i="4"/>
  <c r="I92" i="4"/>
  <c r="F92" i="4"/>
  <c r="AD75" i="4"/>
  <c r="AA75" i="4"/>
  <c r="X75" i="4"/>
  <c r="U75" i="4"/>
  <c r="R75" i="4"/>
  <c r="O75" i="4"/>
  <c r="L75" i="4"/>
  <c r="I75" i="4"/>
  <c r="F75" i="4"/>
  <c r="AD58" i="4"/>
  <c r="AA58" i="4"/>
  <c r="X58" i="4"/>
  <c r="U58" i="4"/>
  <c r="R58" i="4"/>
  <c r="O58" i="4"/>
  <c r="L58" i="4"/>
  <c r="I58" i="4"/>
  <c r="F58" i="4"/>
  <c r="AD41" i="4"/>
  <c r="AA41" i="4"/>
  <c r="X41" i="4"/>
  <c r="U41" i="4"/>
  <c r="R41" i="4"/>
  <c r="O41" i="4"/>
  <c r="L41" i="4"/>
  <c r="I41" i="4"/>
  <c r="F41" i="4"/>
  <c r="AD24" i="4"/>
  <c r="AA24" i="4"/>
  <c r="X24" i="4"/>
  <c r="U24" i="4"/>
  <c r="R24" i="4"/>
  <c r="O24" i="4"/>
  <c r="L24" i="4"/>
  <c r="I24" i="4"/>
  <c r="F24" i="4"/>
  <c r="AD7" i="4"/>
  <c r="AA7" i="4"/>
  <c r="X7" i="4"/>
  <c r="U7" i="4"/>
  <c r="R7" i="4"/>
  <c r="O7" i="4"/>
  <c r="L7" i="4"/>
  <c r="I7" i="4"/>
  <c r="F7" i="4"/>
  <c r="AP109" i="4" l="1"/>
  <c r="AP160" i="4"/>
  <c r="AP194" i="4"/>
  <c r="AP211" i="4"/>
  <c r="AP228" i="4"/>
  <c r="AP24" i="4"/>
  <c r="AP41" i="4"/>
  <c r="AP58" i="4"/>
  <c r="AP75" i="4"/>
  <c r="AP92" i="4"/>
  <c r="AP126" i="4"/>
  <c r="AP143" i="4"/>
  <c r="AP177" i="4"/>
  <c r="AP7" i="4"/>
  <c r="AA227" i="4"/>
  <c r="X227" i="4"/>
  <c r="L193" i="4"/>
  <c r="X142" i="4"/>
  <c r="U142" i="4"/>
  <c r="R142" i="4"/>
  <c r="O142" i="4"/>
  <c r="L142" i="4"/>
  <c r="I142" i="4"/>
  <c r="F142" i="4"/>
  <c r="AA125" i="4"/>
  <c r="X125" i="4"/>
  <c r="U125" i="4"/>
  <c r="R125" i="4"/>
  <c r="O125" i="4"/>
  <c r="L125" i="4"/>
  <c r="I125" i="4"/>
  <c r="F125" i="4"/>
  <c r="AD91" i="4"/>
  <c r="AA91" i="4"/>
  <c r="X91" i="4"/>
  <c r="U91" i="4"/>
  <c r="R91" i="4"/>
  <c r="O91" i="4"/>
  <c r="L91" i="4"/>
  <c r="I91" i="4"/>
  <c r="F91" i="4"/>
  <c r="AD74" i="4"/>
  <c r="AA74" i="4"/>
  <c r="X74" i="4"/>
  <c r="U74" i="4"/>
  <c r="R74" i="4"/>
  <c r="O74" i="4"/>
  <c r="L74" i="4"/>
  <c r="I74" i="4"/>
  <c r="F74" i="4"/>
  <c r="AA57" i="4"/>
  <c r="X57" i="4"/>
  <c r="U57" i="4"/>
  <c r="R57" i="4"/>
  <c r="O57" i="4"/>
  <c r="L57" i="4"/>
  <c r="I57" i="4"/>
  <c r="F57" i="4"/>
  <c r="AD40" i="4"/>
  <c r="AA40" i="4"/>
  <c r="X40" i="4"/>
  <c r="U40" i="4"/>
  <c r="R40" i="4"/>
  <c r="O40" i="4"/>
  <c r="L40" i="4"/>
  <c r="I40" i="4"/>
  <c r="F40" i="4"/>
  <c r="AD23" i="4"/>
  <c r="AA23" i="4"/>
  <c r="X23" i="4"/>
  <c r="U23" i="4"/>
  <c r="R23" i="4"/>
  <c r="O23" i="4"/>
  <c r="L23" i="4"/>
  <c r="I23" i="4"/>
  <c r="F23" i="4"/>
  <c r="AP74" i="4" l="1"/>
  <c r="AD6" i="4"/>
  <c r="AA6" i="4"/>
  <c r="X6" i="4"/>
  <c r="U6" i="4"/>
  <c r="R6" i="4"/>
  <c r="O6" i="4"/>
  <c r="L6" i="4"/>
  <c r="I6" i="4"/>
  <c r="F6" i="4"/>
  <c r="AP6" i="4" l="1"/>
  <c r="AV7" i="4"/>
  <c r="AA242" i="4"/>
  <c r="X242" i="4"/>
  <c r="U242" i="4"/>
  <c r="R242" i="4"/>
  <c r="O242" i="4"/>
  <c r="L242" i="4"/>
  <c r="I242" i="4"/>
  <c r="F242" i="4"/>
  <c r="AA238" i="4"/>
  <c r="U238" i="4"/>
  <c r="R238" i="4"/>
  <c r="O238" i="4"/>
  <c r="L238" i="4"/>
  <c r="I238" i="4"/>
  <c r="F238" i="4"/>
  <c r="AD236" i="4"/>
  <c r="AA236" i="4"/>
  <c r="X236" i="4"/>
  <c r="U236" i="4"/>
  <c r="R236" i="4"/>
  <c r="O236" i="4"/>
  <c r="L236" i="4"/>
  <c r="I236" i="4"/>
  <c r="F236" i="4"/>
  <c r="AD235" i="4"/>
  <c r="AA235" i="4"/>
  <c r="X235" i="4"/>
  <c r="U235" i="4"/>
  <c r="R235" i="4"/>
  <c r="O235" i="4"/>
  <c r="L235" i="4"/>
  <c r="I235" i="4"/>
  <c r="F235" i="4"/>
  <c r="AA234" i="4"/>
  <c r="U234" i="4"/>
  <c r="O234" i="4"/>
  <c r="L234" i="4"/>
  <c r="I234" i="4"/>
  <c r="AD233" i="4"/>
  <c r="AA233" i="4"/>
  <c r="X233" i="4"/>
  <c r="U233" i="4"/>
  <c r="R233" i="4"/>
  <c r="O233" i="4"/>
  <c r="L233" i="4"/>
  <c r="I233" i="4"/>
  <c r="F233" i="4"/>
  <c r="AD232" i="4"/>
  <c r="AA232" i="4"/>
  <c r="X232" i="4"/>
  <c r="U232" i="4"/>
  <c r="R232" i="4"/>
  <c r="O232" i="4"/>
  <c r="L232" i="4"/>
  <c r="I232" i="4"/>
  <c r="F232" i="4"/>
  <c r="AD231" i="4"/>
  <c r="AA231" i="4"/>
  <c r="X231" i="4"/>
  <c r="U231" i="4"/>
  <c r="R231" i="4"/>
  <c r="O231" i="4"/>
  <c r="L231" i="4"/>
  <c r="I231" i="4"/>
  <c r="F231" i="4"/>
  <c r="X230" i="4"/>
  <c r="O243" i="4"/>
  <c r="L230" i="4"/>
  <c r="AD229" i="4"/>
  <c r="AA229" i="4"/>
  <c r="X229" i="4"/>
  <c r="U229" i="4"/>
  <c r="R229" i="4"/>
  <c r="O229" i="4"/>
  <c r="L229" i="4"/>
  <c r="I229" i="4"/>
  <c r="F229" i="4"/>
  <c r="AD227" i="4"/>
  <c r="U227" i="4"/>
  <c r="R227" i="4"/>
  <c r="O227" i="4"/>
  <c r="L227" i="4"/>
  <c r="I227" i="4"/>
  <c r="F227" i="4"/>
  <c r="AD225" i="4"/>
  <c r="AA225" i="4"/>
  <c r="X225" i="4"/>
  <c r="U225" i="4"/>
  <c r="R225" i="4"/>
  <c r="O225" i="4"/>
  <c r="L225" i="4"/>
  <c r="I225" i="4"/>
  <c r="F225" i="4"/>
  <c r="AD221" i="4"/>
  <c r="AA221" i="4"/>
  <c r="U221" i="4"/>
  <c r="R221" i="4"/>
  <c r="O221" i="4"/>
  <c r="I221" i="4"/>
  <c r="F221" i="4"/>
  <c r="AD219" i="4"/>
  <c r="AA219" i="4"/>
  <c r="X219" i="4"/>
  <c r="U219" i="4"/>
  <c r="R219" i="4"/>
  <c r="O219" i="4"/>
  <c r="L219" i="4"/>
  <c r="I219" i="4"/>
  <c r="F219" i="4"/>
  <c r="AD218" i="4"/>
  <c r="AA218" i="4"/>
  <c r="X218" i="4"/>
  <c r="U218" i="4"/>
  <c r="R218" i="4"/>
  <c r="O218" i="4"/>
  <c r="L218" i="4"/>
  <c r="I218" i="4"/>
  <c r="F218" i="4"/>
  <c r="AD217" i="4"/>
  <c r="AA217" i="4"/>
  <c r="X217" i="4"/>
  <c r="U217" i="4"/>
  <c r="R217" i="4"/>
  <c r="O217" i="4"/>
  <c r="L217" i="4"/>
  <c r="I217" i="4"/>
  <c r="F217" i="4"/>
  <c r="AD216" i="4"/>
  <c r="AA216" i="4"/>
  <c r="X216" i="4"/>
  <c r="U216" i="4"/>
  <c r="R216" i="4"/>
  <c r="O216" i="4"/>
  <c r="L216" i="4"/>
  <c r="I216" i="4"/>
  <c r="F216" i="4"/>
  <c r="AD215" i="4"/>
  <c r="AA215" i="4"/>
  <c r="X215" i="4"/>
  <c r="U215" i="4"/>
  <c r="R215" i="4"/>
  <c r="O215" i="4"/>
  <c r="L215" i="4"/>
  <c r="I215" i="4"/>
  <c r="F215" i="4"/>
  <c r="AD214" i="4"/>
  <c r="AA214" i="4"/>
  <c r="X214" i="4"/>
  <c r="U214" i="4"/>
  <c r="R214" i="4"/>
  <c r="O214" i="4"/>
  <c r="L214" i="4"/>
  <c r="I214" i="4"/>
  <c r="F214" i="4"/>
  <c r="AD213" i="4"/>
  <c r="X213" i="4"/>
  <c r="L213" i="4"/>
  <c r="AD212" i="4"/>
  <c r="AA212" i="4"/>
  <c r="X212" i="4"/>
  <c r="U212" i="4"/>
  <c r="R212" i="4"/>
  <c r="O212" i="4"/>
  <c r="L212" i="4"/>
  <c r="I212" i="4"/>
  <c r="F212" i="4"/>
  <c r="AD210" i="4"/>
  <c r="AA210" i="4"/>
  <c r="X210" i="4"/>
  <c r="U210" i="4"/>
  <c r="R210" i="4"/>
  <c r="O210" i="4"/>
  <c r="L210" i="4"/>
  <c r="I210" i="4"/>
  <c r="F210" i="4"/>
  <c r="AD208" i="4"/>
  <c r="AA208" i="4"/>
  <c r="X208" i="4"/>
  <c r="U208" i="4"/>
  <c r="R208" i="4"/>
  <c r="O208" i="4"/>
  <c r="L208" i="4"/>
  <c r="I208" i="4"/>
  <c r="F208" i="4"/>
  <c r="AD204" i="4"/>
  <c r="AA204" i="4"/>
  <c r="X204" i="4"/>
  <c r="U204" i="4"/>
  <c r="R204" i="4"/>
  <c r="O204" i="4"/>
  <c r="L204" i="4"/>
  <c r="I204" i="4"/>
  <c r="F204" i="4"/>
  <c r="AD202" i="4"/>
  <c r="AA202" i="4"/>
  <c r="X202" i="4"/>
  <c r="U202" i="4"/>
  <c r="R202" i="4"/>
  <c r="O202" i="4"/>
  <c r="L202" i="4"/>
  <c r="I202" i="4"/>
  <c r="F202" i="4"/>
  <c r="AD201" i="4"/>
  <c r="AA201" i="4"/>
  <c r="X201" i="4"/>
  <c r="U201" i="4"/>
  <c r="R201" i="4"/>
  <c r="O201" i="4"/>
  <c r="L201" i="4"/>
  <c r="I201" i="4"/>
  <c r="F201" i="4"/>
  <c r="AD200" i="4"/>
  <c r="X200" i="4"/>
  <c r="R200" i="4"/>
  <c r="L200" i="4"/>
  <c r="F200" i="4"/>
  <c r="AD199" i="4"/>
  <c r="AA199" i="4"/>
  <c r="X199" i="4"/>
  <c r="U199" i="4"/>
  <c r="R199" i="4"/>
  <c r="O199" i="4"/>
  <c r="L199" i="4"/>
  <c r="I199" i="4"/>
  <c r="F199" i="4"/>
  <c r="AD198" i="4"/>
  <c r="AA198" i="4"/>
  <c r="X198" i="4"/>
  <c r="U198" i="4"/>
  <c r="R198" i="4"/>
  <c r="O198" i="4"/>
  <c r="L198" i="4"/>
  <c r="I198" i="4"/>
  <c r="F198" i="4"/>
  <c r="AD197" i="4"/>
  <c r="AA197" i="4"/>
  <c r="X197" i="4"/>
  <c r="U197" i="4"/>
  <c r="R197" i="4"/>
  <c r="O197" i="4"/>
  <c r="L197" i="4"/>
  <c r="I197" i="4"/>
  <c r="F197" i="4"/>
  <c r="AD196" i="4"/>
  <c r="X196" i="4"/>
  <c r="R196" i="4"/>
  <c r="I196" i="4"/>
  <c r="AD195" i="4"/>
  <c r="AA195" i="4"/>
  <c r="X195" i="4"/>
  <c r="U195" i="4"/>
  <c r="R195" i="4"/>
  <c r="O195" i="4"/>
  <c r="L195" i="4"/>
  <c r="I195" i="4"/>
  <c r="F195" i="4"/>
  <c r="AD193" i="4"/>
  <c r="AA193" i="4"/>
  <c r="X193" i="4"/>
  <c r="U193" i="4"/>
  <c r="R193" i="4"/>
  <c r="O193" i="4"/>
  <c r="I193" i="4"/>
  <c r="F193" i="4"/>
  <c r="AD191" i="4"/>
  <c r="AA191" i="4"/>
  <c r="X191" i="4"/>
  <c r="R191" i="4"/>
  <c r="O191" i="4"/>
  <c r="L191" i="4"/>
  <c r="F191" i="4"/>
  <c r="AD187" i="4"/>
  <c r="AA187" i="4"/>
  <c r="X187" i="4"/>
  <c r="U187" i="4"/>
  <c r="R187" i="4"/>
  <c r="O187" i="4"/>
  <c r="L187" i="4"/>
  <c r="I187" i="4"/>
  <c r="F187" i="4"/>
  <c r="AD185" i="4"/>
  <c r="AA185" i="4"/>
  <c r="X185" i="4"/>
  <c r="U185" i="4"/>
  <c r="R185" i="4"/>
  <c r="O185" i="4"/>
  <c r="L185" i="4"/>
  <c r="I185" i="4"/>
  <c r="F185" i="4"/>
  <c r="AD184" i="4"/>
  <c r="AA184" i="4"/>
  <c r="X184" i="4"/>
  <c r="U184" i="4"/>
  <c r="R184" i="4"/>
  <c r="O184" i="4"/>
  <c r="L184" i="4"/>
  <c r="I184" i="4"/>
  <c r="F184" i="4"/>
  <c r="AD183" i="4"/>
  <c r="AA183" i="4"/>
  <c r="X183" i="4"/>
  <c r="U183" i="4"/>
  <c r="R183" i="4"/>
  <c r="O183" i="4"/>
  <c r="L183" i="4"/>
  <c r="I183" i="4"/>
  <c r="F183" i="4"/>
  <c r="AD182" i="4"/>
  <c r="AA182" i="4"/>
  <c r="X182" i="4"/>
  <c r="U182" i="4"/>
  <c r="R182" i="4"/>
  <c r="O182" i="4"/>
  <c r="L182" i="4"/>
  <c r="I182" i="4"/>
  <c r="F182" i="4"/>
  <c r="AD181" i="4"/>
  <c r="AA181" i="4"/>
  <c r="X181" i="4"/>
  <c r="U181" i="4"/>
  <c r="R181" i="4"/>
  <c r="O181" i="4"/>
  <c r="L181" i="4"/>
  <c r="I181" i="4"/>
  <c r="F181" i="4"/>
  <c r="AD180" i="4"/>
  <c r="AA180" i="4"/>
  <c r="X180" i="4"/>
  <c r="U180" i="4"/>
  <c r="R180" i="4"/>
  <c r="O180" i="4"/>
  <c r="L180" i="4"/>
  <c r="I180" i="4"/>
  <c r="F180" i="4"/>
  <c r="AD179" i="4"/>
  <c r="AA179" i="4"/>
  <c r="U179" i="4"/>
  <c r="O179" i="4"/>
  <c r="I179" i="4"/>
  <c r="F179" i="4"/>
  <c r="AD178" i="4"/>
  <c r="AA178" i="4"/>
  <c r="X178" i="4"/>
  <c r="U178" i="4"/>
  <c r="R178" i="4"/>
  <c r="O178" i="4"/>
  <c r="L178" i="4"/>
  <c r="I178" i="4"/>
  <c r="F178" i="4"/>
  <c r="AD176" i="4"/>
  <c r="AA176" i="4"/>
  <c r="X176" i="4"/>
  <c r="U176" i="4"/>
  <c r="R176" i="4"/>
  <c r="O176" i="4"/>
  <c r="L176" i="4"/>
  <c r="I176" i="4"/>
  <c r="F176" i="4"/>
  <c r="AA174" i="4"/>
  <c r="X174" i="4"/>
  <c r="U174" i="4"/>
  <c r="O174" i="4"/>
  <c r="L174" i="4"/>
  <c r="I174" i="4"/>
  <c r="AD170" i="4"/>
  <c r="AA170" i="4"/>
  <c r="X170" i="4"/>
  <c r="U170" i="4"/>
  <c r="O170" i="4"/>
  <c r="L170" i="4"/>
  <c r="I170" i="4"/>
  <c r="AD168" i="4"/>
  <c r="AA168" i="4"/>
  <c r="X168" i="4"/>
  <c r="U168" i="4"/>
  <c r="R168" i="4"/>
  <c r="O168" i="4"/>
  <c r="L168" i="4"/>
  <c r="I168" i="4"/>
  <c r="F168" i="4"/>
  <c r="AD167" i="4"/>
  <c r="AA167" i="4"/>
  <c r="X167" i="4"/>
  <c r="U167" i="4"/>
  <c r="R167" i="4"/>
  <c r="O167" i="4"/>
  <c r="L167" i="4"/>
  <c r="I167" i="4"/>
  <c r="F167" i="4"/>
  <c r="AD166" i="4"/>
  <c r="AA166" i="4"/>
  <c r="X166" i="4"/>
  <c r="R166" i="4"/>
  <c r="O166" i="4"/>
  <c r="L166" i="4"/>
  <c r="AD165" i="4"/>
  <c r="AA165" i="4"/>
  <c r="X165" i="4"/>
  <c r="U165" i="4"/>
  <c r="R165" i="4"/>
  <c r="O165" i="4"/>
  <c r="L165" i="4"/>
  <c r="I165" i="4"/>
  <c r="F165" i="4"/>
  <c r="AD164" i="4"/>
  <c r="AA164" i="4"/>
  <c r="X164" i="4"/>
  <c r="U164" i="4"/>
  <c r="R164" i="4"/>
  <c r="O164" i="4"/>
  <c r="L164" i="4"/>
  <c r="I164" i="4"/>
  <c r="F164" i="4"/>
  <c r="AD163" i="4"/>
  <c r="AA163" i="4"/>
  <c r="X163" i="4"/>
  <c r="U163" i="4"/>
  <c r="R163" i="4"/>
  <c r="O163" i="4"/>
  <c r="L163" i="4"/>
  <c r="I163" i="4"/>
  <c r="F163" i="4"/>
  <c r="AA162" i="4"/>
  <c r="X162" i="4"/>
  <c r="R162" i="4"/>
  <c r="L162" i="4"/>
  <c r="F162" i="4"/>
  <c r="AD161" i="4"/>
  <c r="AA161" i="4"/>
  <c r="X161" i="4"/>
  <c r="U161" i="4"/>
  <c r="R161" i="4"/>
  <c r="O161" i="4"/>
  <c r="L161" i="4"/>
  <c r="I161" i="4"/>
  <c r="F161" i="4"/>
  <c r="AD159" i="4"/>
  <c r="AA159" i="4"/>
  <c r="X159" i="4"/>
  <c r="U159" i="4"/>
  <c r="R159" i="4"/>
  <c r="O159" i="4"/>
  <c r="L159" i="4"/>
  <c r="I159" i="4"/>
  <c r="F159" i="4"/>
  <c r="AD157" i="4"/>
  <c r="AA157" i="4"/>
  <c r="X157" i="4"/>
  <c r="U157" i="4"/>
  <c r="R157" i="4"/>
  <c r="O157" i="4"/>
  <c r="AD153" i="4"/>
  <c r="AA153" i="4"/>
  <c r="X153" i="4"/>
  <c r="U153" i="4"/>
  <c r="R153" i="4"/>
  <c r="O153" i="4"/>
  <c r="I153" i="4"/>
  <c r="F153" i="4"/>
  <c r="AD151" i="4"/>
  <c r="AA151" i="4"/>
  <c r="X151" i="4"/>
  <c r="U151" i="4"/>
  <c r="R151" i="4"/>
  <c r="O151" i="4"/>
  <c r="L151" i="4"/>
  <c r="I151" i="4"/>
  <c r="F151" i="4"/>
  <c r="AD150" i="4"/>
  <c r="AA150" i="4"/>
  <c r="X150" i="4"/>
  <c r="U150" i="4"/>
  <c r="R150" i="4"/>
  <c r="O150" i="4"/>
  <c r="L150" i="4"/>
  <c r="I150" i="4"/>
  <c r="F150" i="4"/>
  <c r="AD149" i="4"/>
  <c r="AA149" i="4"/>
  <c r="U149" i="4"/>
  <c r="L149" i="4"/>
  <c r="I149" i="4"/>
  <c r="F149" i="4"/>
  <c r="AD148" i="4"/>
  <c r="AA148" i="4"/>
  <c r="X148" i="4"/>
  <c r="U148" i="4"/>
  <c r="R148" i="4"/>
  <c r="O148" i="4"/>
  <c r="L148" i="4"/>
  <c r="I148" i="4"/>
  <c r="F148" i="4"/>
  <c r="AD147" i="4"/>
  <c r="AA147" i="4"/>
  <c r="X147" i="4"/>
  <c r="U147" i="4"/>
  <c r="R147" i="4"/>
  <c r="O147" i="4"/>
  <c r="L147" i="4"/>
  <c r="I147" i="4"/>
  <c r="F147" i="4"/>
  <c r="AD146" i="4"/>
  <c r="AA146" i="4"/>
  <c r="X146" i="4"/>
  <c r="U146" i="4"/>
  <c r="R146" i="4"/>
  <c r="O146" i="4"/>
  <c r="L146" i="4"/>
  <c r="I146" i="4"/>
  <c r="F146" i="4"/>
  <c r="AA145" i="4"/>
  <c r="AD144" i="4"/>
  <c r="AA144" i="4"/>
  <c r="X144" i="4"/>
  <c r="U144" i="4"/>
  <c r="R144" i="4"/>
  <c r="O144" i="4"/>
  <c r="L144" i="4"/>
  <c r="I144" i="4"/>
  <c r="F144" i="4"/>
  <c r="AD142" i="4"/>
  <c r="AA142" i="4"/>
  <c r="AD140" i="4"/>
  <c r="AA140" i="4"/>
  <c r="U140" i="4"/>
  <c r="R140" i="4"/>
  <c r="I140" i="4"/>
  <c r="F140" i="4"/>
  <c r="AD136" i="4"/>
  <c r="AA136" i="4"/>
  <c r="X136" i="4"/>
  <c r="U136" i="4"/>
  <c r="R136" i="4"/>
  <c r="O136" i="4"/>
  <c r="L136" i="4"/>
  <c r="AD134" i="4"/>
  <c r="AA134" i="4"/>
  <c r="X134" i="4"/>
  <c r="U134" i="4"/>
  <c r="R134" i="4"/>
  <c r="O134" i="4"/>
  <c r="L134" i="4"/>
  <c r="I134" i="4"/>
  <c r="F134" i="4"/>
  <c r="AD133" i="4"/>
  <c r="AA133" i="4"/>
  <c r="X133" i="4"/>
  <c r="U133" i="4"/>
  <c r="R133" i="4"/>
  <c r="O133" i="4"/>
  <c r="L133" i="4"/>
  <c r="I133" i="4"/>
  <c r="F133" i="4"/>
  <c r="X132" i="4"/>
  <c r="R132" i="4"/>
  <c r="O132" i="4"/>
  <c r="L132" i="4"/>
  <c r="F132" i="4"/>
  <c r="AD131" i="4"/>
  <c r="AA131" i="4"/>
  <c r="X131" i="4"/>
  <c r="U131" i="4"/>
  <c r="R131" i="4"/>
  <c r="O131" i="4"/>
  <c r="L131" i="4"/>
  <c r="I131" i="4"/>
  <c r="F131" i="4"/>
  <c r="AD130" i="4"/>
  <c r="AA130" i="4"/>
  <c r="X130" i="4"/>
  <c r="U130" i="4"/>
  <c r="R130" i="4"/>
  <c r="O130" i="4"/>
  <c r="L130" i="4"/>
  <c r="I130" i="4"/>
  <c r="F130" i="4"/>
  <c r="AD129" i="4"/>
  <c r="AA129" i="4"/>
  <c r="X129" i="4"/>
  <c r="U129" i="4"/>
  <c r="R129" i="4"/>
  <c r="O129" i="4"/>
  <c r="L129" i="4"/>
  <c r="I129" i="4"/>
  <c r="F129" i="4"/>
  <c r="AD127" i="4"/>
  <c r="AA127" i="4"/>
  <c r="X127" i="4"/>
  <c r="U127" i="4"/>
  <c r="R127" i="4"/>
  <c r="O127" i="4"/>
  <c r="L127" i="4"/>
  <c r="I127" i="4"/>
  <c r="F127" i="4"/>
  <c r="AD125" i="4"/>
  <c r="AD123" i="4"/>
  <c r="AA123" i="4"/>
  <c r="X123" i="4"/>
  <c r="U123" i="4"/>
  <c r="R123" i="4"/>
  <c r="I123" i="4"/>
  <c r="F123" i="4"/>
  <c r="AD119" i="4"/>
  <c r="AA119" i="4"/>
  <c r="X119" i="4"/>
  <c r="U119" i="4"/>
  <c r="R119" i="4"/>
  <c r="O119" i="4"/>
  <c r="L119" i="4"/>
  <c r="I119" i="4"/>
  <c r="F119" i="4"/>
  <c r="AD117" i="4"/>
  <c r="AA117" i="4"/>
  <c r="X117" i="4"/>
  <c r="U117" i="4"/>
  <c r="R117" i="4"/>
  <c r="O117" i="4"/>
  <c r="L117" i="4"/>
  <c r="I117" i="4"/>
  <c r="F117" i="4"/>
  <c r="AD116" i="4"/>
  <c r="AA116" i="4"/>
  <c r="X116" i="4"/>
  <c r="U116" i="4"/>
  <c r="R116" i="4"/>
  <c r="O116" i="4"/>
  <c r="L116" i="4"/>
  <c r="I116" i="4"/>
  <c r="F116" i="4"/>
  <c r="AD115" i="4"/>
  <c r="X115" i="4"/>
  <c r="U115" i="4"/>
  <c r="R115" i="4"/>
  <c r="O115" i="4"/>
  <c r="L115" i="4"/>
  <c r="F115" i="4"/>
  <c r="AD114" i="4"/>
  <c r="AA114" i="4"/>
  <c r="X114" i="4"/>
  <c r="U114" i="4"/>
  <c r="R114" i="4"/>
  <c r="O114" i="4"/>
  <c r="L114" i="4"/>
  <c r="I114" i="4"/>
  <c r="F114" i="4"/>
  <c r="AD113" i="4"/>
  <c r="AA113" i="4"/>
  <c r="X113" i="4"/>
  <c r="U113" i="4"/>
  <c r="R113" i="4"/>
  <c r="O113" i="4"/>
  <c r="L113" i="4"/>
  <c r="I113" i="4"/>
  <c r="F113" i="4"/>
  <c r="AD112" i="4"/>
  <c r="AA112" i="4"/>
  <c r="X112" i="4"/>
  <c r="U112" i="4"/>
  <c r="R112" i="4"/>
  <c r="O112" i="4"/>
  <c r="L112" i="4"/>
  <c r="I112" i="4"/>
  <c r="F112" i="4"/>
  <c r="AA111" i="4"/>
  <c r="U111" i="4"/>
  <c r="R111" i="4"/>
  <c r="O124" i="4"/>
  <c r="AD110" i="4"/>
  <c r="AA110" i="4"/>
  <c r="X110" i="4"/>
  <c r="U110" i="4"/>
  <c r="R110" i="4"/>
  <c r="O110" i="4"/>
  <c r="L110" i="4"/>
  <c r="I110" i="4"/>
  <c r="F110" i="4"/>
  <c r="AD108" i="4"/>
  <c r="AA108" i="4"/>
  <c r="X108" i="4"/>
  <c r="U108" i="4"/>
  <c r="R108" i="4"/>
  <c r="O108" i="4"/>
  <c r="L108" i="4"/>
  <c r="I108" i="4"/>
  <c r="F108" i="4"/>
  <c r="AD106" i="4"/>
  <c r="AA106" i="4"/>
  <c r="R106" i="4"/>
  <c r="O106" i="4"/>
  <c r="L106" i="4"/>
  <c r="I106" i="4"/>
  <c r="AD102" i="4"/>
  <c r="AA102" i="4"/>
  <c r="U102" i="4"/>
  <c r="R102" i="4"/>
  <c r="O102" i="4"/>
  <c r="I102" i="4"/>
  <c r="AD100" i="4"/>
  <c r="AA100" i="4"/>
  <c r="X100" i="4"/>
  <c r="U100" i="4"/>
  <c r="R100" i="4"/>
  <c r="O100" i="4"/>
  <c r="L100" i="4"/>
  <c r="I100" i="4"/>
  <c r="F100" i="4"/>
  <c r="AD99" i="4"/>
  <c r="AA99" i="4"/>
  <c r="X99" i="4"/>
  <c r="U99" i="4"/>
  <c r="R99" i="4"/>
  <c r="O99" i="4"/>
  <c r="L99" i="4"/>
  <c r="I99" i="4"/>
  <c r="F99" i="4"/>
  <c r="AD98" i="4"/>
  <c r="AA98" i="4"/>
  <c r="X98" i="4"/>
  <c r="U98" i="4"/>
  <c r="R98" i="4"/>
  <c r="O98" i="4"/>
  <c r="I98" i="4"/>
  <c r="AD97" i="4"/>
  <c r="AA97" i="4"/>
  <c r="X97" i="4"/>
  <c r="U97" i="4"/>
  <c r="R97" i="4"/>
  <c r="O97" i="4"/>
  <c r="L97" i="4"/>
  <c r="I97" i="4"/>
  <c r="F97" i="4"/>
  <c r="AD96" i="4"/>
  <c r="AA96" i="4"/>
  <c r="X96" i="4"/>
  <c r="U96" i="4"/>
  <c r="R96" i="4"/>
  <c r="O96" i="4"/>
  <c r="L96" i="4"/>
  <c r="I96" i="4"/>
  <c r="F96" i="4"/>
  <c r="AD95" i="4"/>
  <c r="AA95" i="4"/>
  <c r="X95" i="4"/>
  <c r="U95" i="4"/>
  <c r="R95" i="4"/>
  <c r="O95" i="4"/>
  <c r="L95" i="4"/>
  <c r="I95" i="4"/>
  <c r="F95" i="4"/>
  <c r="X94" i="4"/>
  <c r="AD93" i="4"/>
  <c r="AA93" i="4"/>
  <c r="X93" i="4"/>
  <c r="U93" i="4"/>
  <c r="R93" i="4"/>
  <c r="O93" i="4"/>
  <c r="L93" i="4"/>
  <c r="I93" i="4"/>
  <c r="F93" i="4"/>
  <c r="AD89" i="4"/>
  <c r="AA89" i="4"/>
  <c r="X89" i="4"/>
  <c r="U89" i="4"/>
  <c r="R89" i="4"/>
  <c r="O89" i="4"/>
  <c r="L89" i="4"/>
  <c r="I89" i="4"/>
  <c r="F89" i="4"/>
  <c r="AD85" i="4"/>
  <c r="AA85" i="4"/>
  <c r="X85" i="4"/>
  <c r="U85" i="4"/>
  <c r="R85" i="4"/>
  <c r="L85" i="4"/>
  <c r="I85" i="4"/>
  <c r="AD83" i="4"/>
  <c r="AA83" i="4"/>
  <c r="X83" i="4"/>
  <c r="U83" i="4"/>
  <c r="R83" i="4"/>
  <c r="O83" i="4"/>
  <c r="L83" i="4"/>
  <c r="I83" i="4"/>
  <c r="F83" i="4"/>
  <c r="AD82" i="4"/>
  <c r="AA82" i="4"/>
  <c r="X82" i="4"/>
  <c r="U82" i="4"/>
  <c r="R82" i="4"/>
  <c r="O82" i="4"/>
  <c r="L82" i="4"/>
  <c r="I82" i="4"/>
  <c r="F82" i="4"/>
  <c r="AD81" i="4"/>
  <c r="X81" i="4"/>
  <c r="U81" i="4"/>
  <c r="O81" i="4"/>
  <c r="L81" i="4"/>
  <c r="I81" i="4"/>
  <c r="F81" i="4"/>
  <c r="AD80" i="4"/>
  <c r="AA80" i="4"/>
  <c r="X80" i="4"/>
  <c r="U80" i="4"/>
  <c r="R80" i="4"/>
  <c r="O80" i="4"/>
  <c r="L80" i="4"/>
  <c r="I80" i="4"/>
  <c r="F80" i="4"/>
  <c r="AD79" i="4"/>
  <c r="AA79" i="4"/>
  <c r="X79" i="4"/>
  <c r="U79" i="4"/>
  <c r="R79" i="4"/>
  <c r="O79" i="4"/>
  <c r="L79" i="4"/>
  <c r="I79" i="4"/>
  <c r="F79" i="4"/>
  <c r="AD78" i="4"/>
  <c r="AA78" i="4"/>
  <c r="X78" i="4"/>
  <c r="U78" i="4"/>
  <c r="R78" i="4"/>
  <c r="O78" i="4"/>
  <c r="L78" i="4"/>
  <c r="I78" i="4"/>
  <c r="F78" i="4"/>
  <c r="AD76" i="4"/>
  <c r="AA76" i="4"/>
  <c r="X76" i="4"/>
  <c r="U76" i="4"/>
  <c r="R76" i="4"/>
  <c r="O76" i="4"/>
  <c r="L76" i="4"/>
  <c r="I76" i="4"/>
  <c r="F76" i="4"/>
  <c r="AD72" i="4"/>
  <c r="AA72" i="4"/>
  <c r="U72" i="4"/>
  <c r="R72" i="4"/>
  <c r="O72" i="4"/>
  <c r="L72" i="4"/>
  <c r="F72" i="4"/>
  <c r="AA68" i="4"/>
  <c r="X68" i="4"/>
  <c r="U68" i="4"/>
  <c r="O68" i="4"/>
  <c r="L68" i="4"/>
  <c r="I68" i="4"/>
  <c r="F68" i="4"/>
  <c r="AD66" i="4"/>
  <c r="AA66" i="4"/>
  <c r="X66" i="4"/>
  <c r="U66" i="4"/>
  <c r="R66" i="4"/>
  <c r="O66" i="4"/>
  <c r="L66" i="4"/>
  <c r="I66" i="4"/>
  <c r="F66" i="4"/>
  <c r="AD65" i="4"/>
  <c r="AA65" i="4"/>
  <c r="X65" i="4"/>
  <c r="U65" i="4"/>
  <c r="R65" i="4"/>
  <c r="O65" i="4"/>
  <c r="L65" i="4"/>
  <c r="I65" i="4"/>
  <c r="F65" i="4"/>
  <c r="AD64" i="4"/>
  <c r="AA64" i="4"/>
  <c r="U64" i="4"/>
  <c r="R64" i="4"/>
  <c r="L64" i="4"/>
  <c r="F64" i="4"/>
  <c r="AD63" i="4"/>
  <c r="AA63" i="4"/>
  <c r="X63" i="4"/>
  <c r="U63" i="4"/>
  <c r="R63" i="4"/>
  <c r="O63" i="4"/>
  <c r="L63" i="4"/>
  <c r="I63" i="4"/>
  <c r="F63" i="4"/>
  <c r="AD62" i="4"/>
  <c r="AA62" i="4"/>
  <c r="X62" i="4"/>
  <c r="U62" i="4"/>
  <c r="R62" i="4"/>
  <c r="O62" i="4"/>
  <c r="L62" i="4"/>
  <c r="I62" i="4"/>
  <c r="F62" i="4"/>
  <c r="AD61" i="4"/>
  <c r="AA61" i="4"/>
  <c r="X61" i="4"/>
  <c r="U61" i="4"/>
  <c r="R61" i="4"/>
  <c r="O61" i="4"/>
  <c r="L61" i="4"/>
  <c r="I61" i="4"/>
  <c r="F61" i="4"/>
  <c r="AD59" i="4"/>
  <c r="AA59" i="4"/>
  <c r="X59" i="4"/>
  <c r="U59" i="4"/>
  <c r="R59" i="4"/>
  <c r="O59" i="4"/>
  <c r="L59" i="4"/>
  <c r="I59" i="4"/>
  <c r="F59" i="4"/>
  <c r="AD57" i="4"/>
  <c r="AD55" i="4"/>
  <c r="X55" i="4"/>
  <c r="U55" i="4"/>
  <c r="R55" i="4"/>
  <c r="L55" i="4"/>
  <c r="I55" i="4"/>
  <c r="AY17" i="4"/>
  <c r="AD51" i="4"/>
  <c r="AA51" i="4"/>
  <c r="X51" i="4"/>
  <c r="L51" i="4"/>
  <c r="I51" i="4"/>
  <c r="F51" i="4"/>
  <c r="AD49" i="4"/>
  <c r="AA49" i="4"/>
  <c r="X49" i="4"/>
  <c r="U49" i="4"/>
  <c r="R49" i="4"/>
  <c r="O49" i="4"/>
  <c r="L49" i="4"/>
  <c r="I49" i="4"/>
  <c r="F49" i="4"/>
  <c r="AD48" i="4"/>
  <c r="AA48" i="4"/>
  <c r="X48" i="4"/>
  <c r="U48" i="4"/>
  <c r="R48" i="4"/>
  <c r="O48" i="4"/>
  <c r="L48" i="4"/>
  <c r="I48" i="4"/>
  <c r="F48" i="4"/>
  <c r="AD47" i="4"/>
  <c r="X47" i="4"/>
  <c r="U47" i="4"/>
  <c r="L47" i="4"/>
  <c r="I47" i="4"/>
  <c r="F47" i="4"/>
  <c r="AD46" i="4"/>
  <c r="AA46" i="4"/>
  <c r="X46" i="4"/>
  <c r="U46" i="4"/>
  <c r="R46" i="4"/>
  <c r="O46" i="4"/>
  <c r="L46" i="4"/>
  <c r="I46" i="4"/>
  <c r="F46" i="4"/>
  <c r="AD45" i="4"/>
  <c r="AA45" i="4"/>
  <c r="X45" i="4"/>
  <c r="U45" i="4"/>
  <c r="R45" i="4"/>
  <c r="O45" i="4"/>
  <c r="L45" i="4"/>
  <c r="I45" i="4"/>
  <c r="F45" i="4"/>
  <c r="AD44" i="4"/>
  <c r="AA44" i="4"/>
  <c r="X44" i="4"/>
  <c r="U44" i="4"/>
  <c r="R44" i="4"/>
  <c r="O44" i="4"/>
  <c r="L44" i="4"/>
  <c r="I44" i="4"/>
  <c r="F44" i="4"/>
  <c r="AD42" i="4"/>
  <c r="AA42" i="4"/>
  <c r="X42" i="4"/>
  <c r="U42" i="4"/>
  <c r="R42" i="4"/>
  <c r="O42" i="4"/>
  <c r="L42" i="4"/>
  <c r="I42" i="4"/>
  <c r="F42" i="4"/>
  <c r="AD38" i="4"/>
  <c r="AA38" i="4"/>
  <c r="U38" i="4"/>
  <c r="O38" i="4"/>
  <c r="L38" i="4"/>
  <c r="I38" i="4"/>
  <c r="AD34" i="4"/>
  <c r="AA34" i="4"/>
  <c r="U34" i="4"/>
  <c r="R34" i="4"/>
  <c r="I34" i="4"/>
  <c r="F34" i="4"/>
  <c r="AD32" i="4"/>
  <c r="AA32" i="4"/>
  <c r="X32" i="4"/>
  <c r="U32" i="4"/>
  <c r="R32" i="4"/>
  <c r="O32" i="4"/>
  <c r="L32" i="4"/>
  <c r="I32" i="4"/>
  <c r="F32" i="4"/>
  <c r="AD31" i="4"/>
  <c r="AA31" i="4"/>
  <c r="X31" i="4"/>
  <c r="U31" i="4"/>
  <c r="R31" i="4"/>
  <c r="O31" i="4"/>
  <c r="L31" i="4"/>
  <c r="I31" i="4"/>
  <c r="F31" i="4"/>
  <c r="AA30" i="4"/>
  <c r="X30" i="4"/>
  <c r="I30" i="4"/>
  <c r="F30" i="4"/>
  <c r="AD29" i="4"/>
  <c r="AA29" i="4"/>
  <c r="X29" i="4"/>
  <c r="U29" i="4"/>
  <c r="R29" i="4"/>
  <c r="O29" i="4"/>
  <c r="L29" i="4"/>
  <c r="I29" i="4"/>
  <c r="F29" i="4"/>
  <c r="AD28" i="4"/>
  <c r="AA28" i="4"/>
  <c r="X28" i="4"/>
  <c r="U28" i="4"/>
  <c r="R28" i="4"/>
  <c r="O28" i="4"/>
  <c r="L28" i="4"/>
  <c r="I28" i="4"/>
  <c r="F28" i="4"/>
  <c r="AD27" i="4"/>
  <c r="AA27" i="4"/>
  <c r="X27" i="4"/>
  <c r="U27" i="4"/>
  <c r="R27" i="4"/>
  <c r="O27" i="4"/>
  <c r="L27" i="4"/>
  <c r="I27" i="4"/>
  <c r="F27" i="4"/>
  <c r="AD25" i="4"/>
  <c r="AA25" i="4"/>
  <c r="X25" i="4"/>
  <c r="U25" i="4"/>
  <c r="R25" i="4"/>
  <c r="O25" i="4"/>
  <c r="L25" i="4"/>
  <c r="I25" i="4"/>
  <c r="F25" i="4"/>
  <c r="AD21" i="4"/>
  <c r="AA21" i="4"/>
  <c r="X21" i="4"/>
  <c r="U21" i="4"/>
  <c r="R21" i="4"/>
  <c r="O21" i="4"/>
  <c r="L21" i="4"/>
  <c r="I21" i="4"/>
  <c r="F21" i="4"/>
  <c r="DA20" i="4"/>
  <c r="CZ20" i="4"/>
  <c r="CU20" i="4"/>
  <c r="CT20" i="4"/>
  <c r="CO20" i="4"/>
  <c r="CN20" i="4"/>
  <c r="CI20" i="4"/>
  <c r="CH20" i="4"/>
  <c r="CC20" i="4"/>
  <c r="CB20" i="4"/>
  <c r="BW20" i="4"/>
  <c r="BV20" i="4"/>
  <c r="BQ20" i="4"/>
  <c r="BP20" i="4"/>
  <c r="BK20" i="4"/>
  <c r="BJ20" i="4"/>
  <c r="BE20" i="4"/>
  <c r="BD20" i="4"/>
  <c r="AY20" i="4"/>
  <c r="DA19" i="4"/>
  <c r="CZ19" i="4"/>
  <c r="CU19" i="4"/>
  <c r="CT19" i="4"/>
  <c r="CO19" i="4"/>
  <c r="CN19" i="4"/>
  <c r="CI19" i="4"/>
  <c r="CH19" i="4"/>
  <c r="CC19" i="4"/>
  <c r="CB19" i="4"/>
  <c r="BW19" i="4"/>
  <c r="BV19" i="4"/>
  <c r="BQ19" i="4"/>
  <c r="BP19" i="4"/>
  <c r="BK19" i="4"/>
  <c r="BJ19" i="4"/>
  <c r="BE19" i="4"/>
  <c r="BD19" i="4"/>
  <c r="AY19" i="4"/>
  <c r="DA18" i="4"/>
  <c r="CZ18" i="4"/>
  <c r="CU18" i="4"/>
  <c r="CT18" i="4"/>
  <c r="CO18" i="4"/>
  <c r="CN18" i="4"/>
  <c r="CI18" i="4"/>
  <c r="CH18" i="4"/>
  <c r="CC18" i="4"/>
  <c r="CB18" i="4"/>
  <c r="BW18" i="4"/>
  <c r="BV18" i="4"/>
  <c r="BQ18" i="4"/>
  <c r="BP18" i="4"/>
  <c r="BK18" i="4"/>
  <c r="BJ18" i="4"/>
  <c r="BE18" i="4"/>
  <c r="BD18" i="4"/>
  <c r="AY18" i="4"/>
  <c r="AA17" i="4"/>
  <c r="X17" i="4"/>
  <c r="U17" i="4"/>
  <c r="R17" i="4"/>
  <c r="O17" i="4"/>
  <c r="I17" i="4"/>
  <c r="F17" i="4"/>
  <c r="DA16" i="4"/>
  <c r="CZ16" i="4"/>
  <c r="CU16" i="4"/>
  <c r="CT16" i="4"/>
  <c r="CO16" i="4"/>
  <c r="CN16" i="4"/>
  <c r="CI16" i="4"/>
  <c r="CH16" i="4"/>
  <c r="CC16" i="4"/>
  <c r="CB16" i="4"/>
  <c r="BW16" i="4"/>
  <c r="BV16" i="4"/>
  <c r="BQ16" i="4"/>
  <c r="BP16" i="4"/>
  <c r="BK16" i="4"/>
  <c r="BJ16" i="4"/>
  <c r="BE16" i="4"/>
  <c r="BD16" i="4"/>
  <c r="AY16" i="4"/>
  <c r="DA15" i="4"/>
  <c r="CZ15" i="4"/>
  <c r="CU15" i="4"/>
  <c r="CT15" i="4"/>
  <c r="CO15" i="4"/>
  <c r="CN15" i="4"/>
  <c r="CI15" i="4"/>
  <c r="CH15" i="4"/>
  <c r="CC15" i="4"/>
  <c r="CB15" i="4"/>
  <c r="BW15" i="4"/>
  <c r="BV15" i="4"/>
  <c r="BQ15" i="4"/>
  <c r="BP15" i="4"/>
  <c r="BK15" i="4"/>
  <c r="BJ15" i="4"/>
  <c r="BE15" i="4"/>
  <c r="BD15" i="4"/>
  <c r="AY15" i="4"/>
  <c r="AD15" i="4"/>
  <c r="AA15" i="4"/>
  <c r="X15" i="4"/>
  <c r="U15" i="4"/>
  <c r="R15" i="4"/>
  <c r="O15" i="4"/>
  <c r="L15" i="4"/>
  <c r="I15" i="4"/>
  <c r="F15" i="4"/>
  <c r="DA14" i="4"/>
  <c r="CZ14" i="4"/>
  <c r="CU14" i="4"/>
  <c r="CT14" i="4"/>
  <c r="CO14" i="4"/>
  <c r="CN14" i="4"/>
  <c r="CI14" i="4"/>
  <c r="CH14" i="4"/>
  <c r="CC14" i="4"/>
  <c r="CB14" i="4"/>
  <c r="BW14" i="4"/>
  <c r="BV14" i="4"/>
  <c r="BQ14" i="4"/>
  <c r="BP14" i="4"/>
  <c r="BK14" i="4"/>
  <c r="BJ14" i="4"/>
  <c r="BE14" i="4"/>
  <c r="BD14" i="4"/>
  <c r="AY14" i="4"/>
  <c r="AD14" i="4"/>
  <c r="AA14" i="4"/>
  <c r="X14" i="4"/>
  <c r="U14" i="4"/>
  <c r="R14" i="4"/>
  <c r="O14" i="4"/>
  <c r="L14" i="4"/>
  <c r="I14" i="4"/>
  <c r="F14" i="4"/>
  <c r="AD13" i="4"/>
  <c r="U13" i="4"/>
  <c r="O13" i="4"/>
  <c r="DA12" i="4"/>
  <c r="CZ12" i="4"/>
  <c r="CU12" i="4"/>
  <c r="CT12" i="4"/>
  <c r="CO12" i="4"/>
  <c r="CN12" i="4"/>
  <c r="CI12" i="4"/>
  <c r="CH12" i="4"/>
  <c r="CC12" i="4"/>
  <c r="CB12" i="4"/>
  <c r="BW12" i="4"/>
  <c r="BV12" i="4"/>
  <c r="BQ12" i="4"/>
  <c r="BP12" i="4"/>
  <c r="BK12" i="4"/>
  <c r="BJ12" i="4"/>
  <c r="BE12" i="4"/>
  <c r="BD12" i="4"/>
  <c r="AY12" i="4"/>
  <c r="AD12" i="4"/>
  <c r="AA12" i="4"/>
  <c r="X12" i="4"/>
  <c r="U12" i="4"/>
  <c r="R12" i="4"/>
  <c r="O12" i="4"/>
  <c r="L12" i="4"/>
  <c r="I12" i="4"/>
  <c r="F12" i="4"/>
  <c r="DA11" i="4"/>
  <c r="CZ11" i="4"/>
  <c r="CU11" i="4"/>
  <c r="CT11" i="4"/>
  <c r="CO11" i="4"/>
  <c r="CN11" i="4"/>
  <c r="CI11" i="4"/>
  <c r="CH11" i="4"/>
  <c r="CC11" i="4"/>
  <c r="CB11" i="4"/>
  <c r="BW11" i="4"/>
  <c r="BV11" i="4"/>
  <c r="BQ11" i="4"/>
  <c r="BP11" i="4"/>
  <c r="BK11" i="4"/>
  <c r="BJ11" i="4"/>
  <c r="BE11" i="4"/>
  <c r="BD11" i="4"/>
  <c r="AY11" i="4"/>
  <c r="AD11" i="4"/>
  <c r="AA11" i="4"/>
  <c r="X11" i="4"/>
  <c r="U11" i="4"/>
  <c r="R11" i="4"/>
  <c r="O11" i="4"/>
  <c r="L11" i="4"/>
  <c r="I11" i="4"/>
  <c r="F11" i="4"/>
  <c r="DA10" i="4"/>
  <c r="CZ10" i="4"/>
  <c r="CU10" i="4"/>
  <c r="CT10" i="4"/>
  <c r="CO10" i="4"/>
  <c r="CN10" i="4"/>
  <c r="CI10" i="4"/>
  <c r="CH10" i="4"/>
  <c r="CC10" i="4"/>
  <c r="CB10" i="4"/>
  <c r="BW10" i="4"/>
  <c r="BV10" i="4"/>
  <c r="BQ10" i="4"/>
  <c r="BP10" i="4"/>
  <c r="BK10" i="4"/>
  <c r="BJ10" i="4"/>
  <c r="BE10" i="4"/>
  <c r="BD10" i="4"/>
  <c r="AY10" i="4"/>
  <c r="AD10" i="4"/>
  <c r="AA10" i="4"/>
  <c r="X10" i="4"/>
  <c r="U10" i="4"/>
  <c r="R10" i="4"/>
  <c r="O10" i="4"/>
  <c r="L10" i="4"/>
  <c r="I10" i="4"/>
  <c r="F10" i="4"/>
  <c r="AD9" i="4"/>
  <c r="DA8" i="4"/>
  <c r="CZ8" i="4"/>
  <c r="CU8" i="4"/>
  <c r="CT8" i="4"/>
  <c r="CO8" i="4"/>
  <c r="CN8" i="4"/>
  <c r="CI8" i="4"/>
  <c r="CH8" i="4"/>
  <c r="CC8" i="4"/>
  <c r="CB8" i="4"/>
  <c r="BW8" i="4"/>
  <c r="BV8" i="4"/>
  <c r="BQ8" i="4"/>
  <c r="BP8" i="4"/>
  <c r="BK8" i="4"/>
  <c r="BJ8" i="4"/>
  <c r="BE8" i="4"/>
  <c r="BD8" i="4"/>
  <c r="AY8" i="4"/>
  <c r="AD8" i="4"/>
  <c r="AA8" i="4"/>
  <c r="X8" i="4"/>
  <c r="U8" i="4"/>
  <c r="R8" i="4"/>
  <c r="O8" i="4"/>
  <c r="L8" i="4"/>
  <c r="I8" i="4"/>
  <c r="F8" i="4"/>
  <c r="DA7" i="4"/>
  <c r="CZ7" i="4"/>
  <c r="CU7" i="4"/>
  <c r="CT7" i="4"/>
  <c r="CO7" i="4"/>
  <c r="CN7" i="4"/>
  <c r="CI7" i="4"/>
  <c r="CH7" i="4"/>
  <c r="CC7" i="4"/>
  <c r="CB7" i="4"/>
  <c r="BW7" i="4"/>
  <c r="BV7" i="4"/>
  <c r="BQ7" i="4"/>
  <c r="BP7" i="4"/>
  <c r="BK7" i="4"/>
  <c r="BJ7" i="4"/>
  <c r="BE7" i="4"/>
  <c r="BD7" i="4"/>
  <c r="AY7" i="4"/>
  <c r="DA6" i="4"/>
  <c r="CZ6" i="4"/>
  <c r="CU6" i="4"/>
  <c r="CT6" i="4"/>
  <c r="CO6" i="4"/>
  <c r="CN6" i="4"/>
  <c r="CI6" i="4"/>
  <c r="CH6" i="4"/>
  <c r="CC6" i="4"/>
  <c r="CB6" i="4"/>
  <c r="BW6" i="4"/>
  <c r="BV6" i="4"/>
  <c r="BQ6" i="4"/>
  <c r="BP6" i="4"/>
  <c r="BK6" i="4"/>
  <c r="BJ6" i="4"/>
  <c r="BE6" i="4"/>
  <c r="BD6" i="4"/>
  <c r="AY6" i="4"/>
  <c r="BL8" i="4" l="1"/>
  <c r="BR8" i="4"/>
  <c r="CJ8" i="4"/>
  <c r="CJ10" i="4"/>
  <c r="CJ20" i="4"/>
  <c r="CP20" i="4"/>
  <c r="BL20" i="4"/>
  <c r="CZ17" i="4"/>
  <c r="BX20" i="4"/>
  <c r="BL10" i="4"/>
  <c r="BF20" i="4"/>
  <c r="BF11" i="4"/>
  <c r="DB8" i="4"/>
  <c r="DB20" i="4"/>
  <c r="CO17" i="4"/>
  <c r="BF12" i="4"/>
  <c r="DG17" i="4"/>
  <c r="CV8" i="4"/>
  <c r="BR12" i="4"/>
  <c r="BF14" i="4"/>
  <c r="CJ19" i="4"/>
  <c r="CV12" i="4"/>
  <c r="CJ18" i="4"/>
  <c r="BR20" i="4"/>
  <c r="CV19" i="4"/>
  <c r="CD20" i="4"/>
  <c r="BR19" i="4"/>
  <c r="CI17" i="4"/>
  <c r="CJ11" i="4"/>
  <c r="CJ15" i="4"/>
  <c r="CJ12" i="4"/>
  <c r="DA17" i="4"/>
  <c r="CV15" i="4"/>
  <c r="AP174" i="4"/>
  <c r="CP14" i="4"/>
  <c r="BF8" i="4"/>
  <c r="CH17" i="4"/>
  <c r="CJ14" i="4"/>
  <c r="CJ16" i="4"/>
  <c r="DB16" i="4"/>
  <c r="DB19" i="4"/>
  <c r="DH20" i="4"/>
  <c r="CV16" i="4"/>
  <c r="CV20" i="4"/>
  <c r="CV10" i="4"/>
  <c r="CD19" i="4"/>
  <c r="CD16" i="4"/>
  <c r="BX11" i="4"/>
  <c r="BR16" i="4"/>
  <c r="AP148" i="4"/>
  <c r="AV6" i="4"/>
  <c r="AV14" i="4"/>
  <c r="BR10" i="4"/>
  <c r="BP17" i="4"/>
  <c r="BL19" i="4"/>
  <c r="BL16" i="4"/>
  <c r="AP193" i="4"/>
  <c r="AP181" i="4"/>
  <c r="AP182" i="4"/>
  <c r="AP113" i="4"/>
  <c r="AP114" i="4"/>
  <c r="AP150" i="4"/>
  <c r="AP16" i="4"/>
  <c r="AP45" i="4"/>
  <c r="AP46" i="4"/>
  <c r="AP161" i="4"/>
  <c r="AP178" i="4"/>
  <c r="AV12" i="4"/>
  <c r="AP110" i="4"/>
  <c r="AP236" i="4"/>
  <c r="AP12" i="4"/>
  <c r="AP49" i="4"/>
  <c r="AP184" i="4"/>
  <c r="AP185" i="4"/>
  <c r="AP197" i="4"/>
  <c r="AP198" i="4"/>
  <c r="AP233" i="4"/>
  <c r="DH8" i="4"/>
  <c r="DH11" i="4"/>
  <c r="DH14" i="4"/>
  <c r="DH12" i="4"/>
  <c r="DB11" i="4"/>
  <c r="CV14" i="4"/>
  <c r="CV11" i="4"/>
  <c r="CP11" i="4"/>
  <c r="CP8" i="4"/>
  <c r="CP12" i="4"/>
  <c r="CD11" i="4"/>
  <c r="CD14" i="4"/>
  <c r="CD8" i="4"/>
  <c r="CD12" i="4"/>
  <c r="CD15" i="4"/>
  <c r="BX8" i="4"/>
  <c r="BX14" i="4"/>
  <c r="AP202" i="4"/>
  <c r="BW17" i="4"/>
  <c r="BX12" i="4"/>
  <c r="BQ17" i="4"/>
  <c r="AP25" i="4"/>
  <c r="BL12" i="4"/>
  <c r="AP163" i="4"/>
  <c r="AP165" i="4"/>
  <c r="AP219" i="4"/>
  <c r="AP102" i="4"/>
  <c r="AP8" i="4"/>
  <c r="BL11" i="4"/>
  <c r="AP79" i="4"/>
  <c r="AP168" i="4"/>
  <c r="AP210" i="4"/>
  <c r="AP212" i="4"/>
  <c r="BL15" i="4"/>
  <c r="AP229" i="4"/>
  <c r="AW19" i="4"/>
  <c r="AP51" i="4"/>
  <c r="AP64" i="4"/>
  <c r="AW15" i="4"/>
  <c r="AP89" i="4"/>
  <c r="AP235" i="4"/>
  <c r="AP11" i="4"/>
  <c r="AP28" i="4"/>
  <c r="AP83" i="4"/>
  <c r="AW20" i="4"/>
  <c r="AP117" i="4"/>
  <c r="AP214" i="4"/>
  <c r="AP215" i="4"/>
  <c r="AP216" i="4"/>
  <c r="AP232" i="4"/>
  <c r="AA230" i="4"/>
  <c r="U230" i="4"/>
  <c r="L243" i="4"/>
  <c r="O230" i="4"/>
  <c r="I230" i="4"/>
  <c r="R226" i="4"/>
  <c r="AD226" i="4"/>
  <c r="R213" i="4"/>
  <c r="U196" i="4"/>
  <c r="L179" i="4"/>
  <c r="R179" i="4"/>
  <c r="X179" i="4"/>
  <c r="AD192" i="4"/>
  <c r="L192" i="4"/>
  <c r="R192" i="4"/>
  <c r="X192" i="4"/>
  <c r="AA175" i="4"/>
  <c r="AD162" i="4"/>
  <c r="AA128" i="4"/>
  <c r="O111" i="4"/>
  <c r="AD94" i="4"/>
  <c r="O77" i="4"/>
  <c r="O60" i="4"/>
  <c r="BJ9" i="4"/>
  <c r="CB9" i="4"/>
  <c r="CT9" i="4"/>
  <c r="BP9" i="4"/>
  <c r="CZ9" i="4"/>
  <c r="BV9" i="4"/>
  <c r="CN9" i="4"/>
  <c r="DF9" i="4"/>
  <c r="L196" i="4"/>
  <c r="F94" i="4"/>
  <c r="AP23" i="4"/>
  <c r="U128" i="4"/>
  <c r="R94" i="4"/>
  <c r="I77" i="4"/>
  <c r="AA77" i="4"/>
  <c r="U77" i="4"/>
  <c r="I90" i="4"/>
  <c r="AY9" i="4"/>
  <c r="AA60" i="4"/>
  <c r="CJ6" i="4"/>
  <c r="O43" i="4"/>
  <c r="F26" i="4"/>
  <c r="AD26" i="4"/>
  <c r="I26" i="4"/>
  <c r="AA26" i="4"/>
  <c r="O9" i="4"/>
  <c r="L9" i="4"/>
  <c r="F9" i="4"/>
  <c r="CV6" i="4"/>
  <c r="BX6" i="4"/>
  <c r="I9" i="4"/>
  <c r="R9" i="4"/>
  <c r="BL6" i="4"/>
  <c r="BF6" i="4"/>
  <c r="DH6" i="4"/>
  <c r="CH9" i="4"/>
  <c r="BD13" i="4"/>
  <c r="X9" i="4"/>
  <c r="BX10" i="4"/>
  <c r="BR6" i="4"/>
  <c r="DB6" i="4"/>
  <c r="AW8" i="4"/>
  <c r="AV10" i="4"/>
  <c r="BJ13" i="4"/>
  <c r="CB13" i="4"/>
  <c r="CT13" i="4"/>
  <c r="BR11" i="4"/>
  <c r="BL14" i="4"/>
  <c r="F38" i="4"/>
  <c r="X38" i="4"/>
  <c r="AP183" i="4"/>
  <c r="BD9" i="4"/>
  <c r="BV13" i="4"/>
  <c r="AP76" i="4"/>
  <c r="CP10" i="4"/>
  <c r="CP6" i="4"/>
  <c r="AV8" i="4"/>
  <c r="CD10" i="4"/>
  <c r="CC13" i="4"/>
  <c r="BK17" i="4"/>
  <c r="AP27" i="4"/>
  <c r="AW18" i="4"/>
  <c r="DF13" i="4"/>
  <c r="DH10" i="4"/>
  <c r="CD6" i="4"/>
  <c r="AW6" i="4"/>
  <c r="U9" i="4"/>
  <c r="AA9" i="4"/>
  <c r="AP10" i="4"/>
  <c r="BP13" i="4"/>
  <c r="CH13" i="4"/>
  <c r="CZ13" i="4"/>
  <c r="CU17" i="4"/>
  <c r="AV16" i="4"/>
  <c r="R38" i="4"/>
  <c r="R47" i="4"/>
  <c r="O26" i="4"/>
  <c r="AP231" i="4"/>
  <c r="AP234" i="4"/>
  <c r="AP179" i="4"/>
  <c r="CN13" i="4"/>
  <c r="BF10" i="4"/>
  <c r="AW11" i="4"/>
  <c r="AV15" i="4"/>
  <c r="CC17" i="4"/>
  <c r="X107" i="4"/>
  <c r="DB12" i="4"/>
  <c r="I13" i="4"/>
  <c r="AA13" i="4"/>
  <c r="AY13" i="4"/>
  <c r="BR14" i="4"/>
  <c r="DB14" i="4"/>
  <c r="BF15" i="4"/>
  <c r="BX15" i="4"/>
  <c r="CP15" i="4"/>
  <c r="DH15" i="4"/>
  <c r="BF16" i="4"/>
  <c r="BX16" i="4"/>
  <c r="CP16" i="4"/>
  <c r="DH16" i="4"/>
  <c r="L17" i="4"/>
  <c r="AD17" i="4"/>
  <c r="BF19" i="4"/>
  <c r="BX19" i="4"/>
  <c r="CP19" i="4"/>
  <c r="DH19" i="4"/>
  <c r="R26" i="4"/>
  <c r="O30" i="4"/>
  <c r="O34" i="4"/>
  <c r="AP40" i="4"/>
  <c r="O51" i="4"/>
  <c r="I60" i="4"/>
  <c r="AP62" i="4"/>
  <c r="AP63" i="4"/>
  <c r="R81" i="4"/>
  <c r="L123" i="4"/>
  <c r="I132" i="4"/>
  <c r="AP134" i="4"/>
  <c r="L140" i="4"/>
  <c r="I157" i="4"/>
  <c r="F192" i="4"/>
  <c r="AP195" i="4"/>
  <c r="AW14" i="4"/>
  <c r="AW16" i="4"/>
  <c r="BF18" i="4"/>
  <c r="BX18" i="4"/>
  <c r="DH18" i="4"/>
  <c r="L39" i="4"/>
  <c r="R30" i="4"/>
  <c r="X34" i="4"/>
  <c r="AP42" i="4"/>
  <c r="AA55" i="4"/>
  <c r="AP60" i="4"/>
  <c r="AP66" i="4"/>
  <c r="AD68" i="4"/>
  <c r="F85" i="4"/>
  <c r="O85" i="4"/>
  <c r="AP93" i="4"/>
  <c r="AP95" i="4"/>
  <c r="AP96" i="4"/>
  <c r="AP97" i="4"/>
  <c r="AP99" i="4"/>
  <c r="AP100" i="4"/>
  <c r="I111" i="4"/>
  <c r="AP127" i="4"/>
  <c r="AP130" i="4"/>
  <c r="AP144" i="4"/>
  <c r="AP146" i="4"/>
  <c r="L157" i="4"/>
  <c r="AP180" i="4"/>
  <c r="F196" i="4"/>
  <c r="F213" i="4"/>
  <c r="DB10" i="4"/>
  <c r="AP15" i="4"/>
  <c r="AV18" i="4"/>
  <c r="BL18" i="4"/>
  <c r="CV18" i="4"/>
  <c r="AY21" i="4"/>
  <c r="U26" i="4"/>
  <c r="AP31" i="4"/>
  <c r="AP32" i="4"/>
  <c r="U43" i="4"/>
  <c r="R51" i="4"/>
  <c r="F55" i="4"/>
  <c r="O64" i="4"/>
  <c r="R68" i="4"/>
  <c r="X72" i="4"/>
  <c r="L94" i="4"/>
  <c r="F106" i="4"/>
  <c r="U106" i="4"/>
  <c r="F136" i="4"/>
  <c r="O140" i="4"/>
  <c r="X140" i="4"/>
  <c r="X234" i="4"/>
  <c r="AD238" i="4"/>
  <c r="X13" i="4"/>
  <c r="BR15" i="4"/>
  <c r="DB15" i="4"/>
  <c r="CC21" i="4"/>
  <c r="CU21" i="4"/>
  <c r="L34" i="4"/>
  <c r="O55" i="4"/>
  <c r="I64" i="4"/>
  <c r="X64" i="4"/>
  <c r="F102" i="4"/>
  <c r="X106" i="4"/>
  <c r="I136" i="4"/>
  <c r="AP225" i="4"/>
  <c r="X238" i="4"/>
  <c r="AD242" i="4"/>
  <c r="X243" i="4"/>
  <c r="CO9" i="4"/>
  <c r="CP7" i="4"/>
  <c r="BQ9" i="4"/>
  <c r="BR7" i="4"/>
  <c r="CI9" i="4"/>
  <c r="CJ7" i="4"/>
  <c r="DA9" i="4"/>
  <c r="DB7" i="4"/>
  <c r="BQ13" i="4"/>
  <c r="DA13" i="4"/>
  <c r="AP14" i="4"/>
  <c r="BR18" i="4"/>
  <c r="BP21" i="4"/>
  <c r="DB18" i="4"/>
  <c r="CZ21" i="4"/>
  <c r="CH21" i="4"/>
  <c r="AA22" i="4"/>
  <c r="AW12" i="4"/>
  <c r="R13" i="4"/>
  <c r="BW13" i="4"/>
  <c r="BX13" i="4" s="1"/>
  <c r="DG13" i="4"/>
  <c r="BJ17" i="4"/>
  <c r="BV17" i="4"/>
  <c r="CT17" i="4"/>
  <c r="DF17" i="4"/>
  <c r="BQ21" i="4"/>
  <c r="CI21" i="4"/>
  <c r="DA21" i="4"/>
  <c r="CT21" i="4"/>
  <c r="DH7" i="4"/>
  <c r="DG9" i="4"/>
  <c r="CP18" i="4"/>
  <c r="CN21" i="4"/>
  <c r="DF21" i="4"/>
  <c r="L13" i="4"/>
  <c r="CI13" i="4"/>
  <c r="BE21" i="4"/>
  <c r="BW21" i="4"/>
  <c r="CO21" i="4"/>
  <c r="DG21" i="4"/>
  <c r="AV20" i="4"/>
  <c r="BD21" i="4"/>
  <c r="BF7" i="4"/>
  <c r="BE9" i="4"/>
  <c r="BK9" i="4"/>
  <c r="BK22" i="4" s="1"/>
  <c r="BL7" i="4"/>
  <c r="CU9" i="4"/>
  <c r="CV7" i="4"/>
  <c r="BE13" i="4"/>
  <c r="CO13" i="4"/>
  <c r="BD17" i="4"/>
  <c r="CB17" i="4"/>
  <c r="CN17" i="4"/>
  <c r="CD18" i="4"/>
  <c r="CB21" i="4"/>
  <c r="BJ21" i="4"/>
  <c r="BX7" i="4"/>
  <c r="BW9" i="4"/>
  <c r="AW7" i="4"/>
  <c r="CC9" i="4"/>
  <c r="CD7" i="4"/>
  <c r="AV11" i="4"/>
  <c r="F13" i="4"/>
  <c r="BK13" i="4"/>
  <c r="CU13" i="4"/>
  <c r="BE17" i="4"/>
  <c r="BK21" i="4"/>
  <c r="BV21" i="4"/>
  <c r="AP29" i="4"/>
  <c r="U30" i="4"/>
  <c r="U39" i="4"/>
  <c r="AP151" i="4"/>
  <c r="L73" i="4"/>
  <c r="L60" i="4"/>
  <c r="L77" i="4"/>
  <c r="AD77" i="4"/>
  <c r="AV19" i="4"/>
  <c r="AP38" i="4"/>
  <c r="F39" i="4"/>
  <c r="AD39" i="4"/>
  <c r="F43" i="4"/>
  <c r="O73" i="4"/>
  <c r="AP82" i="4"/>
  <c r="AA90" i="4"/>
  <c r="O94" i="4"/>
  <c r="O107" i="4"/>
  <c r="F107" i="4"/>
  <c r="F98" i="4"/>
  <c r="L98" i="4"/>
  <c r="AD107" i="4"/>
  <c r="F124" i="4"/>
  <c r="F111" i="4"/>
  <c r="L141" i="4"/>
  <c r="L128" i="4"/>
  <c r="F157" i="4"/>
  <c r="L43" i="4"/>
  <c r="AD60" i="4"/>
  <c r="AA73" i="4"/>
  <c r="L26" i="4"/>
  <c r="X26" i="4"/>
  <c r="L30" i="4"/>
  <c r="AD30" i="4"/>
  <c r="AP34" i="4"/>
  <c r="I39" i="4"/>
  <c r="O56" i="4"/>
  <c r="AA43" i="4"/>
  <c r="AP48" i="4"/>
  <c r="U51" i="4"/>
  <c r="U56" i="4"/>
  <c r="F60" i="4"/>
  <c r="X60" i="4"/>
  <c r="AP65" i="4"/>
  <c r="AP72" i="4"/>
  <c r="F77" i="4"/>
  <c r="X90" i="4"/>
  <c r="X77" i="4"/>
  <c r="I115" i="4"/>
  <c r="I124" i="4"/>
  <c r="U132" i="4"/>
  <c r="AD141" i="4"/>
  <c r="AD132" i="4"/>
  <c r="F145" i="4"/>
  <c r="AD43" i="4"/>
  <c r="AP44" i="4"/>
  <c r="AD124" i="4"/>
  <c r="AD111" i="4"/>
  <c r="F128" i="4"/>
  <c r="O149" i="4"/>
  <c r="X43" i="4"/>
  <c r="X56" i="4"/>
  <c r="R60" i="4"/>
  <c r="R90" i="4"/>
  <c r="R77" i="4"/>
  <c r="AP78" i="4"/>
  <c r="O90" i="4"/>
  <c r="R107" i="4"/>
  <c r="L107" i="4"/>
  <c r="AP108" i="4"/>
  <c r="X124" i="4"/>
  <c r="X111" i="4"/>
  <c r="AA115" i="4"/>
  <c r="I128" i="4"/>
  <c r="U141" i="4"/>
  <c r="R149" i="4"/>
  <c r="O196" i="4"/>
  <c r="AW10" i="4"/>
  <c r="AA39" i="4"/>
  <c r="I43" i="4"/>
  <c r="R43" i="4"/>
  <c r="O47" i="4"/>
  <c r="AA47" i="4"/>
  <c r="AP57" i="4"/>
  <c r="AP59" i="4"/>
  <c r="U60" i="4"/>
  <c r="U73" i="4"/>
  <c r="AP61" i="4"/>
  <c r="AP91" i="4"/>
  <c r="AP119" i="4"/>
  <c r="AP142" i="4"/>
  <c r="U158" i="4"/>
  <c r="U145" i="4"/>
  <c r="AP157" i="4"/>
  <c r="U166" i="4"/>
  <c r="U175" i="4"/>
  <c r="AP167" i="4"/>
  <c r="AP170" i="4"/>
  <c r="AA81" i="4"/>
  <c r="I94" i="4"/>
  <c r="I107" i="4"/>
  <c r="L102" i="4"/>
  <c r="O128" i="4"/>
  <c r="AP129" i="4"/>
  <c r="AP133" i="4"/>
  <c r="I145" i="4"/>
  <c r="X149" i="4"/>
  <c r="F234" i="4"/>
  <c r="F243" i="4"/>
  <c r="AA94" i="4"/>
  <c r="AP125" i="4"/>
  <c r="O141" i="4"/>
  <c r="L145" i="4"/>
  <c r="AP147" i="4"/>
  <c r="I72" i="4"/>
  <c r="AP80" i="4"/>
  <c r="U94" i="4"/>
  <c r="U107" i="4"/>
  <c r="X102" i="4"/>
  <c r="L111" i="4"/>
  <c r="O145" i="4"/>
  <c r="AD175" i="4"/>
  <c r="O123" i="4"/>
  <c r="AD128" i="4"/>
  <c r="AP131" i="4"/>
  <c r="AD158" i="4"/>
  <c r="AD145" i="4"/>
  <c r="L153" i="4"/>
  <c r="O175" i="4"/>
  <c r="O162" i="4"/>
  <c r="F166" i="4"/>
  <c r="R170" i="4"/>
  <c r="I192" i="4"/>
  <c r="U200" i="4"/>
  <c r="U209" i="4"/>
  <c r="AP201" i="4"/>
  <c r="U124" i="4"/>
  <c r="AP115" i="4"/>
  <c r="AP123" i="4"/>
  <c r="X141" i="4"/>
  <c r="X128" i="4"/>
  <c r="X145" i="4"/>
  <c r="I162" i="4"/>
  <c r="AA196" i="4"/>
  <c r="AA226" i="4"/>
  <c r="AA213" i="4"/>
  <c r="AD234" i="4"/>
  <c r="AP112" i="4"/>
  <c r="AP116" i="4"/>
  <c r="R128" i="4"/>
  <c r="AA132" i="4"/>
  <c r="R145" i="4"/>
  <c r="AA158" i="4"/>
  <c r="L175" i="4"/>
  <c r="R175" i="4"/>
  <c r="I166" i="4"/>
  <c r="F170" i="4"/>
  <c r="I200" i="4"/>
  <c r="I209" i="4"/>
  <c r="O226" i="4"/>
  <c r="O213" i="4"/>
  <c r="R234" i="4"/>
  <c r="R243" i="4"/>
  <c r="X175" i="4"/>
  <c r="AP164" i="4"/>
  <c r="R174" i="4"/>
  <c r="O200" i="4"/>
  <c r="L226" i="4"/>
  <c r="L221" i="4"/>
  <c r="I243" i="4"/>
  <c r="AD230" i="4"/>
  <c r="F174" i="4"/>
  <c r="U191" i="4"/>
  <c r="AP199" i="4"/>
  <c r="AP208" i="4"/>
  <c r="U226" i="4"/>
  <c r="U213" i="4"/>
  <c r="AP227" i="4"/>
  <c r="R230" i="4"/>
  <c r="AP159" i="4"/>
  <c r="U162" i="4"/>
  <c r="AD174" i="4"/>
  <c r="AP176" i="4"/>
  <c r="O192" i="4"/>
  <c r="U192" i="4"/>
  <c r="AA192" i="4"/>
  <c r="I191" i="4"/>
  <c r="AA200" i="4"/>
  <c r="I226" i="4"/>
  <c r="I213" i="4"/>
  <c r="F226" i="4"/>
  <c r="AP221" i="4"/>
  <c r="AP218" i="4"/>
  <c r="X221" i="4"/>
  <c r="F230" i="4"/>
  <c r="U243" i="4"/>
  <c r="AA243" i="4"/>
  <c r="F209" i="4"/>
  <c r="L209" i="4"/>
  <c r="X209" i="4"/>
  <c r="AD209" i="4"/>
  <c r="AP217" i="4"/>
  <c r="AF244" i="1"/>
  <c r="AE244" i="1"/>
  <c r="AG244" i="1" l="1"/>
  <c r="CJ13" i="4"/>
  <c r="BR13" i="4"/>
  <c r="CV17" i="4"/>
  <c r="DH17" i="4"/>
  <c r="BR17" i="4"/>
  <c r="DB17" i="4"/>
  <c r="CV21" i="4"/>
  <c r="BF13" i="4"/>
  <c r="CP17" i="4"/>
  <c r="DH13" i="4"/>
  <c r="DG22" i="4"/>
  <c r="CD13" i="4"/>
  <c r="CJ17" i="4"/>
  <c r="DB21" i="4"/>
  <c r="AY22" i="4"/>
  <c r="AP200" i="4"/>
  <c r="BL13" i="4"/>
  <c r="AP149" i="4"/>
  <c r="AP85" i="4"/>
  <c r="CD17" i="4"/>
  <c r="BX17" i="4"/>
  <c r="AP68" i="4"/>
  <c r="AX20" i="4"/>
  <c r="AP136" i="4"/>
  <c r="CH22" i="4"/>
  <c r="AP191" i="4"/>
  <c r="DB13" i="4"/>
  <c r="DF22" i="4"/>
  <c r="CP13" i="4"/>
  <c r="AV9" i="4"/>
  <c r="AX12" i="4"/>
  <c r="AX6" i="4"/>
  <c r="AX14" i="4"/>
  <c r="AP153" i="4"/>
  <c r="AP30" i="4"/>
  <c r="AV17" i="4"/>
  <c r="AP98" i="4"/>
  <c r="AX8" i="4"/>
  <c r="AX16" i="4"/>
  <c r="AW13" i="4"/>
  <c r="AP55" i="4"/>
  <c r="AP166" i="4"/>
  <c r="AX15" i="4"/>
  <c r="AX19" i="4"/>
  <c r="CC22" i="4"/>
  <c r="CD21" i="4"/>
  <c r="BX21" i="4"/>
  <c r="BW22" i="4"/>
  <c r="AW21" i="4"/>
  <c r="BQ22" i="4"/>
  <c r="AP204" i="4"/>
  <c r="AX11" i="4"/>
  <c r="AP43" i="4"/>
  <c r="AP106" i="4"/>
  <c r="BF17" i="4"/>
  <c r="AX18" i="4"/>
  <c r="AP238" i="4"/>
  <c r="X226" i="4"/>
  <c r="CV9" i="4"/>
  <c r="CT22" i="4"/>
  <c r="L124" i="4"/>
  <c r="R124" i="4"/>
  <c r="CJ9" i="4"/>
  <c r="U90" i="4"/>
  <c r="AD73" i="4"/>
  <c r="L56" i="4"/>
  <c r="CP9" i="4"/>
  <c r="U22" i="4"/>
  <c r="AD243" i="4"/>
  <c r="O209" i="4"/>
  <c r="L158" i="4"/>
  <c r="I141" i="4"/>
  <c r="AD56" i="4"/>
  <c r="R56" i="4"/>
  <c r="X39" i="4"/>
  <c r="X158" i="4"/>
  <c r="AA141" i="4"/>
  <c r="F141" i="4"/>
  <c r="AA56" i="4"/>
  <c r="I56" i="4"/>
  <c r="BX9" i="4"/>
  <c r="AP73" i="4"/>
  <c r="AV13" i="4"/>
  <c r="DH21" i="4"/>
  <c r="AP81" i="4"/>
  <c r="F90" i="4"/>
  <c r="AP132" i="4"/>
  <c r="AP21" i="4"/>
  <c r="AA107" i="4"/>
  <c r="F158" i="4"/>
  <c r="R39" i="4"/>
  <c r="AP17" i="4"/>
  <c r="F175" i="4"/>
  <c r="R73" i="4"/>
  <c r="AP47" i="4"/>
  <c r="CV13" i="4"/>
  <c r="BL9" i="4"/>
  <c r="BR21" i="4"/>
  <c r="AW17" i="4"/>
  <c r="AP242" i="4"/>
  <c r="AA209" i="4"/>
  <c r="AP230" i="4"/>
  <c r="AP162" i="4"/>
  <c r="I175" i="4"/>
  <c r="AA124" i="4"/>
  <c r="O158" i="4"/>
  <c r="AD90" i="4"/>
  <c r="R158" i="4"/>
  <c r="AP77" i="4"/>
  <c r="F56" i="4"/>
  <c r="X22" i="4"/>
  <c r="AX7" i="4"/>
  <c r="AW9" i="4"/>
  <c r="O22" i="4"/>
  <c r="CU22" i="4"/>
  <c r="O39" i="4"/>
  <c r="AP9" i="4"/>
  <c r="R22" i="4"/>
  <c r="AP128" i="4"/>
  <c r="F22" i="4"/>
  <c r="BE22" i="4"/>
  <c r="DA22" i="4"/>
  <c r="I158" i="4"/>
  <c r="AP94" i="4"/>
  <c r="L90" i="4"/>
  <c r="AP111" i="4"/>
  <c r="DB9" i="4"/>
  <c r="BF21" i="4"/>
  <c r="L22" i="4"/>
  <c r="CZ22" i="4"/>
  <c r="I22" i="4"/>
  <c r="BJ22" i="4"/>
  <c r="BL22" i="4" s="1"/>
  <c r="BL17" i="4"/>
  <c r="R209" i="4"/>
  <c r="AP145" i="4"/>
  <c r="I73" i="4"/>
  <c r="AP26" i="4"/>
  <c r="X73" i="4"/>
  <c r="AD22" i="4"/>
  <c r="DH9" i="4"/>
  <c r="BP22" i="4"/>
  <c r="CN22" i="4"/>
  <c r="BD22" i="4"/>
  <c r="CB22" i="4"/>
  <c r="CI22" i="4"/>
  <c r="CJ22" i="4" s="1"/>
  <c r="R141" i="4"/>
  <c r="AP187" i="4"/>
  <c r="BL21" i="4"/>
  <c r="CP21" i="4"/>
  <c r="AP196" i="4"/>
  <c r="AP213" i="4"/>
  <c r="AP226" i="4"/>
  <c r="AP140" i="4"/>
  <c r="F73" i="4"/>
  <c r="BV22" i="4"/>
  <c r="AV21" i="4"/>
  <c r="BR9" i="4"/>
  <c r="BF9" i="4"/>
  <c r="AP13" i="4"/>
  <c r="CJ21" i="4"/>
  <c r="CD9" i="4"/>
  <c r="CO22" i="4"/>
  <c r="AX10" i="4"/>
  <c r="BR22" i="4" l="1"/>
  <c r="AP244" i="4"/>
  <c r="BX22" i="4"/>
  <c r="DH22" i="4"/>
  <c r="AX17" i="4"/>
  <c r="AP192" i="4"/>
  <c r="AP175" i="4"/>
  <c r="AX13" i="4"/>
  <c r="CD22" i="4"/>
  <c r="AX21" i="4"/>
  <c r="AX9" i="4"/>
  <c r="AP56" i="4"/>
  <c r="AP141" i="4"/>
  <c r="AP209" i="4"/>
  <c r="AP39" i="4"/>
  <c r="AP243" i="4"/>
  <c r="CV22" i="4"/>
  <c r="AP107" i="4"/>
  <c r="AP90" i="4"/>
  <c r="BF22" i="4"/>
  <c r="AW22" i="4"/>
  <c r="AV22" i="4"/>
  <c r="AP124" i="4"/>
  <c r="CP22" i="4"/>
  <c r="AP22" i="4"/>
  <c r="AP158" i="4"/>
  <c r="DB22" i="4"/>
  <c r="AA241" i="3"/>
  <c r="X241" i="3"/>
  <c r="L207" i="3"/>
  <c r="AD173" i="3"/>
  <c r="AA173" i="3"/>
  <c r="X173" i="3"/>
  <c r="U173" i="3"/>
  <c r="R173" i="3"/>
  <c r="O173" i="3"/>
  <c r="L173" i="3"/>
  <c r="I173" i="3"/>
  <c r="F173" i="3"/>
  <c r="AD156" i="3"/>
  <c r="AA156" i="3"/>
  <c r="X156" i="3"/>
  <c r="U156" i="3"/>
  <c r="R156" i="3"/>
  <c r="O156" i="3"/>
  <c r="L156" i="3"/>
  <c r="I156" i="3"/>
  <c r="F156" i="3"/>
  <c r="AD139" i="3"/>
  <c r="AA139" i="3"/>
  <c r="X139" i="3"/>
  <c r="U139" i="3"/>
  <c r="R139" i="3"/>
  <c r="O139" i="3"/>
  <c r="L139" i="3"/>
  <c r="I139" i="3"/>
  <c r="F139" i="3"/>
  <c r="AD105" i="3"/>
  <c r="AA105" i="3"/>
  <c r="X105" i="3"/>
  <c r="U105" i="3"/>
  <c r="R105" i="3"/>
  <c r="O105" i="3"/>
  <c r="L105" i="3"/>
  <c r="I105" i="3"/>
  <c r="F105" i="3"/>
  <c r="AD88" i="3"/>
  <c r="AA88" i="3"/>
  <c r="X88" i="3"/>
  <c r="U88" i="3"/>
  <c r="R88" i="3"/>
  <c r="O88" i="3"/>
  <c r="L88" i="3"/>
  <c r="I88" i="3"/>
  <c r="F88" i="3"/>
  <c r="AD71" i="3"/>
  <c r="AA71" i="3"/>
  <c r="X71" i="3"/>
  <c r="U71" i="3"/>
  <c r="R71" i="3"/>
  <c r="O71" i="3"/>
  <c r="L71" i="3"/>
  <c r="I71" i="3"/>
  <c r="F71" i="3"/>
  <c r="AX22" i="4" l="1"/>
  <c r="AD54" i="3"/>
  <c r="AA54" i="3"/>
  <c r="X54" i="3"/>
  <c r="U54" i="3"/>
  <c r="R54" i="3"/>
  <c r="O54" i="3"/>
  <c r="L54" i="3"/>
  <c r="I54" i="3"/>
  <c r="F54" i="3"/>
  <c r="AA37" i="3"/>
  <c r="X37" i="3"/>
  <c r="U37" i="3"/>
  <c r="R37" i="3"/>
  <c r="O37" i="3"/>
  <c r="L37" i="3"/>
  <c r="I37" i="3"/>
  <c r="F37" i="3"/>
  <c r="AD20" i="3"/>
  <c r="AA20" i="3"/>
  <c r="X20" i="3"/>
  <c r="U20" i="3"/>
  <c r="R20" i="3"/>
  <c r="O20" i="3"/>
  <c r="L20" i="3"/>
  <c r="I20" i="3"/>
  <c r="F20" i="3"/>
  <c r="AD240" i="3" l="1"/>
  <c r="AA240" i="3"/>
  <c r="X240" i="3"/>
  <c r="U240" i="3"/>
  <c r="R240" i="3"/>
  <c r="O240" i="3"/>
  <c r="L240" i="3"/>
  <c r="I240" i="3"/>
  <c r="F240" i="3"/>
  <c r="AD223" i="3"/>
  <c r="AA223" i="3"/>
  <c r="X223" i="3"/>
  <c r="U223" i="3"/>
  <c r="R223" i="3"/>
  <c r="O223" i="3"/>
  <c r="L223" i="3"/>
  <c r="I223" i="3"/>
  <c r="F223" i="3"/>
  <c r="AD206" i="3"/>
  <c r="AA206" i="3"/>
  <c r="X206" i="3"/>
  <c r="U206" i="3"/>
  <c r="R206" i="3"/>
  <c r="O206" i="3"/>
  <c r="L206" i="3"/>
  <c r="I206" i="3"/>
  <c r="F206" i="3"/>
  <c r="AD189" i="3"/>
  <c r="AA189" i="3"/>
  <c r="X189" i="3"/>
  <c r="U189" i="3"/>
  <c r="R189" i="3"/>
  <c r="O189" i="3"/>
  <c r="L189" i="3"/>
  <c r="I189" i="3"/>
  <c r="F189" i="3"/>
  <c r="AD172" i="3"/>
  <c r="AA172" i="3"/>
  <c r="X172" i="3"/>
  <c r="U172" i="3"/>
  <c r="R172" i="3"/>
  <c r="O172" i="3"/>
  <c r="L172" i="3"/>
  <c r="I172" i="3"/>
  <c r="F172" i="3"/>
  <c r="AD155" i="3"/>
  <c r="AA155" i="3"/>
  <c r="X155" i="3"/>
  <c r="U155" i="3"/>
  <c r="R155" i="3"/>
  <c r="O155" i="3"/>
  <c r="L155" i="3"/>
  <c r="I155" i="3"/>
  <c r="F155" i="3"/>
  <c r="AD138" i="3"/>
  <c r="AA138" i="3"/>
  <c r="X138" i="3"/>
  <c r="U138" i="3"/>
  <c r="R138" i="3"/>
  <c r="O138" i="3"/>
  <c r="L138" i="3"/>
  <c r="I138" i="3"/>
  <c r="F138" i="3"/>
  <c r="AD121" i="3"/>
  <c r="AA121" i="3"/>
  <c r="X121" i="3"/>
  <c r="U121" i="3"/>
  <c r="R121" i="3"/>
  <c r="O121" i="3"/>
  <c r="L121" i="3"/>
  <c r="I121" i="3"/>
  <c r="F121" i="3"/>
  <c r="AD104" i="3"/>
  <c r="AA104" i="3"/>
  <c r="X104" i="3"/>
  <c r="U104" i="3"/>
  <c r="R104" i="3"/>
  <c r="O104" i="3"/>
  <c r="L104" i="3"/>
  <c r="I104" i="3"/>
  <c r="F104" i="3"/>
  <c r="AD87" i="3"/>
  <c r="AA87" i="3"/>
  <c r="X87" i="3"/>
  <c r="U87" i="3"/>
  <c r="R87" i="3"/>
  <c r="O87" i="3"/>
  <c r="L87" i="3"/>
  <c r="I87" i="3"/>
  <c r="F87" i="3"/>
  <c r="AD70" i="3"/>
  <c r="AA70" i="3"/>
  <c r="X70" i="3"/>
  <c r="U70" i="3"/>
  <c r="R70" i="3"/>
  <c r="O70" i="3"/>
  <c r="L70" i="3"/>
  <c r="I70" i="3"/>
  <c r="F70" i="3"/>
  <c r="AD53" i="3"/>
  <c r="AA53" i="3"/>
  <c r="X53" i="3"/>
  <c r="U53" i="3"/>
  <c r="R53" i="3"/>
  <c r="O53" i="3"/>
  <c r="L53" i="3"/>
  <c r="I53" i="3"/>
  <c r="F53" i="3"/>
  <c r="AD36" i="3"/>
  <c r="AA36" i="3"/>
  <c r="X36" i="3"/>
  <c r="U36" i="3"/>
  <c r="R36" i="3"/>
  <c r="O36" i="3"/>
  <c r="L36" i="3"/>
  <c r="I36" i="3"/>
  <c r="F36" i="3"/>
  <c r="AD19" i="3"/>
  <c r="AA19" i="3"/>
  <c r="X19" i="3"/>
  <c r="U19" i="3"/>
  <c r="R19" i="3"/>
  <c r="O19" i="3"/>
  <c r="L19" i="3"/>
  <c r="I19" i="3"/>
  <c r="F19" i="3"/>
  <c r="AA239" i="3" l="1"/>
  <c r="X239" i="3"/>
  <c r="L205" i="3"/>
  <c r="L154" i="3"/>
  <c r="I154" i="3"/>
  <c r="F154" i="3"/>
  <c r="U137" i="3"/>
  <c r="R137" i="3"/>
  <c r="O137" i="3"/>
  <c r="L137" i="3"/>
  <c r="I137" i="3"/>
  <c r="F137" i="3"/>
  <c r="X103" i="3"/>
  <c r="U103" i="3"/>
  <c r="R103" i="3"/>
  <c r="O103" i="3"/>
  <c r="L103" i="3"/>
  <c r="I103" i="3"/>
  <c r="F103" i="3"/>
  <c r="AD86" i="3"/>
  <c r="AA86" i="3"/>
  <c r="X86" i="3"/>
  <c r="U86" i="3"/>
  <c r="R86" i="3"/>
  <c r="O86" i="3"/>
  <c r="L86" i="3"/>
  <c r="I86" i="3"/>
  <c r="F86" i="3"/>
  <c r="U69" i="3"/>
  <c r="R69" i="3"/>
  <c r="O69" i="3"/>
  <c r="L69" i="3"/>
  <c r="I69" i="3"/>
  <c r="F69" i="3"/>
  <c r="AD52" i="3"/>
  <c r="AA52" i="3"/>
  <c r="X52" i="3"/>
  <c r="U52" i="3"/>
  <c r="R52" i="3"/>
  <c r="O52" i="3"/>
  <c r="L52" i="3"/>
  <c r="I52" i="3"/>
  <c r="F52" i="3"/>
  <c r="X35" i="3"/>
  <c r="U35" i="3"/>
  <c r="R35" i="3"/>
  <c r="O35" i="3"/>
  <c r="L35" i="3"/>
  <c r="I35" i="3"/>
  <c r="F35" i="3"/>
  <c r="AD18" i="3"/>
  <c r="AA18" i="3"/>
  <c r="X18" i="3"/>
  <c r="U18" i="3"/>
  <c r="R18" i="3"/>
  <c r="O18" i="3"/>
  <c r="L18" i="3"/>
  <c r="I18" i="3"/>
  <c r="F18" i="3"/>
  <c r="AD237" i="3" l="1"/>
  <c r="AA237" i="3"/>
  <c r="X237" i="3"/>
  <c r="U237" i="3"/>
  <c r="R237" i="3"/>
  <c r="O237" i="3"/>
  <c r="L237" i="3"/>
  <c r="I237" i="3"/>
  <c r="F237" i="3"/>
  <c r="AD186" i="3"/>
  <c r="AA186" i="3"/>
  <c r="X186" i="3"/>
  <c r="U186" i="3"/>
  <c r="R186" i="3"/>
  <c r="O186" i="3"/>
  <c r="L186" i="3"/>
  <c r="I186" i="3"/>
  <c r="F186" i="3"/>
  <c r="AD169" i="3"/>
  <c r="AA169" i="3"/>
  <c r="X169" i="3"/>
  <c r="U169" i="3"/>
  <c r="R169" i="3"/>
  <c r="O169" i="3"/>
  <c r="L169" i="3"/>
  <c r="I169" i="3"/>
  <c r="F169" i="3"/>
  <c r="AD152" i="3"/>
  <c r="AA152" i="3"/>
  <c r="X152" i="3"/>
  <c r="U152" i="3"/>
  <c r="R152" i="3"/>
  <c r="O152" i="3"/>
  <c r="L152" i="3"/>
  <c r="I152" i="3"/>
  <c r="F152" i="3"/>
  <c r="AD135" i="3"/>
  <c r="AA135" i="3"/>
  <c r="X135" i="3"/>
  <c r="U135" i="3"/>
  <c r="R135" i="3"/>
  <c r="O135" i="3"/>
  <c r="L135" i="3"/>
  <c r="I135" i="3"/>
  <c r="F135" i="3"/>
  <c r="AD118" i="3"/>
  <c r="AA118" i="3"/>
  <c r="X118" i="3"/>
  <c r="U118" i="3"/>
  <c r="R118" i="3"/>
  <c r="O118" i="3"/>
  <c r="L118" i="3"/>
  <c r="I118" i="3"/>
  <c r="F118" i="3"/>
  <c r="AD101" i="3"/>
  <c r="AA101" i="3"/>
  <c r="X101" i="3"/>
  <c r="U101" i="3"/>
  <c r="R101" i="3"/>
  <c r="O101" i="3"/>
  <c r="L101" i="3"/>
  <c r="I101" i="3"/>
  <c r="F101" i="3"/>
  <c r="AD84" i="3"/>
  <c r="AA84" i="3"/>
  <c r="X84" i="3"/>
  <c r="U84" i="3"/>
  <c r="R84" i="3"/>
  <c r="O84" i="3"/>
  <c r="L84" i="3"/>
  <c r="I84" i="3"/>
  <c r="F84" i="3"/>
  <c r="AD67" i="3"/>
  <c r="AA67" i="3"/>
  <c r="X67" i="3"/>
  <c r="U67" i="3"/>
  <c r="R67" i="3"/>
  <c r="O67" i="3"/>
  <c r="L67" i="3"/>
  <c r="I67" i="3"/>
  <c r="F67" i="3"/>
  <c r="AD50" i="3"/>
  <c r="AA50" i="3"/>
  <c r="X50" i="3"/>
  <c r="U50" i="3"/>
  <c r="R50" i="3"/>
  <c r="O50" i="3"/>
  <c r="L50" i="3"/>
  <c r="I50" i="3"/>
  <c r="F50" i="3"/>
  <c r="AD33" i="3"/>
  <c r="AA33" i="3"/>
  <c r="X33" i="3"/>
  <c r="U33" i="3"/>
  <c r="R33" i="3"/>
  <c r="O33" i="3"/>
  <c r="L33" i="3"/>
  <c r="I33" i="3"/>
  <c r="F33" i="3"/>
  <c r="AD16" i="3"/>
  <c r="AA16" i="3"/>
  <c r="X16" i="3"/>
  <c r="U16" i="3"/>
  <c r="R16" i="3"/>
  <c r="O16" i="3"/>
  <c r="L16" i="3"/>
  <c r="I16" i="3"/>
  <c r="F16" i="3"/>
  <c r="F15" i="3" l="1"/>
  <c r="I15" i="3"/>
  <c r="L15" i="3"/>
  <c r="AD233" i="3" l="1"/>
  <c r="AA233" i="3"/>
  <c r="X233" i="3"/>
  <c r="AD148" i="3"/>
  <c r="AA148" i="3"/>
  <c r="X148" i="3"/>
  <c r="U148" i="3"/>
  <c r="R148" i="3"/>
  <c r="O148" i="3"/>
  <c r="L148" i="3"/>
  <c r="I148" i="3"/>
  <c r="F148" i="3"/>
  <c r="U131" i="3"/>
  <c r="R131" i="3"/>
  <c r="O131" i="3"/>
  <c r="L131" i="3"/>
  <c r="I131" i="3"/>
  <c r="F131" i="3"/>
  <c r="U97" i="3"/>
  <c r="R97" i="3"/>
  <c r="O97" i="3"/>
  <c r="L97" i="3"/>
  <c r="I97" i="3"/>
  <c r="F97" i="3"/>
  <c r="AD80" i="3"/>
  <c r="AA80" i="3"/>
  <c r="X80" i="3"/>
  <c r="U80" i="3"/>
  <c r="R80" i="3"/>
  <c r="O80" i="3"/>
  <c r="L80" i="3"/>
  <c r="I80" i="3"/>
  <c r="F80" i="3"/>
  <c r="U63" i="3"/>
  <c r="R63" i="3"/>
  <c r="O63" i="3"/>
  <c r="L63" i="3"/>
  <c r="I63" i="3"/>
  <c r="F63" i="3"/>
  <c r="AD46" i="3"/>
  <c r="AA46" i="3"/>
  <c r="X46" i="3"/>
  <c r="U46" i="3"/>
  <c r="R46" i="3"/>
  <c r="O46" i="3"/>
  <c r="L46" i="3"/>
  <c r="I46" i="3"/>
  <c r="F46" i="3"/>
  <c r="U29" i="3"/>
  <c r="R29" i="3"/>
  <c r="O29" i="3"/>
  <c r="L29" i="3"/>
  <c r="I29" i="3"/>
  <c r="F29" i="3"/>
  <c r="X12" i="3"/>
  <c r="U12" i="3"/>
  <c r="R12" i="3"/>
  <c r="O12" i="3"/>
  <c r="L12" i="3"/>
  <c r="I12" i="3"/>
  <c r="F12" i="3"/>
  <c r="AI232" i="3" l="1"/>
  <c r="AH232" i="3"/>
  <c r="AJ232" i="3" s="1"/>
  <c r="AG232" i="3"/>
  <c r="AD232" i="3"/>
  <c r="AA232" i="3"/>
  <c r="X232" i="3"/>
  <c r="U232" i="3"/>
  <c r="R232" i="3"/>
  <c r="O232" i="3"/>
  <c r="L232" i="3"/>
  <c r="I232" i="3"/>
  <c r="F232" i="3"/>
  <c r="AI215" i="3"/>
  <c r="AH215" i="3"/>
  <c r="AJ215" i="3" s="1"/>
  <c r="AG215" i="3"/>
  <c r="AD215" i="3"/>
  <c r="AA215" i="3"/>
  <c r="X215" i="3"/>
  <c r="U215" i="3"/>
  <c r="R215" i="3"/>
  <c r="O215" i="3"/>
  <c r="L215" i="3"/>
  <c r="I215" i="3"/>
  <c r="F215" i="3"/>
  <c r="AI198" i="3"/>
  <c r="AH198" i="3"/>
  <c r="AG198" i="3"/>
  <c r="AD198" i="3"/>
  <c r="AA198" i="3"/>
  <c r="X198" i="3"/>
  <c r="U198" i="3"/>
  <c r="R198" i="3"/>
  <c r="O198" i="3"/>
  <c r="L198" i="3"/>
  <c r="I198" i="3"/>
  <c r="F198" i="3"/>
  <c r="AI181" i="3"/>
  <c r="AH181" i="3"/>
  <c r="AG181" i="3"/>
  <c r="AD181" i="3"/>
  <c r="AA181" i="3"/>
  <c r="X181" i="3"/>
  <c r="U181" i="3"/>
  <c r="R181" i="3"/>
  <c r="O181" i="3"/>
  <c r="L181" i="3"/>
  <c r="I181" i="3"/>
  <c r="F181" i="3"/>
  <c r="AI164" i="3"/>
  <c r="AH164" i="3"/>
  <c r="AG164" i="3"/>
  <c r="AD164" i="3"/>
  <c r="AA164" i="3"/>
  <c r="X164" i="3"/>
  <c r="U164" i="3"/>
  <c r="R164" i="3"/>
  <c r="O164" i="3"/>
  <c r="L164" i="3"/>
  <c r="I164" i="3"/>
  <c r="F164" i="3"/>
  <c r="AI147" i="3"/>
  <c r="AH147" i="3"/>
  <c r="AG147" i="3"/>
  <c r="AD147" i="3"/>
  <c r="AA147" i="3"/>
  <c r="X147" i="3"/>
  <c r="U147" i="3"/>
  <c r="R147" i="3"/>
  <c r="O147" i="3"/>
  <c r="L147" i="3"/>
  <c r="I147" i="3"/>
  <c r="F147" i="3"/>
  <c r="AI130" i="3"/>
  <c r="AH130" i="3"/>
  <c r="AG130" i="3"/>
  <c r="AD130" i="3"/>
  <c r="AA130" i="3"/>
  <c r="X130" i="3"/>
  <c r="U130" i="3"/>
  <c r="R130" i="3"/>
  <c r="O130" i="3"/>
  <c r="L130" i="3"/>
  <c r="I130" i="3"/>
  <c r="F130" i="3"/>
  <c r="AI113" i="3"/>
  <c r="AH113" i="3"/>
  <c r="AG113" i="3"/>
  <c r="AD113" i="3"/>
  <c r="AA113" i="3"/>
  <c r="X113" i="3"/>
  <c r="U113" i="3"/>
  <c r="R113" i="3"/>
  <c r="O113" i="3"/>
  <c r="L113" i="3"/>
  <c r="I113" i="3"/>
  <c r="F113" i="3"/>
  <c r="AI96" i="3"/>
  <c r="AH96" i="3"/>
  <c r="AG96" i="3"/>
  <c r="AD96" i="3"/>
  <c r="AA96" i="3"/>
  <c r="X96" i="3"/>
  <c r="U96" i="3"/>
  <c r="R96" i="3"/>
  <c r="O96" i="3"/>
  <c r="L96" i="3"/>
  <c r="I96" i="3"/>
  <c r="F96" i="3"/>
  <c r="AI79" i="3"/>
  <c r="AH79" i="3"/>
  <c r="AG79" i="3"/>
  <c r="AD79" i="3"/>
  <c r="AA79" i="3"/>
  <c r="X79" i="3"/>
  <c r="U79" i="3"/>
  <c r="R79" i="3"/>
  <c r="O79" i="3"/>
  <c r="L79" i="3"/>
  <c r="I79" i="3"/>
  <c r="F79" i="3"/>
  <c r="AI62" i="3"/>
  <c r="AH62" i="3"/>
  <c r="AJ62" i="3" s="1"/>
  <c r="AG62" i="3"/>
  <c r="AD62" i="3"/>
  <c r="AA62" i="3"/>
  <c r="X62" i="3"/>
  <c r="U62" i="3"/>
  <c r="R62" i="3"/>
  <c r="O62" i="3"/>
  <c r="L62" i="3"/>
  <c r="I62" i="3"/>
  <c r="F62" i="3"/>
  <c r="AI45" i="3"/>
  <c r="AH45" i="3"/>
  <c r="AG45" i="3"/>
  <c r="AD45" i="3"/>
  <c r="AA45" i="3"/>
  <c r="X45" i="3"/>
  <c r="U45" i="3"/>
  <c r="R45" i="3"/>
  <c r="O45" i="3"/>
  <c r="L45" i="3"/>
  <c r="I45" i="3"/>
  <c r="F45" i="3"/>
  <c r="AI28" i="3"/>
  <c r="AH28" i="3"/>
  <c r="AG28" i="3"/>
  <c r="AD28" i="3"/>
  <c r="AA28" i="3"/>
  <c r="X28" i="3"/>
  <c r="U28" i="3"/>
  <c r="R28" i="3"/>
  <c r="O28" i="3"/>
  <c r="L28" i="3"/>
  <c r="I28" i="3"/>
  <c r="F28" i="3"/>
  <c r="AI11" i="3"/>
  <c r="AH11" i="3"/>
  <c r="AG11" i="3"/>
  <c r="AD11" i="3"/>
  <c r="AA11" i="3"/>
  <c r="X11" i="3"/>
  <c r="U11" i="3"/>
  <c r="R11" i="3"/>
  <c r="O11" i="3"/>
  <c r="L11" i="3"/>
  <c r="I11" i="3"/>
  <c r="F11" i="3"/>
  <c r="AS11" i="3"/>
  <c r="AX11" i="3"/>
  <c r="AY11" i="3"/>
  <c r="BD11" i="3"/>
  <c r="BE11" i="3"/>
  <c r="BJ11" i="3"/>
  <c r="BK11" i="3"/>
  <c r="BP11" i="3"/>
  <c r="BQ11" i="3"/>
  <c r="BV11" i="3"/>
  <c r="BW11" i="3"/>
  <c r="CB11" i="3"/>
  <c r="CC11" i="3"/>
  <c r="CH11" i="3"/>
  <c r="CI11" i="3"/>
  <c r="CN11" i="3"/>
  <c r="CO11" i="3"/>
  <c r="CT11" i="3"/>
  <c r="CU11" i="3"/>
  <c r="CZ11" i="3"/>
  <c r="DA11" i="3"/>
  <c r="AJ164" i="3" l="1"/>
  <c r="AJ147" i="3"/>
  <c r="AJ28" i="3"/>
  <c r="AJ181" i="3"/>
  <c r="AJ198" i="3"/>
  <c r="AJ130" i="3"/>
  <c r="AJ96" i="3"/>
  <c r="AJ45" i="3"/>
  <c r="CJ11" i="3"/>
  <c r="AJ113" i="3"/>
  <c r="AJ79" i="3"/>
  <c r="AZ11" i="3"/>
  <c r="BR11" i="3"/>
  <c r="AP11" i="3"/>
  <c r="BX11" i="3"/>
  <c r="CV11" i="3"/>
  <c r="BL11" i="3"/>
  <c r="DB11" i="3"/>
  <c r="BF11" i="3"/>
  <c r="AQ11" i="3"/>
  <c r="AR11" i="3" s="1"/>
  <c r="CD11" i="3"/>
  <c r="AJ11" i="3"/>
  <c r="CP11" i="3"/>
  <c r="AI93" i="3"/>
  <c r="H60" i="3"/>
  <c r="Z43" i="3"/>
  <c r="AK242" i="3"/>
  <c r="AK238" i="3"/>
  <c r="AK234" i="3"/>
  <c r="AK230" i="3"/>
  <c r="AK243" i="3" s="1"/>
  <c r="AK225" i="3"/>
  <c r="AK221" i="3"/>
  <c r="AK217" i="3"/>
  <c r="AK213" i="3"/>
  <c r="AK208" i="3"/>
  <c r="AK204" i="3"/>
  <c r="AK200" i="3"/>
  <c r="AK196" i="3"/>
  <c r="AK191" i="3"/>
  <c r="AK187" i="3"/>
  <c r="AK183" i="3"/>
  <c r="AK179" i="3"/>
  <c r="AK192" i="3" s="1"/>
  <c r="AK174" i="3"/>
  <c r="AK170" i="3"/>
  <c r="AK166" i="3"/>
  <c r="AK162" i="3"/>
  <c r="AK157" i="3"/>
  <c r="AK153" i="3"/>
  <c r="AK149" i="3"/>
  <c r="AK145" i="3"/>
  <c r="AK140" i="3"/>
  <c r="AK136" i="3"/>
  <c r="AK132" i="3"/>
  <c r="AK128" i="3"/>
  <c r="AK141" i="3" s="1"/>
  <c r="AK123" i="3"/>
  <c r="AK119" i="3"/>
  <c r="AK115" i="3"/>
  <c r="AK111" i="3"/>
  <c r="AK106" i="3"/>
  <c r="AK102" i="3"/>
  <c r="AK98" i="3"/>
  <c r="AK94" i="3"/>
  <c r="AK89" i="3"/>
  <c r="AK85" i="3"/>
  <c r="AK81" i="3"/>
  <c r="AK77" i="3"/>
  <c r="AK90" i="3" s="1"/>
  <c r="AK72" i="3"/>
  <c r="AK68" i="3"/>
  <c r="AK64" i="3"/>
  <c r="AK60" i="3"/>
  <c r="AK55" i="3"/>
  <c r="AK51" i="3"/>
  <c r="AK47" i="3"/>
  <c r="AK43" i="3"/>
  <c r="AK38" i="3"/>
  <c r="AK34" i="3"/>
  <c r="AK30" i="3"/>
  <c r="AK26" i="3"/>
  <c r="AK39" i="3" s="1"/>
  <c r="AK21" i="3"/>
  <c r="AK17" i="3"/>
  <c r="AK13" i="3"/>
  <c r="AK9" i="3"/>
  <c r="AE242" i="3"/>
  <c r="AE238" i="3"/>
  <c r="AE234" i="3"/>
  <c r="AE230" i="3"/>
  <c r="AE225" i="3"/>
  <c r="AE221" i="3"/>
  <c r="AE217" i="3"/>
  <c r="AE213" i="3"/>
  <c r="AE226" i="3" s="1"/>
  <c r="AE208" i="3"/>
  <c r="AE204" i="3"/>
  <c r="AE200" i="3"/>
  <c r="AE196" i="3"/>
  <c r="AE191" i="3"/>
  <c r="AE187" i="3"/>
  <c r="AE183" i="3"/>
  <c r="AE179" i="3"/>
  <c r="AE174" i="3"/>
  <c r="AE170" i="3"/>
  <c r="AE166" i="3"/>
  <c r="AE162" i="3"/>
  <c r="AE175" i="3" s="1"/>
  <c r="AE157" i="3"/>
  <c r="AE153" i="3"/>
  <c r="AE149" i="3"/>
  <c r="AE145" i="3"/>
  <c r="AE140" i="3"/>
  <c r="AE136" i="3"/>
  <c r="AE132" i="3"/>
  <c r="AE128" i="3"/>
  <c r="AE123" i="3"/>
  <c r="AE119" i="3"/>
  <c r="AE115" i="3"/>
  <c r="AE111" i="3"/>
  <c r="AE124" i="3" s="1"/>
  <c r="AE106" i="3"/>
  <c r="AE102" i="3"/>
  <c r="AE98" i="3"/>
  <c r="AE94" i="3"/>
  <c r="AE89" i="3"/>
  <c r="AE85" i="3"/>
  <c r="AE81" i="3"/>
  <c r="AE77" i="3"/>
  <c r="AE72" i="3"/>
  <c r="AE68" i="3"/>
  <c r="AE64" i="3"/>
  <c r="AE60" i="3"/>
  <c r="AE73" i="3" s="1"/>
  <c r="AE55" i="3"/>
  <c r="AE51" i="3"/>
  <c r="AE47" i="3"/>
  <c r="AE43" i="3"/>
  <c r="AE38" i="3"/>
  <c r="AE34" i="3"/>
  <c r="AE30" i="3"/>
  <c r="AE26" i="3"/>
  <c r="AE21" i="3"/>
  <c r="AE17" i="3"/>
  <c r="AE13" i="3"/>
  <c r="AE9" i="3"/>
  <c r="AB242" i="3"/>
  <c r="AB238" i="3"/>
  <c r="AB234" i="3"/>
  <c r="AB230" i="3"/>
  <c r="AB225" i="3"/>
  <c r="AB221" i="3"/>
  <c r="AB217" i="3"/>
  <c r="AB213" i="3"/>
  <c r="AB208" i="3"/>
  <c r="AB204" i="3"/>
  <c r="AB200" i="3"/>
  <c r="AB196" i="3"/>
  <c r="AB209" i="3" s="1"/>
  <c r="AB191" i="3"/>
  <c r="AB187" i="3"/>
  <c r="AB183" i="3"/>
  <c r="AB179" i="3"/>
  <c r="AB174" i="3"/>
  <c r="AB170" i="3"/>
  <c r="AB166" i="3"/>
  <c r="AB162" i="3"/>
  <c r="AB157" i="3"/>
  <c r="AB153" i="3"/>
  <c r="AB149" i="3"/>
  <c r="AB145" i="3"/>
  <c r="AB158" i="3" s="1"/>
  <c r="AB140" i="3"/>
  <c r="AB136" i="3"/>
  <c r="AB132" i="3"/>
  <c r="AB128" i="3"/>
  <c r="AB123" i="3"/>
  <c r="AB119" i="3"/>
  <c r="AB115" i="3"/>
  <c r="AB111" i="3"/>
  <c r="AB106" i="3"/>
  <c r="AB102" i="3"/>
  <c r="AB98" i="3"/>
  <c r="AB94" i="3"/>
  <c r="AB107" i="3" s="1"/>
  <c r="AB89" i="3"/>
  <c r="AB85" i="3"/>
  <c r="AB81" i="3"/>
  <c r="AB77" i="3"/>
  <c r="AB72" i="3"/>
  <c r="AB68" i="3"/>
  <c r="AB64" i="3"/>
  <c r="AB60" i="3"/>
  <c r="AB55" i="3"/>
  <c r="AB51" i="3"/>
  <c r="AB47" i="3"/>
  <c r="AB43" i="3"/>
  <c r="AB56" i="3" s="1"/>
  <c r="AB38" i="3"/>
  <c r="AB34" i="3"/>
  <c r="AB30" i="3"/>
  <c r="AB26" i="3"/>
  <c r="AB21" i="3"/>
  <c r="AB17" i="3"/>
  <c r="AB13" i="3"/>
  <c r="AB9" i="3"/>
  <c r="Y242" i="3"/>
  <c r="Y238" i="3"/>
  <c r="Y234" i="3"/>
  <c r="Y230" i="3"/>
  <c r="Y243" i="3" s="1"/>
  <c r="Y225" i="3"/>
  <c r="Y221" i="3"/>
  <c r="Y217" i="3"/>
  <c r="Y213" i="3"/>
  <c r="Y208" i="3"/>
  <c r="Y204" i="3"/>
  <c r="Y200" i="3"/>
  <c r="Y196" i="3"/>
  <c r="Y191" i="3"/>
  <c r="Y187" i="3"/>
  <c r="Y183" i="3"/>
  <c r="Y179" i="3"/>
  <c r="Y192" i="3" s="1"/>
  <c r="Y174" i="3"/>
  <c r="Y170" i="3"/>
  <c r="Y166" i="3"/>
  <c r="Y162" i="3"/>
  <c r="Y157" i="3"/>
  <c r="Y153" i="3"/>
  <c r="Y149" i="3"/>
  <c r="Y145" i="3"/>
  <c r="Y140" i="3"/>
  <c r="Y136" i="3"/>
  <c r="Y132" i="3"/>
  <c r="Y128" i="3"/>
  <c r="Y141" i="3" s="1"/>
  <c r="Y123" i="3"/>
  <c r="Y119" i="3"/>
  <c r="Y115" i="3"/>
  <c r="Y111" i="3"/>
  <c r="Y106" i="3"/>
  <c r="Y102" i="3"/>
  <c r="Y98" i="3"/>
  <c r="Y94" i="3"/>
  <c r="Y89" i="3"/>
  <c r="Y85" i="3"/>
  <c r="Y81" i="3"/>
  <c r="Y77" i="3"/>
  <c r="Y90" i="3" s="1"/>
  <c r="Y72" i="3"/>
  <c r="Y68" i="3"/>
  <c r="Y64" i="3"/>
  <c r="Y60" i="3"/>
  <c r="Y55" i="3"/>
  <c r="Y51" i="3"/>
  <c r="Y47" i="3"/>
  <c r="Y43" i="3"/>
  <c r="Y38" i="3"/>
  <c r="Y34" i="3"/>
  <c r="Y30" i="3"/>
  <c r="Y26" i="3"/>
  <c r="Y39" i="3" s="1"/>
  <c r="Y21" i="3"/>
  <c r="Y17" i="3"/>
  <c r="Y13" i="3"/>
  <c r="Y9" i="3"/>
  <c r="V242" i="3"/>
  <c r="V238" i="3"/>
  <c r="V234" i="3"/>
  <c r="V230" i="3"/>
  <c r="V225" i="3"/>
  <c r="V221" i="3"/>
  <c r="V217" i="3"/>
  <c r="V213" i="3"/>
  <c r="V226" i="3" s="1"/>
  <c r="V208" i="3"/>
  <c r="V204" i="3"/>
  <c r="V200" i="3"/>
  <c r="V196" i="3"/>
  <c r="V191" i="3"/>
  <c r="V187" i="3"/>
  <c r="V183" i="3"/>
  <c r="V179" i="3"/>
  <c r="V174" i="3"/>
  <c r="V170" i="3"/>
  <c r="V166" i="3"/>
  <c r="V162" i="3"/>
  <c r="V175" i="3" s="1"/>
  <c r="V157" i="3"/>
  <c r="V153" i="3"/>
  <c r="V149" i="3"/>
  <c r="V145" i="3"/>
  <c r="V140" i="3"/>
  <c r="V136" i="3"/>
  <c r="V132" i="3"/>
  <c r="V128" i="3"/>
  <c r="V123" i="3"/>
  <c r="V119" i="3"/>
  <c r="V115" i="3"/>
  <c r="V111" i="3"/>
  <c r="V124" i="3" s="1"/>
  <c r="V106" i="3"/>
  <c r="V102" i="3"/>
  <c r="V98" i="3"/>
  <c r="V94" i="3"/>
  <c r="V89" i="3"/>
  <c r="V85" i="3"/>
  <c r="V81" i="3"/>
  <c r="V77" i="3"/>
  <c r="V72" i="3"/>
  <c r="V68" i="3"/>
  <c r="V64" i="3"/>
  <c r="V60" i="3"/>
  <c r="V73" i="3" s="1"/>
  <c r="V55" i="3"/>
  <c r="V51" i="3"/>
  <c r="V47" i="3"/>
  <c r="V43" i="3"/>
  <c r="V38" i="3"/>
  <c r="V34" i="3"/>
  <c r="V30" i="3"/>
  <c r="V26" i="3"/>
  <c r="V21" i="3"/>
  <c r="V17" i="3"/>
  <c r="V13" i="3"/>
  <c r="V9" i="3"/>
  <c r="S242" i="3"/>
  <c r="S238" i="3"/>
  <c r="S234" i="3"/>
  <c r="S230" i="3"/>
  <c r="S225" i="3"/>
  <c r="S221" i="3"/>
  <c r="S217" i="3"/>
  <c r="S213" i="3"/>
  <c r="S208" i="3"/>
  <c r="S204" i="3"/>
  <c r="S200" i="3"/>
  <c r="S196" i="3"/>
  <c r="S209" i="3" s="1"/>
  <c r="S191" i="3"/>
  <c r="S187" i="3"/>
  <c r="S183" i="3"/>
  <c r="S179" i="3"/>
  <c r="S174" i="3"/>
  <c r="S170" i="3"/>
  <c r="S166" i="3"/>
  <c r="S162" i="3"/>
  <c r="S157" i="3"/>
  <c r="S153" i="3"/>
  <c r="S149" i="3"/>
  <c r="S145" i="3"/>
  <c r="S158" i="3" s="1"/>
  <c r="S140" i="3"/>
  <c r="S136" i="3"/>
  <c r="S132" i="3"/>
  <c r="S128" i="3"/>
  <c r="S123" i="3"/>
  <c r="S119" i="3"/>
  <c r="S115" i="3"/>
  <c r="S111" i="3"/>
  <c r="S106" i="3"/>
  <c r="S102" i="3"/>
  <c r="S98" i="3"/>
  <c r="S94" i="3"/>
  <c r="S107" i="3" s="1"/>
  <c r="S89" i="3"/>
  <c r="S85" i="3"/>
  <c r="S81" i="3"/>
  <c r="S77" i="3"/>
  <c r="S72" i="3"/>
  <c r="S68" i="3"/>
  <c r="S64" i="3"/>
  <c r="S60" i="3"/>
  <c r="S55" i="3"/>
  <c r="S51" i="3"/>
  <c r="S47" i="3"/>
  <c r="S43" i="3"/>
  <c r="S56" i="3" s="1"/>
  <c r="S38" i="3"/>
  <c r="S34" i="3"/>
  <c r="S30" i="3"/>
  <c r="S26" i="3"/>
  <c r="S21" i="3"/>
  <c r="S17" i="3"/>
  <c r="S13" i="3"/>
  <c r="S9" i="3"/>
  <c r="P242" i="3"/>
  <c r="P238" i="3"/>
  <c r="P234" i="3"/>
  <c r="P230" i="3"/>
  <c r="P243" i="3" s="1"/>
  <c r="P225" i="3"/>
  <c r="P221" i="3"/>
  <c r="P217" i="3"/>
  <c r="P213" i="3"/>
  <c r="P208" i="3"/>
  <c r="P204" i="3"/>
  <c r="P200" i="3"/>
  <c r="P196" i="3"/>
  <c r="P191" i="3"/>
  <c r="P187" i="3"/>
  <c r="P183" i="3"/>
  <c r="P179" i="3"/>
  <c r="P192" i="3" s="1"/>
  <c r="P174" i="3"/>
  <c r="P170" i="3"/>
  <c r="P166" i="3"/>
  <c r="P162" i="3"/>
  <c r="P157" i="3"/>
  <c r="P153" i="3"/>
  <c r="P149" i="3"/>
  <c r="P145" i="3"/>
  <c r="P140" i="3"/>
  <c r="P136" i="3"/>
  <c r="P132" i="3"/>
  <c r="P128" i="3"/>
  <c r="P141" i="3" s="1"/>
  <c r="P123" i="3"/>
  <c r="P119" i="3"/>
  <c r="P115" i="3"/>
  <c r="P111" i="3"/>
  <c r="P106" i="3"/>
  <c r="P102" i="3"/>
  <c r="P98" i="3"/>
  <c r="P94" i="3"/>
  <c r="P89" i="3"/>
  <c r="P85" i="3"/>
  <c r="P81" i="3"/>
  <c r="P77" i="3"/>
  <c r="P90" i="3" s="1"/>
  <c r="P72" i="3"/>
  <c r="P68" i="3"/>
  <c r="P64" i="3"/>
  <c r="P60" i="3"/>
  <c r="P55" i="3"/>
  <c r="P51" i="3"/>
  <c r="P47" i="3"/>
  <c r="P43" i="3"/>
  <c r="P38" i="3"/>
  <c r="P34" i="3"/>
  <c r="P30" i="3"/>
  <c r="P26" i="3"/>
  <c r="P39" i="3" s="1"/>
  <c r="P21" i="3"/>
  <c r="P17" i="3"/>
  <c r="P13" i="3"/>
  <c r="P9" i="3"/>
  <c r="M242" i="3"/>
  <c r="M238" i="3"/>
  <c r="M234" i="3"/>
  <c r="M230" i="3"/>
  <c r="M225" i="3"/>
  <c r="M221" i="3"/>
  <c r="M217" i="3"/>
  <c r="M213" i="3"/>
  <c r="M226" i="3" s="1"/>
  <c r="M208" i="3"/>
  <c r="M204" i="3"/>
  <c r="M200" i="3"/>
  <c r="M196" i="3"/>
  <c r="M191" i="3"/>
  <c r="M187" i="3"/>
  <c r="M183" i="3"/>
  <c r="M179" i="3"/>
  <c r="M174" i="3"/>
  <c r="M170" i="3"/>
  <c r="M166" i="3"/>
  <c r="M162" i="3"/>
  <c r="M175" i="3" s="1"/>
  <c r="M157" i="3"/>
  <c r="M153" i="3"/>
  <c r="M149" i="3"/>
  <c r="M145" i="3"/>
  <c r="M140" i="3"/>
  <c r="M136" i="3"/>
  <c r="M132" i="3"/>
  <c r="M128" i="3"/>
  <c r="M123" i="3"/>
  <c r="M119" i="3"/>
  <c r="M115" i="3"/>
  <c r="M111" i="3"/>
  <c r="M124" i="3" s="1"/>
  <c r="M106" i="3"/>
  <c r="M102" i="3"/>
  <c r="M98" i="3"/>
  <c r="M94" i="3"/>
  <c r="M89" i="3"/>
  <c r="M85" i="3"/>
  <c r="M81" i="3"/>
  <c r="M77" i="3"/>
  <c r="M72" i="3"/>
  <c r="M68" i="3"/>
  <c r="M64" i="3"/>
  <c r="M60" i="3"/>
  <c r="M73" i="3" s="1"/>
  <c r="M55" i="3"/>
  <c r="M51" i="3"/>
  <c r="M47" i="3"/>
  <c r="M43" i="3"/>
  <c r="M38" i="3"/>
  <c r="M34" i="3"/>
  <c r="M30" i="3"/>
  <c r="M26" i="3"/>
  <c r="M21" i="3"/>
  <c r="M17" i="3"/>
  <c r="M13" i="3"/>
  <c r="M9" i="3"/>
  <c r="J242" i="3"/>
  <c r="J238" i="3"/>
  <c r="J234" i="3"/>
  <c r="J230" i="3"/>
  <c r="J225" i="3"/>
  <c r="J221" i="3"/>
  <c r="J217" i="3"/>
  <c r="J213" i="3"/>
  <c r="J208" i="3"/>
  <c r="J204" i="3"/>
  <c r="J200" i="3"/>
  <c r="J196" i="3"/>
  <c r="J209" i="3" s="1"/>
  <c r="J191" i="3"/>
  <c r="J187" i="3"/>
  <c r="J183" i="3"/>
  <c r="J179" i="3"/>
  <c r="J174" i="3"/>
  <c r="J170" i="3"/>
  <c r="J166" i="3"/>
  <c r="J162" i="3"/>
  <c r="J157" i="3"/>
  <c r="J153" i="3"/>
  <c r="J149" i="3"/>
  <c r="J145" i="3"/>
  <c r="J158" i="3" s="1"/>
  <c r="J140" i="3"/>
  <c r="J136" i="3"/>
  <c r="J132" i="3"/>
  <c r="J128" i="3"/>
  <c r="J123" i="3"/>
  <c r="J119" i="3"/>
  <c r="J115" i="3"/>
  <c r="J111" i="3"/>
  <c r="J106" i="3"/>
  <c r="J102" i="3"/>
  <c r="J98" i="3"/>
  <c r="J94" i="3"/>
  <c r="J107" i="3" s="1"/>
  <c r="J89" i="3"/>
  <c r="J85" i="3"/>
  <c r="J81" i="3"/>
  <c r="J77" i="3"/>
  <c r="J72" i="3"/>
  <c r="J68" i="3"/>
  <c r="J64" i="3"/>
  <c r="J60" i="3"/>
  <c r="J55" i="3"/>
  <c r="J51" i="3"/>
  <c r="J47" i="3"/>
  <c r="J43" i="3"/>
  <c r="J56" i="3" s="1"/>
  <c r="J38" i="3"/>
  <c r="J34" i="3"/>
  <c r="J30" i="3"/>
  <c r="J26" i="3"/>
  <c r="J21" i="3"/>
  <c r="J17" i="3"/>
  <c r="J13" i="3"/>
  <c r="J9" i="3"/>
  <c r="G242" i="3"/>
  <c r="G238" i="3"/>
  <c r="G234" i="3"/>
  <c r="G230" i="3"/>
  <c r="G243" i="3" s="1"/>
  <c r="G225" i="3"/>
  <c r="G221" i="3"/>
  <c r="G217" i="3"/>
  <c r="G213" i="3"/>
  <c r="G208" i="3"/>
  <c r="G204" i="3"/>
  <c r="G200" i="3"/>
  <c r="G196" i="3"/>
  <c r="G191" i="3"/>
  <c r="G187" i="3"/>
  <c r="G183" i="3"/>
  <c r="G179" i="3"/>
  <c r="G192" i="3" s="1"/>
  <c r="G174" i="3"/>
  <c r="G170" i="3"/>
  <c r="G166" i="3"/>
  <c r="G162" i="3"/>
  <c r="G157" i="3"/>
  <c r="G153" i="3"/>
  <c r="G149" i="3"/>
  <c r="G145" i="3"/>
  <c r="G140" i="3"/>
  <c r="G136" i="3"/>
  <c r="G132" i="3"/>
  <c r="G128" i="3"/>
  <c r="G141" i="3" s="1"/>
  <c r="G123" i="3"/>
  <c r="G119" i="3"/>
  <c r="G115" i="3"/>
  <c r="G111" i="3"/>
  <c r="G106" i="3"/>
  <c r="G102" i="3"/>
  <c r="G98" i="3"/>
  <c r="G94" i="3"/>
  <c r="G89" i="3"/>
  <c r="G85" i="3"/>
  <c r="G81" i="3"/>
  <c r="G77" i="3"/>
  <c r="G90" i="3" s="1"/>
  <c r="G72" i="3"/>
  <c r="G68" i="3"/>
  <c r="G64" i="3"/>
  <c r="G60" i="3"/>
  <c r="G55" i="3"/>
  <c r="G51" i="3"/>
  <c r="G47" i="3"/>
  <c r="G43" i="3"/>
  <c r="G38" i="3"/>
  <c r="G34" i="3"/>
  <c r="G30" i="3"/>
  <c r="G26" i="3"/>
  <c r="G39" i="3" s="1"/>
  <c r="G21" i="3"/>
  <c r="G17" i="3"/>
  <c r="G13" i="3"/>
  <c r="G9" i="3"/>
  <c r="D242" i="3"/>
  <c r="D238" i="3"/>
  <c r="D234" i="3"/>
  <c r="D230" i="3"/>
  <c r="D225" i="3"/>
  <c r="D221" i="3"/>
  <c r="D217" i="3"/>
  <c r="D213" i="3"/>
  <c r="D226" i="3" s="1"/>
  <c r="D208" i="3"/>
  <c r="D204" i="3"/>
  <c r="D200" i="3"/>
  <c r="D196" i="3"/>
  <c r="D191" i="3"/>
  <c r="D187" i="3"/>
  <c r="D183" i="3"/>
  <c r="D179" i="3"/>
  <c r="D174" i="3"/>
  <c r="D170" i="3"/>
  <c r="D166" i="3"/>
  <c r="D162" i="3"/>
  <c r="D175" i="3" s="1"/>
  <c r="D157" i="3"/>
  <c r="D153" i="3"/>
  <c r="D149" i="3"/>
  <c r="D145" i="3"/>
  <c r="D140" i="3"/>
  <c r="D136" i="3"/>
  <c r="D132" i="3"/>
  <c r="D128" i="3"/>
  <c r="D123" i="3"/>
  <c r="D119" i="3"/>
  <c r="D115" i="3"/>
  <c r="D111" i="3"/>
  <c r="D124" i="3" s="1"/>
  <c r="D106" i="3"/>
  <c r="D102" i="3"/>
  <c r="D98" i="3"/>
  <c r="D94" i="3"/>
  <c r="D89" i="3"/>
  <c r="D85" i="3"/>
  <c r="D81" i="3"/>
  <c r="D77" i="3"/>
  <c r="D72" i="3"/>
  <c r="D68" i="3"/>
  <c r="D64" i="3"/>
  <c r="D60" i="3"/>
  <c r="D73" i="3" s="1"/>
  <c r="D55" i="3"/>
  <c r="D51" i="3"/>
  <c r="D47" i="3"/>
  <c r="D43" i="3"/>
  <c r="D38" i="3"/>
  <c r="D34" i="3"/>
  <c r="D30" i="3"/>
  <c r="D26" i="3"/>
  <c r="D21" i="3"/>
  <c r="D17" i="3"/>
  <c r="D13" i="3"/>
  <c r="D9" i="3"/>
  <c r="D56" i="3" l="1"/>
  <c r="D107" i="3"/>
  <c r="D158" i="3"/>
  <c r="D209" i="3"/>
  <c r="G73" i="3"/>
  <c r="G124" i="3"/>
  <c r="G175" i="3"/>
  <c r="G226" i="3"/>
  <c r="J39" i="3"/>
  <c r="J90" i="3"/>
  <c r="J141" i="3"/>
  <c r="J192" i="3"/>
  <c r="J243" i="3"/>
  <c r="M56" i="3"/>
  <c r="M107" i="3"/>
  <c r="M158" i="3"/>
  <c r="M209" i="3"/>
  <c r="P73" i="3"/>
  <c r="P124" i="3"/>
  <c r="P175" i="3"/>
  <c r="P226" i="3"/>
  <c r="S39" i="3"/>
  <c r="S90" i="3"/>
  <c r="S141" i="3"/>
  <c r="S192" i="3"/>
  <c r="S243" i="3"/>
  <c r="V56" i="3"/>
  <c r="V107" i="3"/>
  <c r="V158" i="3"/>
  <c r="V209" i="3"/>
  <c r="Y73" i="3"/>
  <c r="Y124" i="3"/>
  <c r="Y175" i="3"/>
  <c r="Y226" i="3"/>
  <c r="AB39" i="3"/>
  <c r="AB90" i="3"/>
  <c r="AB141" i="3"/>
  <c r="AB192" i="3"/>
  <c r="AB243" i="3"/>
  <c r="AE56" i="3"/>
  <c r="AE107" i="3"/>
  <c r="AE158" i="3"/>
  <c r="AE209" i="3"/>
  <c r="AK73" i="3"/>
  <c r="AK124" i="3"/>
  <c r="AK175" i="3"/>
  <c r="AK226" i="3"/>
  <c r="D39" i="3"/>
  <c r="D90" i="3"/>
  <c r="D141" i="3"/>
  <c r="D192" i="3"/>
  <c r="D243" i="3"/>
  <c r="G56" i="3"/>
  <c r="G107" i="3"/>
  <c r="G158" i="3"/>
  <c r="G209" i="3"/>
  <c r="J73" i="3"/>
  <c r="J124" i="3"/>
  <c r="J175" i="3"/>
  <c r="J226" i="3"/>
  <c r="M39" i="3"/>
  <c r="M90" i="3"/>
  <c r="M141" i="3"/>
  <c r="M192" i="3"/>
  <c r="M243" i="3"/>
  <c r="P56" i="3"/>
  <c r="P107" i="3"/>
  <c r="P158" i="3"/>
  <c r="P209" i="3"/>
  <c r="S73" i="3"/>
  <c r="S124" i="3"/>
  <c r="S175" i="3"/>
  <c r="S226" i="3"/>
  <c r="V39" i="3"/>
  <c r="V90" i="3"/>
  <c r="V141" i="3"/>
  <c r="V192" i="3"/>
  <c r="V243" i="3"/>
  <c r="Y56" i="3"/>
  <c r="Y107" i="3"/>
  <c r="Y158" i="3"/>
  <c r="Y209" i="3"/>
  <c r="AB73" i="3"/>
  <c r="AB124" i="3"/>
  <c r="AB175" i="3"/>
  <c r="AB226" i="3"/>
  <c r="AE39" i="3"/>
  <c r="AE90" i="3"/>
  <c r="AE141" i="3"/>
  <c r="AE192" i="3"/>
  <c r="AE243" i="3"/>
  <c r="AK56" i="3"/>
  <c r="AK107" i="3"/>
  <c r="AK158" i="3"/>
  <c r="AK209" i="3"/>
  <c r="G22" i="3"/>
  <c r="M22" i="3"/>
  <c r="V22" i="3"/>
  <c r="Y22" i="3"/>
  <c r="AK22" i="3"/>
  <c r="S22" i="3"/>
  <c r="AE22" i="3"/>
  <c r="J22" i="3"/>
  <c r="AB22" i="3"/>
  <c r="D22" i="3"/>
  <c r="P22" i="3"/>
  <c r="G244" i="3" l="1"/>
  <c r="Y244" i="3"/>
  <c r="D244" i="3"/>
  <c r="J244" i="3"/>
  <c r="M244" i="3"/>
  <c r="V244" i="3"/>
  <c r="AE244" i="3"/>
  <c r="S244" i="3"/>
  <c r="AB244" i="3"/>
  <c r="P244" i="3"/>
  <c r="AK244" i="3"/>
  <c r="DA20" i="3" l="1"/>
  <c r="CZ20" i="3"/>
  <c r="CU20" i="3"/>
  <c r="CT20" i="3"/>
  <c r="CO20" i="3"/>
  <c r="CN20" i="3"/>
  <c r="CI20" i="3"/>
  <c r="CH20" i="3"/>
  <c r="CC20" i="3"/>
  <c r="CB20" i="3"/>
  <c r="BW20" i="3"/>
  <c r="BV20" i="3"/>
  <c r="BQ20" i="3"/>
  <c r="BP20" i="3"/>
  <c r="BK20" i="3"/>
  <c r="BJ20" i="3"/>
  <c r="BE20" i="3"/>
  <c r="BD20" i="3"/>
  <c r="AY20" i="3"/>
  <c r="AX20" i="3"/>
  <c r="DA19" i="3"/>
  <c r="CZ19" i="3"/>
  <c r="CU19" i="3"/>
  <c r="CT19" i="3"/>
  <c r="CO19" i="3"/>
  <c r="CN19" i="3"/>
  <c r="CI19" i="3"/>
  <c r="CH19" i="3"/>
  <c r="CC19" i="3"/>
  <c r="CB19" i="3"/>
  <c r="BW19" i="3"/>
  <c r="BV19" i="3"/>
  <c r="BQ19" i="3"/>
  <c r="BP19" i="3"/>
  <c r="BK19" i="3"/>
  <c r="BJ19" i="3"/>
  <c r="BE19" i="3"/>
  <c r="BD19" i="3"/>
  <c r="AY19" i="3"/>
  <c r="AX19" i="3"/>
  <c r="DA18" i="3"/>
  <c r="CZ18" i="3"/>
  <c r="CU18" i="3"/>
  <c r="CT18" i="3"/>
  <c r="CO18" i="3"/>
  <c r="CN18" i="3"/>
  <c r="CI18" i="3"/>
  <c r="CH18" i="3"/>
  <c r="CC18" i="3"/>
  <c r="CB18" i="3"/>
  <c r="BW18" i="3"/>
  <c r="BV18" i="3"/>
  <c r="BQ18" i="3"/>
  <c r="BP18" i="3"/>
  <c r="BK18" i="3"/>
  <c r="BJ18" i="3"/>
  <c r="BE18" i="3"/>
  <c r="BD18" i="3"/>
  <c r="AY18" i="3"/>
  <c r="AX18" i="3"/>
  <c r="DA16" i="3"/>
  <c r="CZ16" i="3"/>
  <c r="CU16" i="3"/>
  <c r="CT16" i="3"/>
  <c r="CO16" i="3"/>
  <c r="CN16" i="3"/>
  <c r="CI16" i="3"/>
  <c r="CH16" i="3"/>
  <c r="CC16" i="3"/>
  <c r="CB16" i="3"/>
  <c r="BW16" i="3"/>
  <c r="BV16" i="3"/>
  <c r="BQ16" i="3"/>
  <c r="BP16" i="3"/>
  <c r="BK16" i="3"/>
  <c r="BJ16" i="3"/>
  <c r="BE16" i="3"/>
  <c r="BD16" i="3"/>
  <c r="AY16" i="3"/>
  <c r="AX16" i="3"/>
  <c r="DA15" i="3"/>
  <c r="CZ15" i="3"/>
  <c r="CU15" i="3"/>
  <c r="CT15" i="3"/>
  <c r="CO15" i="3"/>
  <c r="CN15" i="3"/>
  <c r="CI15" i="3"/>
  <c r="CH15" i="3"/>
  <c r="CC15" i="3"/>
  <c r="CB15" i="3"/>
  <c r="BW15" i="3"/>
  <c r="BV15" i="3"/>
  <c r="BQ15" i="3"/>
  <c r="BP15" i="3"/>
  <c r="BK15" i="3"/>
  <c r="BJ15" i="3"/>
  <c r="BE15" i="3"/>
  <c r="BD15" i="3"/>
  <c r="AY15" i="3"/>
  <c r="AX15" i="3"/>
  <c r="DA14" i="3"/>
  <c r="CZ14" i="3"/>
  <c r="CU14" i="3"/>
  <c r="CT14" i="3"/>
  <c r="CO14" i="3"/>
  <c r="CN14" i="3"/>
  <c r="CI14" i="3"/>
  <c r="CH14" i="3"/>
  <c r="CC14" i="3"/>
  <c r="CB14" i="3"/>
  <c r="BW14" i="3"/>
  <c r="BV14" i="3"/>
  <c r="BQ14" i="3"/>
  <c r="BP14" i="3"/>
  <c r="BK14" i="3"/>
  <c r="BJ14" i="3"/>
  <c r="BE14" i="3"/>
  <c r="BD14" i="3"/>
  <c r="AY14" i="3"/>
  <c r="AX14" i="3"/>
  <c r="DA12" i="3"/>
  <c r="CZ12" i="3"/>
  <c r="CU12" i="3"/>
  <c r="CT12" i="3"/>
  <c r="CO12" i="3"/>
  <c r="CN12" i="3"/>
  <c r="CI12" i="3"/>
  <c r="CH12" i="3"/>
  <c r="CC12" i="3"/>
  <c r="CB12" i="3"/>
  <c r="BW12" i="3"/>
  <c r="BV12" i="3"/>
  <c r="BQ12" i="3"/>
  <c r="BP12" i="3"/>
  <c r="BK12" i="3"/>
  <c r="BJ12" i="3"/>
  <c r="BE12" i="3"/>
  <c r="BD12" i="3"/>
  <c r="AY12" i="3"/>
  <c r="AX12" i="3"/>
  <c r="DA10" i="3"/>
  <c r="CZ10" i="3"/>
  <c r="CU10" i="3"/>
  <c r="CT10" i="3"/>
  <c r="CO10" i="3"/>
  <c r="CN10" i="3"/>
  <c r="CI10" i="3"/>
  <c r="CH10" i="3"/>
  <c r="CC10" i="3"/>
  <c r="CB10" i="3"/>
  <c r="BW10" i="3"/>
  <c r="BV10" i="3"/>
  <c r="BQ10" i="3"/>
  <c r="BP10" i="3"/>
  <c r="BK10" i="3"/>
  <c r="BJ10" i="3"/>
  <c r="BE10" i="3"/>
  <c r="BD10" i="3"/>
  <c r="AY10" i="3"/>
  <c r="AX10" i="3"/>
  <c r="DA8" i="3"/>
  <c r="CZ8" i="3"/>
  <c r="CU8" i="3"/>
  <c r="CT8" i="3"/>
  <c r="CO8" i="3"/>
  <c r="CN8" i="3"/>
  <c r="CI8" i="3"/>
  <c r="CH8" i="3"/>
  <c r="CC8" i="3"/>
  <c r="CB8" i="3"/>
  <c r="BW8" i="3"/>
  <c r="BV8" i="3"/>
  <c r="BQ8" i="3"/>
  <c r="BP8" i="3"/>
  <c r="BK8" i="3"/>
  <c r="BJ8" i="3"/>
  <c r="BE8" i="3"/>
  <c r="BD8" i="3"/>
  <c r="AY8" i="3"/>
  <c r="AX8" i="3"/>
  <c r="DA7" i="3"/>
  <c r="CZ7" i="3"/>
  <c r="CU7" i="3"/>
  <c r="CT7" i="3"/>
  <c r="CO7" i="3"/>
  <c r="CN7" i="3"/>
  <c r="CI7" i="3"/>
  <c r="CH7" i="3"/>
  <c r="CC7" i="3"/>
  <c r="CB7" i="3"/>
  <c r="BW7" i="3"/>
  <c r="BV7" i="3"/>
  <c r="BQ7" i="3"/>
  <c r="BP7" i="3"/>
  <c r="BK7" i="3"/>
  <c r="BJ7" i="3"/>
  <c r="BE7" i="3"/>
  <c r="BD7" i="3"/>
  <c r="AY7" i="3"/>
  <c r="AX7" i="3"/>
  <c r="DA6" i="3"/>
  <c r="CZ6" i="3"/>
  <c r="CU6" i="3"/>
  <c r="CT6" i="3"/>
  <c r="CO6" i="3"/>
  <c r="CN6" i="3"/>
  <c r="CI6" i="3"/>
  <c r="CH6" i="3"/>
  <c r="CC6" i="3"/>
  <c r="CB6" i="3"/>
  <c r="BW6" i="3"/>
  <c r="BV6" i="3"/>
  <c r="BQ6" i="3"/>
  <c r="BP6" i="3"/>
  <c r="BK6" i="3"/>
  <c r="BJ6" i="3"/>
  <c r="BE6" i="3"/>
  <c r="BD6" i="3"/>
  <c r="AY6" i="3"/>
  <c r="AX6" i="3"/>
  <c r="DB19" i="3" l="1"/>
  <c r="CD20" i="3"/>
  <c r="DB20" i="3"/>
  <c r="CJ20" i="3"/>
  <c r="BR20" i="3"/>
  <c r="DA21" i="3"/>
  <c r="AY21" i="3"/>
  <c r="BQ21" i="3"/>
  <c r="CI21" i="3"/>
  <c r="BR19" i="3"/>
  <c r="BF19" i="3"/>
  <c r="BX19" i="3"/>
  <c r="CP19" i="3"/>
  <c r="BL18" i="3"/>
  <c r="DB16" i="3"/>
  <c r="CJ16" i="3"/>
  <c r="BL16" i="3"/>
  <c r="CD16" i="3"/>
  <c r="DB15" i="3"/>
  <c r="CP15" i="3"/>
  <c r="BR15" i="3"/>
  <c r="AZ15" i="3"/>
  <c r="BX15" i="3"/>
  <c r="DA17" i="3"/>
  <c r="CI17" i="3"/>
  <c r="BQ17" i="3"/>
  <c r="BF15" i="3"/>
  <c r="AY17" i="3"/>
  <c r="BD17" i="3"/>
  <c r="CP14" i="3"/>
  <c r="BL14" i="3"/>
  <c r="DB12" i="3"/>
  <c r="BQ13" i="3"/>
  <c r="DA13" i="3"/>
  <c r="AY13" i="3"/>
  <c r="CI13" i="3"/>
  <c r="BL12" i="3"/>
  <c r="CD12" i="3"/>
  <c r="BD13" i="3"/>
  <c r="CN13" i="3"/>
  <c r="AZ6" i="3"/>
  <c r="BR6" i="3"/>
  <c r="AZ10" i="3"/>
  <c r="DB10" i="3"/>
  <c r="BF12" i="3"/>
  <c r="BX12" i="3"/>
  <c r="CP12" i="3"/>
  <c r="CD15" i="3"/>
  <c r="BF16" i="3"/>
  <c r="CP16" i="3"/>
  <c r="AZ18" i="3"/>
  <c r="BP21" i="3"/>
  <c r="BL19" i="3"/>
  <c r="CD19" i="3"/>
  <c r="BX20" i="3"/>
  <c r="CP20" i="3"/>
  <c r="BE13" i="3"/>
  <c r="BF13" i="3" s="1"/>
  <c r="BW13" i="3"/>
  <c r="CO13" i="3"/>
  <c r="CP13" i="3" s="1"/>
  <c r="BE17" i="3"/>
  <c r="BW17" i="3"/>
  <c r="CO17" i="3"/>
  <c r="BE21" i="3"/>
  <c r="BW21" i="3"/>
  <c r="CO21" i="3"/>
  <c r="CB13" i="3"/>
  <c r="CB17" i="3"/>
  <c r="BK13" i="3"/>
  <c r="CC13" i="3"/>
  <c r="CU13" i="3"/>
  <c r="BK17" i="3"/>
  <c r="CC17" i="3"/>
  <c r="CU17" i="3"/>
  <c r="BK21" i="3"/>
  <c r="DB8" i="3"/>
  <c r="CJ8" i="3"/>
  <c r="BR8" i="3"/>
  <c r="CP8" i="3"/>
  <c r="CZ17" i="3"/>
  <c r="CN21" i="3"/>
  <c r="CB21" i="3"/>
  <c r="BV21" i="3"/>
  <c r="BD21" i="3"/>
  <c r="DA9" i="3"/>
  <c r="DA22" i="3" s="1"/>
  <c r="CT21" i="3"/>
  <c r="CZ13" i="3"/>
  <c r="CZ21" i="3"/>
  <c r="CN17" i="3"/>
  <c r="CN9" i="3"/>
  <c r="CD18" i="3"/>
  <c r="CB9" i="3"/>
  <c r="BR7" i="3"/>
  <c r="BR16" i="3"/>
  <c r="BR12" i="3"/>
  <c r="BP17" i="3"/>
  <c r="BP13" i="3"/>
  <c r="BF10" i="3"/>
  <c r="BF8" i="3"/>
  <c r="BF14" i="3"/>
  <c r="BF20" i="3"/>
  <c r="CU9" i="3"/>
  <c r="CI9" i="3"/>
  <c r="AY9" i="3"/>
  <c r="BL7" i="3"/>
  <c r="BK9" i="3"/>
  <c r="CD7" i="3"/>
  <c r="CO9" i="3"/>
  <c r="CP7" i="3"/>
  <c r="BW9" i="3"/>
  <c r="BX7" i="3"/>
  <c r="BF7" i="3"/>
  <c r="CJ6" i="3"/>
  <c r="CD10" i="3"/>
  <c r="BR14" i="3"/>
  <c r="CJ14" i="3"/>
  <c r="CV15" i="3"/>
  <c r="BF18" i="3"/>
  <c r="CV7" i="3"/>
  <c r="BR10" i="3"/>
  <c r="CJ10" i="3"/>
  <c r="CU21" i="3"/>
  <c r="AZ7" i="3"/>
  <c r="BX8" i="3"/>
  <c r="DB18" i="3"/>
  <c r="BL6" i="3"/>
  <c r="DB7" i="3"/>
  <c r="BL8" i="3"/>
  <c r="BL10" i="3"/>
  <c r="CJ12" i="3"/>
  <c r="AZ14" i="3"/>
  <c r="DB14" i="3"/>
  <c r="BL15" i="3"/>
  <c r="BX16" i="3"/>
  <c r="CC21" i="3"/>
  <c r="CP18" i="3"/>
  <c r="AZ19" i="3"/>
  <c r="BL20" i="3"/>
  <c r="CD8" i="3"/>
  <c r="CP10" i="3"/>
  <c r="CD14" i="3"/>
  <c r="BR18" i="3"/>
  <c r="CJ18" i="3"/>
  <c r="CV19" i="3"/>
  <c r="BJ21" i="3"/>
  <c r="BJ9" i="3"/>
  <c r="BJ13" i="3"/>
  <c r="BJ17" i="3"/>
  <c r="CH17" i="3"/>
  <c r="BP9" i="3"/>
  <c r="DB6" i="3"/>
  <c r="CH9" i="3"/>
  <c r="CH13" i="3"/>
  <c r="CC9" i="3"/>
  <c r="CP6" i="3"/>
  <c r="BD9" i="3"/>
  <c r="BQ9" i="3"/>
  <c r="CD6" i="3"/>
  <c r="CV6" i="3"/>
  <c r="AZ8" i="3"/>
  <c r="CV10" i="3"/>
  <c r="AZ12" i="3"/>
  <c r="CV14" i="3"/>
  <c r="AZ16" i="3"/>
  <c r="CV18" i="3"/>
  <c r="AZ20" i="3"/>
  <c r="BV9" i="3"/>
  <c r="AX13" i="3"/>
  <c r="AZ13" i="3" s="1"/>
  <c r="BV13" i="3"/>
  <c r="CT13" i="3"/>
  <c r="AX17" i="3"/>
  <c r="BV17" i="3"/>
  <c r="CT17" i="3"/>
  <c r="AX21" i="3"/>
  <c r="CH21" i="3"/>
  <c r="BE9" i="3"/>
  <c r="BE22" i="3" s="1"/>
  <c r="AX9" i="3"/>
  <c r="CT9" i="3"/>
  <c r="BF6" i="3"/>
  <c r="BX6" i="3"/>
  <c r="CZ9" i="3"/>
  <c r="CJ7" i="3"/>
  <c r="CV8" i="3"/>
  <c r="BX10" i="3"/>
  <c r="CV12" i="3"/>
  <c r="BX14" i="3"/>
  <c r="CJ15" i="3"/>
  <c r="CV16" i="3"/>
  <c r="BX18" i="3"/>
  <c r="CJ19" i="3"/>
  <c r="CV20" i="3"/>
  <c r="DB21" i="3" l="1"/>
  <c r="CJ21" i="3"/>
  <c r="AZ21" i="3"/>
  <c r="BR21" i="3"/>
  <c r="BF21" i="3"/>
  <c r="BL21" i="3"/>
  <c r="DB17" i="3"/>
  <c r="CV17" i="3"/>
  <c r="CP17" i="3"/>
  <c r="CJ17" i="3"/>
  <c r="CI22" i="3"/>
  <c r="BR17" i="3"/>
  <c r="CO22" i="3"/>
  <c r="AZ17" i="3"/>
  <c r="AY22" i="3"/>
  <c r="BF17" i="3"/>
  <c r="BL17" i="3"/>
  <c r="CJ13" i="3"/>
  <c r="DB13" i="3"/>
  <c r="BR13" i="3"/>
  <c r="BQ22" i="3"/>
  <c r="BL13" i="3"/>
  <c r="CD13" i="3"/>
  <c r="BX13" i="3"/>
  <c r="BX17" i="3"/>
  <c r="BK22" i="3"/>
  <c r="BX21" i="3"/>
  <c r="CD17" i="3"/>
  <c r="CV13" i="3"/>
  <c r="CD21" i="3"/>
  <c r="BW22" i="3"/>
  <c r="CB22" i="3"/>
  <c r="CP21" i="3"/>
  <c r="CV21" i="3"/>
  <c r="CN22" i="3"/>
  <c r="CU22" i="3"/>
  <c r="CP9" i="3"/>
  <c r="CV9" i="3"/>
  <c r="CT22" i="3"/>
  <c r="BX9" i="3"/>
  <c r="BV22" i="3"/>
  <c r="AZ9" i="3"/>
  <c r="AX22" i="3"/>
  <c r="CJ9" i="3"/>
  <c r="CH22" i="3"/>
  <c r="BL9" i="3"/>
  <c r="BJ22" i="3"/>
  <c r="BD22" i="3"/>
  <c r="BF22" i="3" s="1"/>
  <c r="BF9" i="3"/>
  <c r="BP22" i="3"/>
  <c r="BR9" i="3"/>
  <c r="CZ22" i="3"/>
  <c r="DB22" i="3" s="1"/>
  <c r="DB9" i="3"/>
  <c r="CC22" i="3"/>
  <c r="CD9" i="3"/>
  <c r="AF242" i="3"/>
  <c r="AF238" i="3"/>
  <c r="AF234" i="3"/>
  <c r="AF230" i="3"/>
  <c r="AF225" i="3"/>
  <c r="AF221" i="3"/>
  <c r="AF217" i="3"/>
  <c r="AF213" i="3"/>
  <c r="AF208" i="3"/>
  <c r="AF204" i="3"/>
  <c r="AF200" i="3"/>
  <c r="AF196" i="3"/>
  <c r="AF191" i="3"/>
  <c r="AF187" i="3"/>
  <c r="AF183" i="3"/>
  <c r="AF179" i="3"/>
  <c r="AF174" i="3"/>
  <c r="AF170" i="3"/>
  <c r="AF166" i="3"/>
  <c r="AF162" i="3"/>
  <c r="AF157" i="3"/>
  <c r="AF153" i="3"/>
  <c r="AF149" i="3"/>
  <c r="AF145" i="3"/>
  <c r="AF140" i="3"/>
  <c r="AF136" i="3"/>
  <c r="AF132" i="3"/>
  <c r="AF128" i="3"/>
  <c r="AF123" i="3"/>
  <c r="AF119" i="3"/>
  <c r="AF115" i="3"/>
  <c r="AF111" i="3"/>
  <c r="AF106" i="3"/>
  <c r="AF102" i="3"/>
  <c r="AF98" i="3"/>
  <c r="AF94" i="3"/>
  <c r="AF89" i="3"/>
  <c r="AF85" i="3"/>
  <c r="AF81" i="3"/>
  <c r="AF77" i="3"/>
  <c r="AF72" i="3"/>
  <c r="AF68" i="3"/>
  <c r="AF64" i="3"/>
  <c r="AF60" i="3"/>
  <c r="AF55" i="3"/>
  <c r="AF51" i="3"/>
  <c r="AF47" i="3"/>
  <c r="AF43" i="3"/>
  <c r="AF38" i="3"/>
  <c r="AF34" i="3"/>
  <c r="AF30" i="3"/>
  <c r="AF26" i="3"/>
  <c r="AF21" i="3"/>
  <c r="AF17" i="3"/>
  <c r="AF13" i="3"/>
  <c r="AF9" i="3"/>
  <c r="AF90" i="3" l="1"/>
  <c r="AG90" i="3" s="1"/>
  <c r="AF192" i="3"/>
  <c r="AG192" i="3" s="1"/>
  <c r="AF39" i="3"/>
  <c r="AG39" i="3" s="1"/>
  <c r="AF141" i="3"/>
  <c r="AG141" i="3" s="1"/>
  <c r="AF243" i="3"/>
  <c r="AG243" i="3" s="1"/>
  <c r="AF175" i="3"/>
  <c r="AG175" i="3" s="1"/>
  <c r="AF226" i="3"/>
  <c r="AG226" i="3" s="1"/>
  <c r="AF124" i="3"/>
  <c r="AG124" i="3" s="1"/>
  <c r="AF73" i="3"/>
  <c r="AG73" i="3" s="1"/>
  <c r="AF56" i="3"/>
  <c r="AG56" i="3" s="1"/>
  <c r="AF107" i="3"/>
  <c r="AG107" i="3" s="1"/>
  <c r="AF158" i="3"/>
  <c r="AG158" i="3" s="1"/>
  <c r="AF209" i="3"/>
  <c r="AG209" i="3" s="1"/>
  <c r="CJ22" i="3"/>
  <c r="CP22" i="3"/>
  <c r="AZ22" i="3"/>
  <c r="BR22" i="3"/>
  <c r="BL22" i="3"/>
  <c r="BX22" i="3"/>
  <c r="CD22" i="3"/>
  <c r="AF22" i="3"/>
  <c r="CV22" i="3"/>
  <c r="AC242" i="3"/>
  <c r="AC238" i="3"/>
  <c r="AC234" i="3"/>
  <c r="AC230" i="3"/>
  <c r="AC225" i="3"/>
  <c r="AC221" i="3"/>
  <c r="AC217" i="3"/>
  <c r="AC213" i="3"/>
  <c r="AC208" i="3"/>
  <c r="AC204" i="3"/>
  <c r="AC200" i="3"/>
  <c r="AC196" i="3"/>
  <c r="AC191" i="3"/>
  <c r="AC187" i="3"/>
  <c r="AC183" i="3"/>
  <c r="AC179" i="3"/>
  <c r="AC174" i="3"/>
  <c r="AC170" i="3"/>
  <c r="AC166" i="3"/>
  <c r="AC162" i="3"/>
  <c r="AC157" i="3"/>
  <c r="AC153" i="3"/>
  <c r="AC149" i="3"/>
  <c r="AC145" i="3"/>
  <c r="AC140" i="3"/>
  <c r="AC136" i="3"/>
  <c r="AC132" i="3"/>
  <c r="AC128" i="3"/>
  <c r="AC123" i="3"/>
  <c r="AC119" i="3"/>
  <c r="AC115" i="3"/>
  <c r="AC111" i="3"/>
  <c r="AC106" i="3"/>
  <c r="AC102" i="3"/>
  <c r="AC98" i="3"/>
  <c r="AC94" i="3"/>
  <c r="AC89" i="3"/>
  <c r="AC85" i="3"/>
  <c r="AC81" i="3"/>
  <c r="AC77" i="3"/>
  <c r="AC72" i="3"/>
  <c r="AC68" i="3"/>
  <c r="AC64" i="3"/>
  <c r="AC60" i="3"/>
  <c r="AC55" i="3"/>
  <c r="AC51" i="3"/>
  <c r="AC47" i="3"/>
  <c r="AC43" i="3"/>
  <c r="AC38" i="3"/>
  <c r="AC34" i="3"/>
  <c r="AC30" i="3"/>
  <c r="AC26" i="3"/>
  <c r="AC21" i="3"/>
  <c r="AC17" i="3"/>
  <c r="AC13" i="3"/>
  <c r="AC9" i="3"/>
  <c r="Z242" i="3"/>
  <c r="Z238" i="3"/>
  <c r="Z234" i="3"/>
  <c r="Z230" i="3"/>
  <c r="Z225" i="3"/>
  <c r="Z221" i="3"/>
  <c r="Z217" i="3"/>
  <c r="Z213" i="3"/>
  <c r="Z208" i="3"/>
  <c r="Z204" i="3"/>
  <c r="Z200" i="3"/>
  <c r="Z196" i="3"/>
  <c r="Z191" i="3"/>
  <c r="Z187" i="3"/>
  <c r="Z183" i="3"/>
  <c r="Z179" i="3"/>
  <c r="Z174" i="3"/>
  <c r="Z170" i="3"/>
  <c r="Z166" i="3"/>
  <c r="Z162" i="3"/>
  <c r="Z157" i="3"/>
  <c r="Z153" i="3"/>
  <c r="Z149" i="3"/>
  <c r="Z145" i="3"/>
  <c r="Z140" i="3"/>
  <c r="Z136" i="3"/>
  <c r="Z132" i="3"/>
  <c r="Z128" i="3"/>
  <c r="Z123" i="3"/>
  <c r="Z119" i="3"/>
  <c r="Z115" i="3"/>
  <c r="Z111" i="3"/>
  <c r="Z106" i="3"/>
  <c r="Z102" i="3"/>
  <c r="Z98" i="3"/>
  <c r="Z94" i="3"/>
  <c r="Z89" i="3"/>
  <c r="Z85" i="3"/>
  <c r="Z81" i="3"/>
  <c r="Z77" i="3"/>
  <c r="Z72" i="3"/>
  <c r="Z68" i="3"/>
  <c r="Z64" i="3"/>
  <c r="Z60" i="3"/>
  <c r="Z55" i="3"/>
  <c r="Z51" i="3"/>
  <c r="Z47" i="3"/>
  <c r="Z38" i="3"/>
  <c r="Z34" i="3"/>
  <c r="Z30" i="3"/>
  <c r="Z26" i="3"/>
  <c r="Z21" i="3"/>
  <c r="Z17" i="3"/>
  <c r="Z13" i="3"/>
  <c r="Z9" i="3"/>
  <c r="W242" i="3"/>
  <c r="W238" i="3"/>
  <c r="W234" i="3"/>
  <c r="W230" i="3"/>
  <c r="W225" i="3"/>
  <c r="W221" i="3"/>
  <c r="W217" i="3"/>
  <c r="W213" i="3"/>
  <c r="W208" i="3"/>
  <c r="W204" i="3"/>
  <c r="W200" i="3"/>
  <c r="W196" i="3"/>
  <c r="W191" i="3"/>
  <c r="W187" i="3"/>
  <c r="W183" i="3"/>
  <c r="W179" i="3"/>
  <c r="W174" i="3"/>
  <c r="W170" i="3"/>
  <c r="W166" i="3"/>
  <c r="W162" i="3"/>
  <c r="W157" i="3"/>
  <c r="W153" i="3"/>
  <c r="W149" i="3"/>
  <c r="W145" i="3"/>
  <c r="W140" i="3"/>
  <c r="W136" i="3"/>
  <c r="W132" i="3"/>
  <c r="W128" i="3"/>
  <c r="W123" i="3"/>
  <c r="W119" i="3"/>
  <c r="W115" i="3"/>
  <c r="W111" i="3"/>
  <c r="W106" i="3"/>
  <c r="W102" i="3"/>
  <c r="W98" i="3"/>
  <c r="W94" i="3"/>
  <c r="W89" i="3"/>
  <c r="W85" i="3"/>
  <c r="W81" i="3"/>
  <c r="W77" i="3"/>
  <c r="W72" i="3"/>
  <c r="W68" i="3"/>
  <c r="W64" i="3"/>
  <c r="W60" i="3"/>
  <c r="W55" i="3"/>
  <c r="W51" i="3"/>
  <c r="W47" i="3"/>
  <c r="W43" i="3"/>
  <c r="W38" i="3"/>
  <c r="W34" i="3"/>
  <c r="W30" i="3"/>
  <c r="W26" i="3"/>
  <c r="W21" i="3"/>
  <c r="W17" i="3"/>
  <c r="W13" i="3"/>
  <c r="W9" i="3"/>
  <c r="T242" i="3"/>
  <c r="T238" i="3"/>
  <c r="T234" i="3"/>
  <c r="T230" i="3"/>
  <c r="T225" i="3"/>
  <c r="T221" i="3"/>
  <c r="T217" i="3"/>
  <c r="T213" i="3"/>
  <c r="T208" i="3"/>
  <c r="T204" i="3"/>
  <c r="T200" i="3"/>
  <c r="T196" i="3"/>
  <c r="T191" i="3"/>
  <c r="T187" i="3"/>
  <c r="T183" i="3"/>
  <c r="T179" i="3"/>
  <c r="T174" i="3"/>
  <c r="T170" i="3"/>
  <c r="T166" i="3"/>
  <c r="T162" i="3"/>
  <c r="T157" i="3"/>
  <c r="T153" i="3"/>
  <c r="T149" i="3"/>
  <c r="T145" i="3"/>
  <c r="T140" i="3"/>
  <c r="T136" i="3"/>
  <c r="T132" i="3"/>
  <c r="T128" i="3"/>
  <c r="T123" i="3"/>
  <c r="T119" i="3"/>
  <c r="T115" i="3"/>
  <c r="T111" i="3"/>
  <c r="T106" i="3"/>
  <c r="T102" i="3"/>
  <c r="T98" i="3"/>
  <c r="T94" i="3"/>
  <c r="T89" i="3"/>
  <c r="T85" i="3"/>
  <c r="T81" i="3"/>
  <c r="T77" i="3"/>
  <c r="T72" i="3"/>
  <c r="T68" i="3"/>
  <c r="T64" i="3"/>
  <c r="T60" i="3"/>
  <c r="T55" i="3"/>
  <c r="T51" i="3"/>
  <c r="T47" i="3"/>
  <c r="T43" i="3"/>
  <c r="T38" i="3"/>
  <c r="T34" i="3"/>
  <c r="T30" i="3"/>
  <c r="T26" i="3"/>
  <c r="T21" i="3"/>
  <c r="T17" i="3"/>
  <c r="T13" i="3"/>
  <c r="T9" i="3"/>
  <c r="Q242" i="3"/>
  <c r="Q238" i="3"/>
  <c r="Q234" i="3"/>
  <c r="Q230" i="3"/>
  <c r="Q225" i="3"/>
  <c r="Q221" i="3"/>
  <c r="Q217" i="3"/>
  <c r="Q213" i="3"/>
  <c r="Q208" i="3"/>
  <c r="Q204" i="3"/>
  <c r="Q200" i="3"/>
  <c r="Q196" i="3"/>
  <c r="Q191" i="3"/>
  <c r="Q187" i="3"/>
  <c r="Q183" i="3"/>
  <c r="Q179" i="3"/>
  <c r="Q174" i="3"/>
  <c r="Q170" i="3"/>
  <c r="Q166" i="3"/>
  <c r="Q162" i="3"/>
  <c r="Q157" i="3"/>
  <c r="Q153" i="3"/>
  <c r="Q149" i="3"/>
  <c r="Q145" i="3"/>
  <c r="Q140" i="3"/>
  <c r="Q136" i="3"/>
  <c r="Q132" i="3"/>
  <c r="Q128" i="3"/>
  <c r="Q123" i="3"/>
  <c r="Q119" i="3"/>
  <c r="Q115" i="3"/>
  <c r="Q111" i="3"/>
  <c r="Q106" i="3"/>
  <c r="Q102" i="3"/>
  <c r="Q98" i="3"/>
  <c r="Q94" i="3"/>
  <c r="Q89" i="3"/>
  <c r="Q85" i="3"/>
  <c r="Q81" i="3"/>
  <c r="Q77" i="3"/>
  <c r="Q72" i="3"/>
  <c r="Q68" i="3"/>
  <c r="Q64" i="3"/>
  <c r="Q60" i="3"/>
  <c r="Q55" i="3"/>
  <c r="Q51" i="3"/>
  <c r="Q47" i="3"/>
  <c r="Q43" i="3"/>
  <c r="Q38" i="3"/>
  <c r="Q34" i="3"/>
  <c r="Q30" i="3"/>
  <c r="Q26" i="3"/>
  <c r="Q21" i="3"/>
  <c r="Q17" i="3"/>
  <c r="Q13" i="3"/>
  <c r="Q9" i="3"/>
  <c r="N242" i="3"/>
  <c r="N238" i="3"/>
  <c r="N234" i="3"/>
  <c r="N230" i="3"/>
  <c r="N225" i="3"/>
  <c r="N221" i="3"/>
  <c r="N217" i="3"/>
  <c r="N213" i="3"/>
  <c r="N226" i="3" s="1"/>
  <c r="O226" i="3" s="1"/>
  <c r="N208" i="3"/>
  <c r="N204" i="3"/>
  <c r="N200" i="3"/>
  <c r="N196" i="3"/>
  <c r="N191" i="3"/>
  <c r="N187" i="3"/>
  <c r="N183" i="3"/>
  <c r="N179" i="3"/>
  <c r="N174" i="3"/>
  <c r="N170" i="3"/>
  <c r="N166" i="3"/>
  <c r="N162" i="3"/>
  <c r="N175" i="3" s="1"/>
  <c r="O175" i="3" s="1"/>
  <c r="N157" i="3"/>
  <c r="N153" i="3"/>
  <c r="N149" i="3"/>
  <c r="N145" i="3"/>
  <c r="N140" i="3"/>
  <c r="N136" i="3"/>
  <c r="N132" i="3"/>
  <c r="N128" i="3"/>
  <c r="N123" i="3"/>
  <c r="N119" i="3"/>
  <c r="N115" i="3"/>
  <c r="N111" i="3"/>
  <c r="N124" i="3" s="1"/>
  <c r="O124" i="3" s="1"/>
  <c r="N106" i="3"/>
  <c r="N102" i="3"/>
  <c r="N98" i="3"/>
  <c r="N94" i="3"/>
  <c r="N89" i="3"/>
  <c r="N85" i="3"/>
  <c r="N81" i="3"/>
  <c r="N77" i="3"/>
  <c r="N72" i="3"/>
  <c r="N68" i="3"/>
  <c r="N64" i="3"/>
  <c r="N60" i="3"/>
  <c r="N73" i="3" s="1"/>
  <c r="O73" i="3" s="1"/>
  <c r="N55" i="3"/>
  <c r="N51" i="3"/>
  <c r="N47" i="3"/>
  <c r="N43" i="3"/>
  <c r="N38" i="3"/>
  <c r="N34" i="3"/>
  <c r="N30" i="3"/>
  <c r="N26" i="3"/>
  <c r="N21" i="3"/>
  <c r="N17" i="3"/>
  <c r="N13" i="3"/>
  <c r="N9" i="3"/>
  <c r="E242" i="3"/>
  <c r="E238" i="3"/>
  <c r="E234" i="3"/>
  <c r="E230" i="3"/>
  <c r="E225" i="3"/>
  <c r="E221" i="3"/>
  <c r="E217" i="3"/>
  <c r="E213" i="3"/>
  <c r="E208" i="3"/>
  <c r="E204" i="3"/>
  <c r="E200" i="3"/>
  <c r="E196" i="3"/>
  <c r="E209" i="3" s="1"/>
  <c r="F209" i="3" s="1"/>
  <c r="E191" i="3"/>
  <c r="E187" i="3"/>
  <c r="E183" i="3"/>
  <c r="E179" i="3"/>
  <c r="E174" i="3"/>
  <c r="E170" i="3"/>
  <c r="E166" i="3"/>
  <c r="E162" i="3"/>
  <c r="E157" i="3"/>
  <c r="E153" i="3"/>
  <c r="E149" i="3"/>
  <c r="E145" i="3"/>
  <c r="E158" i="3" s="1"/>
  <c r="F158" i="3" s="1"/>
  <c r="E140" i="3"/>
  <c r="E136" i="3"/>
  <c r="E132" i="3"/>
  <c r="E128" i="3"/>
  <c r="E123" i="3"/>
  <c r="E119" i="3"/>
  <c r="E115" i="3"/>
  <c r="E111" i="3"/>
  <c r="E106" i="3"/>
  <c r="E102" i="3"/>
  <c r="E98" i="3"/>
  <c r="E94" i="3"/>
  <c r="E107" i="3" s="1"/>
  <c r="F107" i="3" s="1"/>
  <c r="E89" i="3"/>
  <c r="E85" i="3"/>
  <c r="E81" i="3"/>
  <c r="E77" i="3"/>
  <c r="E72" i="3"/>
  <c r="E68" i="3"/>
  <c r="E64" i="3"/>
  <c r="E60" i="3"/>
  <c r="E55" i="3"/>
  <c r="E51" i="3"/>
  <c r="E47" i="3"/>
  <c r="E43" i="3"/>
  <c r="E56" i="3" s="1"/>
  <c r="F56" i="3" s="1"/>
  <c r="E38" i="3"/>
  <c r="E34" i="3"/>
  <c r="E30" i="3"/>
  <c r="E26" i="3"/>
  <c r="E21" i="3"/>
  <c r="E17" i="3"/>
  <c r="E13" i="3"/>
  <c r="E9" i="3"/>
  <c r="K242" i="3"/>
  <c r="K238" i="3"/>
  <c r="K234" i="3"/>
  <c r="K230" i="3"/>
  <c r="K243" i="3" s="1"/>
  <c r="L243" i="3" s="1"/>
  <c r="K225" i="3"/>
  <c r="K221" i="3"/>
  <c r="K217" i="3"/>
  <c r="K213" i="3"/>
  <c r="K208" i="3"/>
  <c r="K204" i="3"/>
  <c r="K200" i="3"/>
  <c r="K196" i="3"/>
  <c r="K191" i="3"/>
  <c r="K187" i="3"/>
  <c r="K183" i="3"/>
  <c r="K179" i="3"/>
  <c r="K192" i="3" s="1"/>
  <c r="L192" i="3" s="1"/>
  <c r="K174" i="3"/>
  <c r="K170" i="3"/>
  <c r="K166" i="3"/>
  <c r="K162" i="3"/>
  <c r="K157" i="3"/>
  <c r="K153" i="3"/>
  <c r="K149" i="3"/>
  <c r="K145" i="3"/>
  <c r="K140" i="3"/>
  <c r="K136" i="3"/>
  <c r="K132" i="3"/>
  <c r="K128" i="3"/>
  <c r="K141" i="3" s="1"/>
  <c r="L141" i="3" s="1"/>
  <c r="K123" i="3"/>
  <c r="K119" i="3"/>
  <c r="K115" i="3"/>
  <c r="K111" i="3"/>
  <c r="K106" i="3"/>
  <c r="K102" i="3"/>
  <c r="K98" i="3"/>
  <c r="K94" i="3"/>
  <c r="K89" i="3"/>
  <c r="K85" i="3"/>
  <c r="K81" i="3"/>
  <c r="K77" i="3"/>
  <c r="K90" i="3" s="1"/>
  <c r="L90" i="3" s="1"/>
  <c r="K72" i="3"/>
  <c r="K68" i="3"/>
  <c r="K64" i="3"/>
  <c r="K60" i="3"/>
  <c r="K55" i="3"/>
  <c r="K51" i="3"/>
  <c r="K47" i="3"/>
  <c r="K43" i="3"/>
  <c r="K38" i="3"/>
  <c r="K34" i="3"/>
  <c r="K30" i="3"/>
  <c r="K26" i="3"/>
  <c r="K39" i="3" s="1"/>
  <c r="L39" i="3" s="1"/>
  <c r="K21" i="3"/>
  <c r="K17" i="3"/>
  <c r="K13" i="3"/>
  <c r="K9" i="3"/>
  <c r="H242" i="3"/>
  <c r="H238" i="3"/>
  <c r="H234" i="3"/>
  <c r="H230" i="3"/>
  <c r="H225" i="3"/>
  <c r="H221" i="3"/>
  <c r="H217" i="3"/>
  <c r="H213" i="3"/>
  <c r="H226" i="3" s="1"/>
  <c r="I226" i="3" s="1"/>
  <c r="H208" i="3"/>
  <c r="H204" i="3"/>
  <c r="H200" i="3"/>
  <c r="H196" i="3"/>
  <c r="H191" i="3"/>
  <c r="H187" i="3"/>
  <c r="H183" i="3"/>
  <c r="H179" i="3"/>
  <c r="H174" i="3"/>
  <c r="H170" i="3"/>
  <c r="H166" i="3"/>
  <c r="H162" i="3"/>
  <c r="H175" i="3" s="1"/>
  <c r="I175" i="3" s="1"/>
  <c r="H157" i="3"/>
  <c r="H153" i="3"/>
  <c r="H149" i="3"/>
  <c r="H145" i="3"/>
  <c r="H140" i="3"/>
  <c r="H136" i="3"/>
  <c r="H132" i="3"/>
  <c r="H128" i="3"/>
  <c r="H123" i="3"/>
  <c r="H119" i="3"/>
  <c r="H115" i="3"/>
  <c r="H111" i="3"/>
  <c r="H124" i="3" s="1"/>
  <c r="I124" i="3" s="1"/>
  <c r="H106" i="3"/>
  <c r="H102" i="3"/>
  <c r="H98" i="3"/>
  <c r="H94" i="3"/>
  <c r="H89" i="3"/>
  <c r="H85" i="3"/>
  <c r="H81" i="3"/>
  <c r="H77" i="3"/>
  <c r="H72" i="3"/>
  <c r="H68" i="3"/>
  <c r="H64" i="3"/>
  <c r="H55" i="3"/>
  <c r="H51" i="3"/>
  <c r="H47" i="3"/>
  <c r="H43" i="3"/>
  <c r="H38" i="3"/>
  <c r="H34" i="3"/>
  <c r="H30" i="3"/>
  <c r="H26" i="3"/>
  <c r="H21" i="3"/>
  <c r="H17" i="3"/>
  <c r="H13" i="3"/>
  <c r="H9" i="3"/>
  <c r="H39" i="3" l="1"/>
  <c r="I39" i="3" s="1"/>
  <c r="Z90" i="3"/>
  <c r="AA90" i="3" s="1"/>
  <c r="Z141" i="3"/>
  <c r="AA141" i="3" s="1"/>
  <c r="Z192" i="3"/>
  <c r="AA192" i="3" s="1"/>
  <c r="Z243" i="3"/>
  <c r="AA243" i="3" s="1"/>
  <c r="AC56" i="3"/>
  <c r="AD56" i="3" s="1"/>
  <c r="AC107" i="3"/>
  <c r="AD107" i="3" s="1"/>
  <c r="AC158" i="3"/>
  <c r="AD158" i="3" s="1"/>
  <c r="AC209" i="3"/>
  <c r="AD209" i="3" s="1"/>
  <c r="Q39" i="3"/>
  <c r="R39" i="3" s="1"/>
  <c r="Q90" i="3"/>
  <c r="R90" i="3" s="1"/>
  <c r="Q141" i="3"/>
  <c r="R141" i="3" s="1"/>
  <c r="Q192" i="3"/>
  <c r="R192" i="3" s="1"/>
  <c r="Q243" i="3"/>
  <c r="R243" i="3" s="1"/>
  <c r="T56" i="3"/>
  <c r="U56" i="3" s="1"/>
  <c r="H90" i="3"/>
  <c r="I90" i="3" s="1"/>
  <c r="H141" i="3"/>
  <c r="I141" i="3" s="1"/>
  <c r="H192" i="3"/>
  <c r="I192" i="3" s="1"/>
  <c r="H243" i="3"/>
  <c r="I243" i="3" s="1"/>
  <c r="K56" i="3"/>
  <c r="L56" i="3" s="1"/>
  <c r="K107" i="3"/>
  <c r="L107" i="3" s="1"/>
  <c r="K158" i="3"/>
  <c r="L158" i="3" s="1"/>
  <c r="K209" i="3"/>
  <c r="L209" i="3" s="1"/>
  <c r="E73" i="3"/>
  <c r="F73" i="3" s="1"/>
  <c r="E124" i="3"/>
  <c r="F124" i="3" s="1"/>
  <c r="E175" i="3"/>
  <c r="F175" i="3" s="1"/>
  <c r="E226" i="3"/>
  <c r="F226" i="3" s="1"/>
  <c r="N39" i="3"/>
  <c r="O39" i="3" s="1"/>
  <c r="N90" i="3"/>
  <c r="O90" i="3" s="1"/>
  <c r="N141" i="3"/>
  <c r="O141" i="3" s="1"/>
  <c r="N192" i="3"/>
  <c r="O192" i="3" s="1"/>
  <c r="N243" i="3"/>
  <c r="O243" i="3" s="1"/>
  <c r="Q56" i="3"/>
  <c r="R56" i="3" s="1"/>
  <c r="Q107" i="3"/>
  <c r="R107" i="3" s="1"/>
  <c r="Q158" i="3"/>
  <c r="R158" i="3" s="1"/>
  <c r="Q209" i="3"/>
  <c r="R209" i="3" s="1"/>
  <c r="T73" i="3"/>
  <c r="U73" i="3" s="1"/>
  <c r="T124" i="3"/>
  <c r="U124" i="3" s="1"/>
  <c r="T175" i="3"/>
  <c r="U175" i="3" s="1"/>
  <c r="T226" i="3"/>
  <c r="U226" i="3" s="1"/>
  <c r="W39" i="3"/>
  <c r="X39" i="3" s="1"/>
  <c r="W90" i="3"/>
  <c r="X90" i="3" s="1"/>
  <c r="W141" i="3"/>
  <c r="X141" i="3" s="1"/>
  <c r="W192" i="3"/>
  <c r="X192" i="3" s="1"/>
  <c r="W243" i="3"/>
  <c r="X243" i="3" s="1"/>
  <c r="Z56" i="3"/>
  <c r="AA56" i="3" s="1"/>
  <c r="T107" i="3"/>
  <c r="U107" i="3" s="1"/>
  <c r="T158" i="3"/>
  <c r="U158" i="3" s="1"/>
  <c r="T209" i="3"/>
  <c r="U209" i="3" s="1"/>
  <c r="W73" i="3"/>
  <c r="X73" i="3" s="1"/>
  <c r="W124" i="3"/>
  <c r="X124" i="3" s="1"/>
  <c r="W175" i="3"/>
  <c r="X175" i="3" s="1"/>
  <c r="W226" i="3"/>
  <c r="X226" i="3" s="1"/>
  <c r="Z39" i="3"/>
  <c r="AA39" i="3" s="1"/>
  <c r="AF244" i="3"/>
  <c r="AG244" i="3" s="1"/>
  <c r="H73" i="3"/>
  <c r="I73" i="3" s="1"/>
  <c r="Z73" i="3"/>
  <c r="AA73" i="3" s="1"/>
  <c r="Z124" i="3"/>
  <c r="AA124" i="3" s="1"/>
  <c r="Z175" i="3"/>
  <c r="AA175" i="3" s="1"/>
  <c r="Z226" i="3"/>
  <c r="AA226" i="3" s="1"/>
  <c r="AC39" i="3"/>
  <c r="AD39" i="3" s="1"/>
  <c r="AC90" i="3"/>
  <c r="AD90" i="3" s="1"/>
  <c r="AC141" i="3"/>
  <c r="AD141" i="3" s="1"/>
  <c r="AC192" i="3"/>
  <c r="AD192" i="3" s="1"/>
  <c r="AC243" i="3"/>
  <c r="AD243" i="3" s="1"/>
  <c r="H158" i="3"/>
  <c r="I158" i="3" s="1"/>
  <c r="K73" i="3"/>
  <c r="L73" i="3" s="1"/>
  <c r="K226" i="3"/>
  <c r="L226" i="3" s="1"/>
  <c r="E39" i="3"/>
  <c r="F39" i="3" s="1"/>
  <c r="E90" i="3"/>
  <c r="F90" i="3" s="1"/>
  <c r="E141" i="3"/>
  <c r="F141" i="3" s="1"/>
  <c r="E192" i="3"/>
  <c r="F192" i="3" s="1"/>
  <c r="E243" i="3"/>
  <c r="F243" i="3" s="1"/>
  <c r="N56" i="3"/>
  <c r="O56" i="3" s="1"/>
  <c r="N107" i="3"/>
  <c r="O107" i="3" s="1"/>
  <c r="N158" i="3"/>
  <c r="O158" i="3" s="1"/>
  <c r="N209" i="3"/>
  <c r="O209" i="3" s="1"/>
  <c r="Q73" i="3"/>
  <c r="R73" i="3" s="1"/>
  <c r="Q124" i="3"/>
  <c r="R124" i="3" s="1"/>
  <c r="Q175" i="3"/>
  <c r="R175" i="3" s="1"/>
  <c r="Q226" i="3"/>
  <c r="R226" i="3" s="1"/>
  <c r="T39" i="3"/>
  <c r="U39" i="3" s="1"/>
  <c r="T90" i="3"/>
  <c r="U90" i="3" s="1"/>
  <c r="T141" i="3"/>
  <c r="U141" i="3" s="1"/>
  <c r="T192" i="3"/>
  <c r="U192" i="3" s="1"/>
  <c r="T243" i="3"/>
  <c r="U243" i="3" s="1"/>
  <c r="W56" i="3"/>
  <c r="X56" i="3" s="1"/>
  <c r="W107" i="3"/>
  <c r="X107" i="3" s="1"/>
  <c r="W158" i="3"/>
  <c r="X158" i="3" s="1"/>
  <c r="W209" i="3"/>
  <c r="X209" i="3" s="1"/>
  <c r="H107" i="3"/>
  <c r="I107" i="3" s="1"/>
  <c r="H209" i="3"/>
  <c r="I209" i="3" s="1"/>
  <c r="K124" i="3"/>
  <c r="L124" i="3" s="1"/>
  <c r="K175" i="3"/>
  <c r="L175" i="3" s="1"/>
  <c r="H56" i="3"/>
  <c r="I56" i="3" s="1"/>
  <c r="Z107" i="3"/>
  <c r="AA107" i="3" s="1"/>
  <c r="Z158" i="3"/>
  <c r="AA158" i="3" s="1"/>
  <c r="Z209" i="3"/>
  <c r="AA209" i="3" s="1"/>
  <c r="AC73" i="3"/>
  <c r="AD73" i="3" s="1"/>
  <c r="AC124" i="3"/>
  <c r="AD124" i="3" s="1"/>
  <c r="AC175" i="3"/>
  <c r="AD175" i="3" s="1"/>
  <c r="AC226" i="3"/>
  <c r="AD226" i="3" s="1"/>
  <c r="T22" i="3"/>
  <c r="Q22" i="3"/>
  <c r="K22" i="3"/>
  <c r="Z22" i="3"/>
  <c r="H22" i="3"/>
  <c r="N22" i="3"/>
  <c r="W22" i="3"/>
  <c r="E22" i="3"/>
  <c r="AC22" i="3"/>
  <c r="AG242" i="3"/>
  <c r="AD242" i="3"/>
  <c r="AA242" i="3"/>
  <c r="X242" i="3"/>
  <c r="U242" i="3"/>
  <c r="R242" i="3"/>
  <c r="O242" i="3"/>
  <c r="L242" i="3"/>
  <c r="I242" i="3"/>
  <c r="F242" i="3"/>
  <c r="AI241" i="3"/>
  <c r="AH241" i="3"/>
  <c r="AG241" i="3"/>
  <c r="AD241" i="3"/>
  <c r="U241" i="3"/>
  <c r="R241" i="3"/>
  <c r="O241" i="3"/>
  <c r="L241" i="3"/>
  <c r="I241" i="3"/>
  <c r="F241" i="3"/>
  <c r="AI240" i="3"/>
  <c r="AH240" i="3"/>
  <c r="AG240" i="3"/>
  <c r="AI239" i="3"/>
  <c r="AH239" i="3"/>
  <c r="AG239" i="3"/>
  <c r="AD239" i="3"/>
  <c r="U239" i="3"/>
  <c r="R239" i="3"/>
  <c r="O239" i="3"/>
  <c r="L239" i="3"/>
  <c r="I239" i="3"/>
  <c r="F239" i="3"/>
  <c r="AG238" i="3"/>
  <c r="AD238" i="3"/>
  <c r="AA238" i="3"/>
  <c r="X238" i="3"/>
  <c r="U238" i="3"/>
  <c r="O238" i="3"/>
  <c r="L238" i="3"/>
  <c r="I238" i="3"/>
  <c r="AI237" i="3"/>
  <c r="AH237" i="3"/>
  <c r="AG237" i="3"/>
  <c r="AI236" i="3"/>
  <c r="AH236" i="3"/>
  <c r="AG236" i="3"/>
  <c r="AD236" i="3"/>
  <c r="AA236" i="3"/>
  <c r="X236" i="3"/>
  <c r="U236" i="3"/>
  <c r="R236" i="3"/>
  <c r="O236" i="3"/>
  <c r="L236" i="3"/>
  <c r="I236" i="3"/>
  <c r="F236" i="3"/>
  <c r="AI235" i="3"/>
  <c r="AH235" i="3"/>
  <c r="AG235" i="3"/>
  <c r="AD235" i="3"/>
  <c r="AA235" i="3"/>
  <c r="X235" i="3"/>
  <c r="U235" i="3"/>
  <c r="R235" i="3"/>
  <c r="O235" i="3"/>
  <c r="L235" i="3"/>
  <c r="I235" i="3"/>
  <c r="F235" i="3"/>
  <c r="AD234" i="3"/>
  <c r="AA234" i="3"/>
  <c r="X234" i="3"/>
  <c r="U234" i="3"/>
  <c r="L234" i="3"/>
  <c r="F234" i="3"/>
  <c r="AI233" i="3"/>
  <c r="AH233" i="3"/>
  <c r="AG233" i="3"/>
  <c r="U233" i="3"/>
  <c r="R233" i="3"/>
  <c r="O233" i="3"/>
  <c r="L233" i="3"/>
  <c r="I233" i="3"/>
  <c r="F233" i="3"/>
  <c r="AI231" i="3"/>
  <c r="AH231" i="3"/>
  <c r="AG231" i="3"/>
  <c r="AD231" i="3"/>
  <c r="AA231" i="3"/>
  <c r="X231" i="3"/>
  <c r="U231" i="3"/>
  <c r="R231" i="3"/>
  <c r="O231" i="3"/>
  <c r="L231" i="3"/>
  <c r="I231" i="3"/>
  <c r="F231" i="3"/>
  <c r="AG230" i="3"/>
  <c r="AD230" i="3"/>
  <c r="X230" i="3"/>
  <c r="U230" i="3"/>
  <c r="R230" i="3"/>
  <c r="L230" i="3"/>
  <c r="I230" i="3"/>
  <c r="F230" i="3"/>
  <c r="AI229" i="3"/>
  <c r="AH229" i="3"/>
  <c r="AG229" i="3"/>
  <c r="AD229" i="3"/>
  <c r="AA229" i="3"/>
  <c r="X229" i="3"/>
  <c r="U229" i="3"/>
  <c r="R229" i="3"/>
  <c r="O229" i="3"/>
  <c r="L229" i="3"/>
  <c r="I229" i="3"/>
  <c r="F229" i="3"/>
  <c r="AI228" i="3"/>
  <c r="AH228" i="3"/>
  <c r="AG228" i="3"/>
  <c r="AD228" i="3"/>
  <c r="AA228" i="3"/>
  <c r="X228" i="3"/>
  <c r="U228" i="3"/>
  <c r="R228" i="3"/>
  <c r="O228" i="3"/>
  <c r="L228" i="3"/>
  <c r="I228" i="3"/>
  <c r="F228" i="3"/>
  <c r="AI227" i="3"/>
  <c r="AH227" i="3"/>
  <c r="AG227" i="3"/>
  <c r="AD227" i="3"/>
  <c r="AA227" i="3"/>
  <c r="X227" i="3"/>
  <c r="U227" i="3"/>
  <c r="R227" i="3"/>
  <c r="O227" i="3"/>
  <c r="L227" i="3"/>
  <c r="I227" i="3"/>
  <c r="F227" i="3"/>
  <c r="AG225" i="3"/>
  <c r="AD225" i="3"/>
  <c r="AA225" i="3"/>
  <c r="X225" i="3"/>
  <c r="U225" i="3"/>
  <c r="R225" i="3"/>
  <c r="O225" i="3"/>
  <c r="L225" i="3"/>
  <c r="I225" i="3"/>
  <c r="F225" i="3"/>
  <c r="AI224" i="3"/>
  <c r="AH224" i="3"/>
  <c r="AG224" i="3"/>
  <c r="AD224" i="3"/>
  <c r="AA224" i="3"/>
  <c r="X224" i="3"/>
  <c r="U224" i="3"/>
  <c r="R224" i="3"/>
  <c r="O224" i="3"/>
  <c r="L224" i="3"/>
  <c r="I224" i="3"/>
  <c r="F224" i="3"/>
  <c r="AI223" i="3"/>
  <c r="AH223" i="3"/>
  <c r="AG223" i="3"/>
  <c r="AI222" i="3"/>
  <c r="AH222" i="3"/>
  <c r="AG222" i="3"/>
  <c r="AD222" i="3"/>
  <c r="AA222" i="3"/>
  <c r="X222" i="3"/>
  <c r="U222" i="3"/>
  <c r="R222" i="3"/>
  <c r="O222" i="3"/>
  <c r="L222" i="3"/>
  <c r="I222" i="3"/>
  <c r="F222" i="3"/>
  <c r="AG221" i="3"/>
  <c r="AD221" i="3"/>
  <c r="AA221" i="3"/>
  <c r="U221" i="3"/>
  <c r="R221" i="3"/>
  <c r="O221" i="3"/>
  <c r="L221" i="3"/>
  <c r="I221" i="3"/>
  <c r="F221" i="3"/>
  <c r="AI220" i="3"/>
  <c r="AH220" i="3"/>
  <c r="AG220" i="3"/>
  <c r="AD220" i="3"/>
  <c r="AA220" i="3"/>
  <c r="X220" i="3"/>
  <c r="U220" i="3"/>
  <c r="R220" i="3"/>
  <c r="O220" i="3"/>
  <c r="L220" i="3"/>
  <c r="I220" i="3"/>
  <c r="F220" i="3"/>
  <c r="AI219" i="3"/>
  <c r="AH219" i="3"/>
  <c r="AG219" i="3"/>
  <c r="AD219" i="3"/>
  <c r="AA219" i="3"/>
  <c r="X219" i="3"/>
  <c r="U219" i="3"/>
  <c r="R219" i="3"/>
  <c r="O219" i="3"/>
  <c r="L219" i="3"/>
  <c r="I219" i="3"/>
  <c r="F219" i="3"/>
  <c r="AI218" i="3"/>
  <c r="AH218" i="3"/>
  <c r="AG218" i="3"/>
  <c r="AD218" i="3"/>
  <c r="AA218" i="3"/>
  <c r="X218" i="3"/>
  <c r="U218" i="3"/>
  <c r="R218" i="3"/>
  <c r="O218" i="3"/>
  <c r="L218" i="3"/>
  <c r="I218" i="3"/>
  <c r="F218" i="3"/>
  <c r="AG217" i="3"/>
  <c r="AD217" i="3"/>
  <c r="AA217" i="3"/>
  <c r="X217" i="3"/>
  <c r="U217" i="3"/>
  <c r="R217" i="3"/>
  <c r="L217" i="3"/>
  <c r="I217" i="3"/>
  <c r="F217" i="3"/>
  <c r="AI216" i="3"/>
  <c r="AH216" i="3"/>
  <c r="AG216" i="3"/>
  <c r="AD216" i="3"/>
  <c r="AA216" i="3"/>
  <c r="X216" i="3"/>
  <c r="U216" i="3"/>
  <c r="R216" i="3"/>
  <c r="O216" i="3"/>
  <c r="L216" i="3"/>
  <c r="I216" i="3"/>
  <c r="F216" i="3"/>
  <c r="AI214" i="3"/>
  <c r="AH214" i="3"/>
  <c r="AH217" i="3" s="1"/>
  <c r="AG214" i="3"/>
  <c r="AD214" i="3"/>
  <c r="AA214" i="3"/>
  <c r="X214" i="3"/>
  <c r="U214" i="3"/>
  <c r="R214" i="3"/>
  <c r="O214" i="3"/>
  <c r="L214" i="3"/>
  <c r="I214" i="3"/>
  <c r="F214" i="3"/>
  <c r="U213" i="3"/>
  <c r="I213" i="3"/>
  <c r="AI212" i="3"/>
  <c r="AH212" i="3"/>
  <c r="AG212" i="3"/>
  <c r="AD212" i="3"/>
  <c r="AA212" i="3"/>
  <c r="X212" i="3"/>
  <c r="U212" i="3"/>
  <c r="R212" i="3"/>
  <c r="O212" i="3"/>
  <c r="L212" i="3"/>
  <c r="I212" i="3"/>
  <c r="F212" i="3"/>
  <c r="AI211" i="3"/>
  <c r="AH211" i="3"/>
  <c r="AG211" i="3"/>
  <c r="AD211" i="3"/>
  <c r="AA211" i="3"/>
  <c r="X211" i="3"/>
  <c r="U211" i="3"/>
  <c r="R211" i="3"/>
  <c r="O211" i="3"/>
  <c r="L211" i="3"/>
  <c r="I211" i="3"/>
  <c r="F211" i="3"/>
  <c r="AI210" i="3"/>
  <c r="AH210" i="3"/>
  <c r="AG210" i="3"/>
  <c r="AD210" i="3"/>
  <c r="AA210" i="3"/>
  <c r="X210" i="3"/>
  <c r="U210" i="3"/>
  <c r="R210" i="3"/>
  <c r="O210" i="3"/>
  <c r="L210" i="3"/>
  <c r="I210" i="3"/>
  <c r="F210" i="3"/>
  <c r="AG208" i="3"/>
  <c r="AD208" i="3"/>
  <c r="AA208" i="3"/>
  <c r="X208" i="3"/>
  <c r="U208" i="3"/>
  <c r="R208" i="3"/>
  <c r="L208" i="3"/>
  <c r="I208" i="3"/>
  <c r="F208" i="3"/>
  <c r="AI207" i="3"/>
  <c r="AH207" i="3"/>
  <c r="AG207" i="3"/>
  <c r="AD207" i="3"/>
  <c r="AA207" i="3"/>
  <c r="X207" i="3"/>
  <c r="U207" i="3"/>
  <c r="R207" i="3"/>
  <c r="O207" i="3"/>
  <c r="I207" i="3"/>
  <c r="F207" i="3"/>
  <c r="AI206" i="3"/>
  <c r="AH206" i="3"/>
  <c r="AG206" i="3"/>
  <c r="AI205" i="3"/>
  <c r="AH205" i="3"/>
  <c r="AG205" i="3"/>
  <c r="AD205" i="3"/>
  <c r="AA205" i="3"/>
  <c r="X205" i="3"/>
  <c r="U205" i="3"/>
  <c r="R205" i="3"/>
  <c r="O205" i="3"/>
  <c r="I205" i="3"/>
  <c r="F205" i="3"/>
  <c r="AG204" i="3"/>
  <c r="AD204" i="3"/>
  <c r="AA204" i="3"/>
  <c r="X204" i="3"/>
  <c r="L204" i="3"/>
  <c r="I204" i="3"/>
  <c r="F204" i="3"/>
  <c r="AI203" i="3"/>
  <c r="AH203" i="3"/>
  <c r="AG203" i="3"/>
  <c r="AD203" i="3"/>
  <c r="AA203" i="3"/>
  <c r="X203" i="3"/>
  <c r="U203" i="3"/>
  <c r="R203" i="3"/>
  <c r="O203" i="3"/>
  <c r="L203" i="3"/>
  <c r="I203" i="3"/>
  <c r="F203" i="3"/>
  <c r="AI202" i="3"/>
  <c r="AH202" i="3"/>
  <c r="AG202" i="3"/>
  <c r="AD202" i="3"/>
  <c r="AA202" i="3"/>
  <c r="X202" i="3"/>
  <c r="U202" i="3"/>
  <c r="R202" i="3"/>
  <c r="O202" i="3"/>
  <c r="L202" i="3"/>
  <c r="I202" i="3"/>
  <c r="F202" i="3"/>
  <c r="AI201" i="3"/>
  <c r="AH201" i="3"/>
  <c r="AH204" i="3" s="1"/>
  <c r="AG201" i="3"/>
  <c r="AD201" i="3"/>
  <c r="AA201" i="3"/>
  <c r="X201" i="3"/>
  <c r="U201" i="3"/>
  <c r="R201" i="3"/>
  <c r="O201" i="3"/>
  <c r="L201" i="3"/>
  <c r="I201" i="3"/>
  <c r="F201" i="3"/>
  <c r="AG200" i="3"/>
  <c r="AD200" i="3"/>
  <c r="X200" i="3"/>
  <c r="R200" i="3"/>
  <c r="O200" i="3"/>
  <c r="L200" i="3"/>
  <c r="I200" i="3"/>
  <c r="F200" i="3"/>
  <c r="AI199" i="3"/>
  <c r="AH199" i="3"/>
  <c r="AG199" i="3"/>
  <c r="AD199" i="3"/>
  <c r="AA199" i="3"/>
  <c r="X199" i="3"/>
  <c r="U199" i="3"/>
  <c r="R199" i="3"/>
  <c r="O199" i="3"/>
  <c r="L199" i="3"/>
  <c r="I199" i="3"/>
  <c r="F199" i="3"/>
  <c r="AI197" i="3"/>
  <c r="AH197" i="3"/>
  <c r="AH200" i="3" s="1"/>
  <c r="AG197" i="3"/>
  <c r="AD197" i="3"/>
  <c r="AA197" i="3"/>
  <c r="X197" i="3"/>
  <c r="U197" i="3"/>
  <c r="R197" i="3"/>
  <c r="O197" i="3"/>
  <c r="L197" i="3"/>
  <c r="I197" i="3"/>
  <c r="F197" i="3"/>
  <c r="AA196" i="3"/>
  <c r="U196" i="3"/>
  <c r="O196" i="3"/>
  <c r="AI195" i="3"/>
  <c r="AH195" i="3"/>
  <c r="AG195" i="3"/>
  <c r="AD195" i="3"/>
  <c r="AA195" i="3"/>
  <c r="X195" i="3"/>
  <c r="U195" i="3"/>
  <c r="R195" i="3"/>
  <c r="O195" i="3"/>
  <c r="L195" i="3"/>
  <c r="I195" i="3"/>
  <c r="F195" i="3"/>
  <c r="AI194" i="3"/>
  <c r="AH194" i="3"/>
  <c r="AG194" i="3"/>
  <c r="AD194" i="3"/>
  <c r="AA194" i="3"/>
  <c r="X194" i="3"/>
  <c r="U194" i="3"/>
  <c r="R194" i="3"/>
  <c r="O194" i="3"/>
  <c r="L194" i="3"/>
  <c r="I194" i="3"/>
  <c r="F194" i="3"/>
  <c r="AI193" i="3"/>
  <c r="AH193" i="3"/>
  <c r="AH196" i="3" s="1"/>
  <c r="AG193" i="3"/>
  <c r="AD193" i="3"/>
  <c r="AA193" i="3"/>
  <c r="X193" i="3"/>
  <c r="U193" i="3"/>
  <c r="R193" i="3"/>
  <c r="O193" i="3"/>
  <c r="L193" i="3"/>
  <c r="I193" i="3"/>
  <c r="F193" i="3"/>
  <c r="AG191" i="3"/>
  <c r="AD191" i="3"/>
  <c r="AA191" i="3"/>
  <c r="X191" i="3"/>
  <c r="U191" i="3"/>
  <c r="R191" i="3"/>
  <c r="O191" i="3"/>
  <c r="L191" i="3"/>
  <c r="I191" i="3"/>
  <c r="F191" i="3"/>
  <c r="AI190" i="3"/>
  <c r="AH190" i="3"/>
  <c r="AG190" i="3"/>
  <c r="AD190" i="3"/>
  <c r="AA190" i="3"/>
  <c r="X190" i="3"/>
  <c r="U190" i="3"/>
  <c r="R190" i="3"/>
  <c r="O190" i="3"/>
  <c r="L190" i="3"/>
  <c r="I190" i="3"/>
  <c r="F190" i="3"/>
  <c r="AI189" i="3"/>
  <c r="AH189" i="3"/>
  <c r="AG189" i="3"/>
  <c r="AI188" i="3"/>
  <c r="AH188" i="3"/>
  <c r="AG188" i="3"/>
  <c r="AD188" i="3"/>
  <c r="AA188" i="3"/>
  <c r="X188" i="3"/>
  <c r="U188" i="3"/>
  <c r="R188" i="3"/>
  <c r="O188" i="3"/>
  <c r="L188" i="3"/>
  <c r="I188" i="3"/>
  <c r="F188" i="3"/>
  <c r="AG187" i="3"/>
  <c r="AD187" i="3"/>
  <c r="AA187" i="3"/>
  <c r="X187" i="3"/>
  <c r="U187" i="3"/>
  <c r="L187" i="3"/>
  <c r="F187" i="3"/>
  <c r="AI186" i="3"/>
  <c r="AH186" i="3"/>
  <c r="AG186" i="3"/>
  <c r="AI185" i="3"/>
  <c r="AH185" i="3"/>
  <c r="AG185" i="3"/>
  <c r="AD185" i="3"/>
  <c r="AA185" i="3"/>
  <c r="X185" i="3"/>
  <c r="U185" i="3"/>
  <c r="R185" i="3"/>
  <c r="O185" i="3"/>
  <c r="L185" i="3"/>
  <c r="I185" i="3"/>
  <c r="F185" i="3"/>
  <c r="AI184" i="3"/>
  <c r="AH184" i="3"/>
  <c r="AG184" i="3"/>
  <c r="AD184" i="3"/>
  <c r="AA184" i="3"/>
  <c r="X184" i="3"/>
  <c r="U184" i="3"/>
  <c r="R184" i="3"/>
  <c r="O184" i="3"/>
  <c r="L184" i="3"/>
  <c r="I184" i="3"/>
  <c r="F184" i="3"/>
  <c r="AD183" i="3"/>
  <c r="X183" i="3"/>
  <c r="U183" i="3"/>
  <c r="R183" i="3"/>
  <c r="O183" i="3"/>
  <c r="L183" i="3"/>
  <c r="I183" i="3"/>
  <c r="F183" i="3"/>
  <c r="AI182" i="3"/>
  <c r="AH182" i="3"/>
  <c r="AG182" i="3"/>
  <c r="AD182" i="3"/>
  <c r="AA182" i="3"/>
  <c r="X182" i="3"/>
  <c r="U182" i="3"/>
  <c r="R182" i="3"/>
  <c r="O182" i="3"/>
  <c r="L182" i="3"/>
  <c r="I182" i="3"/>
  <c r="F182" i="3"/>
  <c r="AI180" i="3"/>
  <c r="AH180" i="3"/>
  <c r="AH183" i="3" s="1"/>
  <c r="AG180" i="3"/>
  <c r="AD180" i="3"/>
  <c r="AA180" i="3"/>
  <c r="X180" i="3"/>
  <c r="U180" i="3"/>
  <c r="R180" i="3"/>
  <c r="O180" i="3"/>
  <c r="L180" i="3"/>
  <c r="I180" i="3"/>
  <c r="F180" i="3"/>
  <c r="AG179" i="3"/>
  <c r="AD179" i="3"/>
  <c r="O179" i="3"/>
  <c r="AI178" i="3"/>
  <c r="AH178" i="3"/>
  <c r="AG178" i="3"/>
  <c r="AD178" i="3"/>
  <c r="AA178" i="3"/>
  <c r="X178" i="3"/>
  <c r="U178" i="3"/>
  <c r="R178" i="3"/>
  <c r="O178" i="3"/>
  <c r="L178" i="3"/>
  <c r="I178" i="3"/>
  <c r="F178" i="3"/>
  <c r="AI177" i="3"/>
  <c r="AH177" i="3"/>
  <c r="AG177" i="3"/>
  <c r="AD177" i="3"/>
  <c r="AA177" i="3"/>
  <c r="X177" i="3"/>
  <c r="U177" i="3"/>
  <c r="R177" i="3"/>
  <c r="O177" i="3"/>
  <c r="L177" i="3"/>
  <c r="I177" i="3"/>
  <c r="F177" i="3"/>
  <c r="AI176" i="3"/>
  <c r="AH176" i="3"/>
  <c r="AH179" i="3" s="1"/>
  <c r="AG176" i="3"/>
  <c r="AD176" i="3"/>
  <c r="AA176" i="3"/>
  <c r="X176" i="3"/>
  <c r="U176" i="3"/>
  <c r="R176" i="3"/>
  <c r="O176" i="3"/>
  <c r="L176" i="3"/>
  <c r="I176" i="3"/>
  <c r="F176" i="3"/>
  <c r="AD174" i="3"/>
  <c r="AA174" i="3"/>
  <c r="X174" i="3"/>
  <c r="U174" i="3"/>
  <c r="R174" i="3"/>
  <c r="L174" i="3"/>
  <c r="F174" i="3"/>
  <c r="AI173" i="3"/>
  <c r="AH173" i="3"/>
  <c r="AG173" i="3"/>
  <c r="AI172" i="3"/>
  <c r="AH172" i="3"/>
  <c r="AG172" i="3"/>
  <c r="AI171" i="3"/>
  <c r="AH171" i="3"/>
  <c r="AG171" i="3"/>
  <c r="AD171" i="3"/>
  <c r="AA171" i="3"/>
  <c r="X171" i="3"/>
  <c r="U171" i="3"/>
  <c r="R171" i="3"/>
  <c r="O171" i="3"/>
  <c r="L171" i="3"/>
  <c r="I171" i="3"/>
  <c r="F171" i="3"/>
  <c r="AG170" i="3"/>
  <c r="AD170" i="3"/>
  <c r="AA170" i="3"/>
  <c r="X170" i="3"/>
  <c r="U170" i="3"/>
  <c r="R170" i="3"/>
  <c r="O170" i="3"/>
  <c r="L170" i="3"/>
  <c r="I170" i="3"/>
  <c r="F170" i="3"/>
  <c r="AI169" i="3"/>
  <c r="AH169" i="3"/>
  <c r="AG169" i="3"/>
  <c r="AI168" i="3"/>
  <c r="AH168" i="3"/>
  <c r="AG168" i="3"/>
  <c r="AD168" i="3"/>
  <c r="AA168" i="3"/>
  <c r="X168" i="3"/>
  <c r="U168" i="3"/>
  <c r="R168" i="3"/>
  <c r="O168" i="3"/>
  <c r="L168" i="3"/>
  <c r="I168" i="3"/>
  <c r="F168" i="3"/>
  <c r="AI167" i="3"/>
  <c r="AH167" i="3"/>
  <c r="AG167" i="3"/>
  <c r="AD167" i="3"/>
  <c r="AA167" i="3"/>
  <c r="X167" i="3"/>
  <c r="U167" i="3"/>
  <c r="R167" i="3"/>
  <c r="O167" i="3"/>
  <c r="L167" i="3"/>
  <c r="I167" i="3"/>
  <c r="F167" i="3"/>
  <c r="AG166" i="3"/>
  <c r="AD166" i="3"/>
  <c r="AA166" i="3"/>
  <c r="X166" i="3"/>
  <c r="R166" i="3"/>
  <c r="O166" i="3"/>
  <c r="L166" i="3"/>
  <c r="I166" i="3"/>
  <c r="F166" i="3"/>
  <c r="AI165" i="3"/>
  <c r="AH165" i="3"/>
  <c r="AG165" i="3"/>
  <c r="AD165" i="3"/>
  <c r="AA165" i="3"/>
  <c r="X165" i="3"/>
  <c r="U165" i="3"/>
  <c r="R165" i="3"/>
  <c r="O165" i="3"/>
  <c r="L165" i="3"/>
  <c r="I165" i="3"/>
  <c r="F165" i="3"/>
  <c r="AI163" i="3"/>
  <c r="AH163" i="3"/>
  <c r="AG163" i="3"/>
  <c r="AD163" i="3"/>
  <c r="AA163" i="3"/>
  <c r="X163" i="3"/>
  <c r="U163" i="3"/>
  <c r="R163" i="3"/>
  <c r="O163" i="3"/>
  <c r="L163" i="3"/>
  <c r="I163" i="3"/>
  <c r="F163" i="3"/>
  <c r="U162" i="3"/>
  <c r="R162" i="3"/>
  <c r="AI161" i="3"/>
  <c r="AH161" i="3"/>
  <c r="AG161" i="3"/>
  <c r="AD161" i="3"/>
  <c r="AA161" i="3"/>
  <c r="X161" i="3"/>
  <c r="U161" i="3"/>
  <c r="R161" i="3"/>
  <c r="O161" i="3"/>
  <c r="L161" i="3"/>
  <c r="I161" i="3"/>
  <c r="F161" i="3"/>
  <c r="AI160" i="3"/>
  <c r="AH160" i="3"/>
  <c r="AG160" i="3"/>
  <c r="AD160" i="3"/>
  <c r="AA160" i="3"/>
  <c r="X160" i="3"/>
  <c r="U160" i="3"/>
  <c r="R160" i="3"/>
  <c r="O160" i="3"/>
  <c r="L160" i="3"/>
  <c r="I160" i="3"/>
  <c r="F160" i="3"/>
  <c r="AI159" i="3"/>
  <c r="AH159" i="3"/>
  <c r="AG159" i="3"/>
  <c r="AD159" i="3"/>
  <c r="AA159" i="3"/>
  <c r="X159" i="3"/>
  <c r="U159" i="3"/>
  <c r="R159" i="3"/>
  <c r="O159" i="3"/>
  <c r="L159" i="3"/>
  <c r="I159" i="3"/>
  <c r="F159" i="3"/>
  <c r="AG157" i="3"/>
  <c r="AD157" i="3"/>
  <c r="AA157" i="3"/>
  <c r="X157" i="3"/>
  <c r="U157" i="3"/>
  <c r="R157" i="3"/>
  <c r="O157" i="3"/>
  <c r="L157" i="3"/>
  <c r="I157" i="3"/>
  <c r="F157" i="3"/>
  <c r="AI156" i="3"/>
  <c r="AH156" i="3"/>
  <c r="AG156" i="3"/>
  <c r="AI155" i="3"/>
  <c r="AH155" i="3"/>
  <c r="AG155" i="3"/>
  <c r="AI154" i="3"/>
  <c r="AH154" i="3"/>
  <c r="AG154" i="3"/>
  <c r="AD154" i="3"/>
  <c r="AA154" i="3"/>
  <c r="X154" i="3"/>
  <c r="U154" i="3"/>
  <c r="R154" i="3"/>
  <c r="O154" i="3"/>
  <c r="AG153" i="3"/>
  <c r="AD153" i="3"/>
  <c r="AA153" i="3"/>
  <c r="X153" i="3"/>
  <c r="U153" i="3"/>
  <c r="R153" i="3"/>
  <c r="O153" i="3"/>
  <c r="L153" i="3"/>
  <c r="I153" i="3"/>
  <c r="F153" i="3"/>
  <c r="AI152" i="3"/>
  <c r="AH152" i="3"/>
  <c r="AG152" i="3"/>
  <c r="AI151" i="3"/>
  <c r="AH151" i="3"/>
  <c r="AG151" i="3"/>
  <c r="AD151" i="3"/>
  <c r="AA151" i="3"/>
  <c r="X151" i="3"/>
  <c r="U151" i="3"/>
  <c r="R151" i="3"/>
  <c r="O151" i="3"/>
  <c r="L151" i="3"/>
  <c r="I151" i="3"/>
  <c r="F151" i="3"/>
  <c r="AI150" i="3"/>
  <c r="AH150" i="3"/>
  <c r="AG150" i="3"/>
  <c r="AD150" i="3"/>
  <c r="AA150" i="3"/>
  <c r="X150" i="3"/>
  <c r="U150" i="3"/>
  <c r="R150" i="3"/>
  <c r="O150" i="3"/>
  <c r="L150" i="3"/>
  <c r="I150" i="3"/>
  <c r="F150" i="3"/>
  <c r="AG149" i="3"/>
  <c r="AD149" i="3"/>
  <c r="AA149" i="3"/>
  <c r="X149" i="3"/>
  <c r="R149" i="3"/>
  <c r="O149" i="3"/>
  <c r="L149" i="3"/>
  <c r="F149" i="3"/>
  <c r="AI148" i="3"/>
  <c r="AH148" i="3"/>
  <c r="AG148" i="3"/>
  <c r="AI146" i="3"/>
  <c r="AH146" i="3"/>
  <c r="AG146" i="3"/>
  <c r="AD146" i="3"/>
  <c r="AA146" i="3"/>
  <c r="X146" i="3"/>
  <c r="U146" i="3"/>
  <c r="R146" i="3"/>
  <c r="O146" i="3"/>
  <c r="L146" i="3"/>
  <c r="I146" i="3"/>
  <c r="F146" i="3"/>
  <c r="AD145" i="3"/>
  <c r="O145" i="3"/>
  <c r="I145" i="3"/>
  <c r="AI144" i="3"/>
  <c r="AH144" i="3"/>
  <c r="AG144" i="3"/>
  <c r="AD144" i="3"/>
  <c r="AA144" i="3"/>
  <c r="X144" i="3"/>
  <c r="U144" i="3"/>
  <c r="R144" i="3"/>
  <c r="O144" i="3"/>
  <c r="L144" i="3"/>
  <c r="I144" i="3"/>
  <c r="F144" i="3"/>
  <c r="AI143" i="3"/>
  <c r="AH143" i="3"/>
  <c r="AG143" i="3"/>
  <c r="AD143" i="3"/>
  <c r="AA143" i="3"/>
  <c r="X143" i="3"/>
  <c r="U143" i="3"/>
  <c r="R143" i="3"/>
  <c r="O143" i="3"/>
  <c r="L143" i="3"/>
  <c r="I143" i="3"/>
  <c r="F143" i="3"/>
  <c r="AI142" i="3"/>
  <c r="AH142" i="3"/>
  <c r="AG142" i="3"/>
  <c r="AD142" i="3"/>
  <c r="AA142" i="3"/>
  <c r="X142" i="3"/>
  <c r="U142" i="3"/>
  <c r="R142" i="3"/>
  <c r="O142" i="3"/>
  <c r="L142" i="3"/>
  <c r="I142" i="3"/>
  <c r="F142" i="3"/>
  <c r="AG140" i="3"/>
  <c r="AD140" i="3"/>
  <c r="AA140" i="3"/>
  <c r="U140" i="3"/>
  <c r="R140" i="3"/>
  <c r="O140" i="3"/>
  <c r="L140" i="3"/>
  <c r="I140" i="3"/>
  <c r="F140" i="3"/>
  <c r="AI139" i="3"/>
  <c r="AH139" i="3"/>
  <c r="AG139" i="3"/>
  <c r="AI138" i="3"/>
  <c r="AH138" i="3"/>
  <c r="AG138" i="3"/>
  <c r="AI137" i="3"/>
  <c r="AH137" i="3"/>
  <c r="AG137" i="3"/>
  <c r="AD137" i="3"/>
  <c r="AA137" i="3"/>
  <c r="X137" i="3"/>
  <c r="AG136" i="3"/>
  <c r="AD136" i="3"/>
  <c r="AA136" i="3"/>
  <c r="X136" i="3"/>
  <c r="U136" i="3"/>
  <c r="R136" i="3"/>
  <c r="O136" i="3"/>
  <c r="L136" i="3"/>
  <c r="I136" i="3"/>
  <c r="F136" i="3"/>
  <c r="AI135" i="3"/>
  <c r="AH135" i="3"/>
  <c r="AG135" i="3"/>
  <c r="AI134" i="3"/>
  <c r="AH134" i="3"/>
  <c r="AG134" i="3"/>
  <c r="AD134" i="3"/>
  <c r="AA134" i="3"/>
  <c r="X134" i="3"/>
  <c r="U134" i="3"/>
  <c r="R134" i="3"/>
  <c r="O134" i="3"/>
  <c r="L134" i="3"/>
  <c r="I134" i="3"/>
  <c r="F134" i="3"/>
  <c r="AI133" i="3"/>
  <c r="AH133" i="3"/>
  <c r="AG133" i="3"/>
  <c r="AD133" i="3"/>
  <c r="AA133" i="3"/>
  <c r="X133" i="3"/>
  <c r="U133" i="3"/>
  <c r="R133" i="3"/>
  <c r="O133" i="3"/>
  <c r="L133" i="3"/>
  <c r="I133" i="3"/>
  <c r="F133" i="3"/>
  <c r="AG132" i="3"/>
  <c r="AD132" i="3"/>
  <c r="AA132" i="3"/>
  <c r="X132" i="3"/>
  <c r="U132" i="3"/>
  <c r="R132" i="3"/>
  <c r="O132" i="3"/>
  <c r="L132" i="3"/>
  <c r="I132" i="3"/>
  <c r="F132" i="3"/>
  <c r="AI131" i="3"/>
  <c r="AH131" i="3"/>
  <c r="AG131" i="3"/>
  <c r="AD131" i="3"/>
  <c r="AA131" i="3"/>
  <c r="X131" i="3"/>
  <c r="AI129" i="3"/>
  <c r="AH129" i="3"/>
  <c r="AG129" i="3"/>
  <c r="AD129" i="3"/>
  <c r="AA129" i="3"/>
  <c r="X129" i="3"/>
  <c r="U129" i="3"/>
  <c r="R129" i="3"/>
  <c r="O129" i="3"/>
  <c r="L129" i="3"/>
  <c r="I129" i="3"/>
  <c r="F129" i="3"/>
  <c r="X128" i="3"/>
  <c r="R128" i="3"/>
  <c r="AI127" i="3"/>
  <c r="AH127" i="3"/>
  <c r="AG127" i="3"/>
  <c r="AD127" i="3"/>
  <c r="AA127" i="3"/>
  <c r="X127" i="3"/>
  <c r="U127" i="3"/>
  <c r="R127" i="3"/>
  <c r="O127" i="3"/>
  <c r="L127" i="3"/>
  <c r="I127" i="3"/>
  <c r="F127" i="3"/>
  <c r="AI126" i="3"/>
  <c r="AH126" i="3"/>
  <c r="AG126" i="3"/>
  <c r="AD126" i="3"/>
  <c r="AA126" i="3"/>
  <c r="X126" i="3"/>
  <c r="U126" i="3"/>
  <c r="R126" i="3"/>
  <c r="O126" i="3"/>
  <c r="L126" i="3"/>
  <c r="I126" i="3"/>
  <c r="F126" i="3"/>
  <c r="AI125" i="3"/>
  <c r="AH125" i="3"/>
  <c r="AG125" i="3"/>
  <c r="AD125" i="3"/>
  <c r="AA125" i="3"/>
  <c r="X125" i="3"/>
  <c r="U125" i="3"/>
  <c r="R125" i="3"/>
  <c r="O125" i="3"/>
  <c r="L125" i="3"/>
  <c r="I125" i="3"/>
  <c r="F125" i="3"/>
  <c r="AG123" i="3"/>
  <c r="AD123" i="3"/>
  <c r="AA123" i="3"/>
  <c r="X123" i="3"/>
  <c r="U123" i="3"/>
  <c r="R123" i="3"/>
  <c r="O123" i="3"/>
  <c r="L123" i="3"/>
  <c r="I123" i="3"/>
  <c r="F123" i="3"/>
  <c r="AI122" i="3"/>
  <c r="AH122" i="3"/>
  <c r="AG122" i="3"/>
  <c r="AD122" i="3"/>
  <c r="AA122" i="3"/>
  <c r="X122" i="3"/>
  <c r="U122" i="3"/>
  <c r="R122" i="3"/>
  <c r="O122" i="3"/>
  <c r="L122" i="3"/>
  <c r="I122" i="3"/>
  <c r="F122" i="3"/>
  <c r="AI121" i="3"/>
  <c r="AH121" i="3"/>
  <c r="AG121" i="3"/>
  <c r="AI120" i="3"/>
  <c r="AH120" i="3"/>
  <c r="AG120" i="3"/>
  <c r="AD120" i="3"/>
  <c r="AA120" i="3"/>
  <c r="X120" i="3"/>
  <c r="U120" i="3"/>
  <c r="R120" i="3"/>
  <c r="O120" i="3"/>
  <c r="L120" i="3"/>
  <c r="I120" i="3"/>
  <c r="F120" i="3"/>
  <c r="AG119" i="3"/>
  <c r="AA119" i="3"/>
  <c r="U119" i="3"/>
  <c r="R119" i="3"/>
  <c r="O119" i="3"/>
  <c r="L119" i="3"/>
  <c r="I119" i="3"/>
  <c r="F119" i="3"/>
  <c r="AI118" i="3"/>
  <c r="AH118" i="3"/>
  <c r="AG118" i="3"/>
  <c r="AI117" i="3"/>
  <c r="AH117" i="3"/>
  <c r="AG117" i="3"/>
  <c r="AD117" i="3"/>
  <c r="AA117" i="3"/>
  <c r="X117" i="3"/>
  <c r="U117" i="3"/>
  <c r="R117" i="3"/>
  <c r="O117" i="3"/>
  <c r="L117" i="3"/>
  <c r="I117" i="3"/>
  <c r="F117" i="3"/>
  <c r="AI116" i="3"/>
  <c r="AH116" i="3"/>
  <c r="AG116" i="3"/>
  <c r="AD116" i="3"/>
  <c r="AA116" i="3"/>
  <c r="X116" i="3"/>
  <c r="U116" i="3"/>
  <c r="R116" i="3"/>
  <c r="O116" i="3"/>
  <c r="L116" i="3"/>
  <c r="I116" i="3"/>
  <c r="F116" i="3"/>
  <c r="AG115" i="3"/>
  <c r="AD115" i="3"/>
  <c r="AA115" i="3"/>
  <c r="X115" i="3"/>
  <c r="U115" i="3"/>
  <c r="R115" i="3"/>
  <c r="O115" i="3"/>
  <c r="I115" i="3"/>
  <c r="F115" i="3"/>
  <c r="AI114" i="3"/>
  <c r="AH114" i="3"/>
  <c r="AG114" i="3"/>
  <c r="AD114" i="3"/>
  <c r="AA114" i="3"/>
  <c r="X114" i="3"/>
  <c r="U114" i="3"/>
  <c r="R114" i="3"/>
  <c r="O114" i="3"/>
  <c r="L114" i="3"/>
  <c r="I114" i="3"/>
  <c r="F114" i="3"/>
  <c r="AI112" i="3"/>
  <c r="AH112" i="3"/>
  <c r="AG112" i="3"/>
  <c r="AD112" i="3"/>
  <c r="AA112" i="3"/>
  <c r="X112" i="3"/>
  <c r="U112" i="3"/>
  <c r="R112" i="3"/>
  <c r="O112" i="3"/>
  <c r="L112" i="3"/>
  <c r="I112" i="3"/>
  <c r="F112" i="3"/>
  <c r="AA111" i="3"/>
  <c r="O111" i="3"/>
  <c r="AI110" i="3"/>
  <c r="AH110" i="3"/>
  <c r="AG110" i="3"/>
  <c r="AD110" i="3"/>
  <c r="AA110" i="3"/>
  <c r="X110" i="3"/>
  <c r="U110" i="3"/>
  <c r="R110" i="3"/>
  <c r="O110" i="3"/>
  <c r="L110" i="3"/>
  <c r="I110" i="3"/>
  <c r="F110" i="3"/>
  <c r="AI109" i="3"/>
  <c r="AH109" i="3"/>
  <c r="AG109" i="3"/>
  <c r="AD109" i="3"/>
  <c r="AA109" i="3"/>
  <c r="X109" i="3"/>
  <c r="U109" i="3"/>
  <c r="R109" i="3"/>
  <c r="O109" i="3"/>
  <c r="L109" i="3"/>
  <c r="I109" i="3"/>
  <c r="F109" i="3"/>
  <c r="AI108" i="3"/>
  <c r="AH108" i="3"/>
  <c r="AG108" i="3"/>
  <c r="AD108" i="3"/>
  <c r="AA108" i="3"/>
  <c r="X108" i="3"/>
  <c r="U108" i="3"/>
  <c r="R108" i="3"/>
  <c r="O108" i="3"/>
  <c r="L108" i="3"/>
  <c r="I108" i="3"/>
  <c r="F108" i="3"/>
  <c r="AG106" i="3"/>
  <c r="AD106" i="3"/>
  <c r="AA106" i="3"/>
  <c r="X106" i="3"/>
  <c r="U106" i="3"/>
  <c r="R106" i="3"/>
  <c r="O106" i="3"/>
  <c r="L106" i="3"/>
  <c r="I106" i="3"/>
  <c r="F106" i="3"/>
  <c r="AI105" i="3"/>
  <c r="AH105" i="3"/>
  <c r="AG105" i="3"/>
  <c r="AI104" i="3"/>
  <c r="AH104" i="3"/>
  <c r="AG104" i="3"/>
  <c r="AI103" i="3"/>
  <c r="AH103" i="3"/>
  <c r="AG103" i="3"/>
  <c r="AD103" i="3"/>
  <c r="AA103" i="3"/>
  <c r="AG102" i="3"/>
  <c r="AD102" i="3"/>
  <c r="AA102" i="3"/>
  <c r="X102" i="3"/>
  <c r="U102" i="3"/>
  <c r="R102" i="3"/>
  <c r="O102" i="3"/>
  <c r="L102" i="3"/>
  <c r="F102" i="3"/>
  <c r="AI101" i="3"/>
  <c r="AH101" i="3"/>
  <c r="AG101" i="3"/>
  <c r="AI100" i="3"/>
  <c r="AH100" i="3"/>
  <c r="AG100" i="3"/>
  <c r="AD100" i="3"/>
  <c r="AA100" i="3"/>
  <c r="X100" i="3"/>
  <c r="U100" i="3"/>
  <c r="R100" i="3"/>
  <c r="O100" i="3"/>
  <c r="L100" i="3"/>
  <c r="I100" i="3"/>
  <c r="F100" i="3"/>
  <c r="AI99" i="3"/>
  <c r="AH99" i="3"/>
  <c r="AG99" i="3"/>
  <c r="AD99" i="3"/>
  <c r="AA99" i="3"/>
  <c r="X99" i="3"/>
  <c r="U99" i="3"/>
  <c r="R99" i="3"/>
  <c r="O99" i="3"/>
  <c r="L99" i="3"/>
  <c r="I99" i="3"/>
  <c r="F99" i="3"/>
  <c r="AD98" i="3"/>
  <c r="X98" i="3"/>
  <c r="R98" i="3"/>
  <c r="O98" i="3"/>
  <c r="L98" i="3"/>
  <c r="I98" i="3"/>
  <c r="F98" i="3"/>
  <c r="AI97" i="3"/>
  <c r="AH97" i="3"/>
  <c r="AG97" i="3"/>
  <c r="AD97" i="3"/>
  <c r="AA97" i="3"/>
  <c r="X97" i="3"/>
  <c r="AI95" i="3"/>
  <c r="AH95" i="3"/>
  <c r="AG95" i="3"/>
  <c r="AD95" i="3"/>
  <c r="AA95" i="3"/>
  <c r="X95" i="3"/>
  <c r="U95" i="3"/>
  <c r="R95" i="3"/>
  <c r="O95" i="3"/>
  <c r="L95" i="3"/>
  <c r="I95" i="3"/>
  <c r="F95" i="3"/>
  <c r="AG94" i="3"/>
  <c r="AA94" i="3"/>
  <c r="X94" i="3"/>
  <c r="U94" i="3"/>
  <c r="O94" i="3"/>
  <c r="I94" i="3"/>
  <c r="AH93" i="3"/>
  <c r="AG93" i="3"/>
  <c r="AD93" i="3"/>
  <c r="AA93" i="3"/>
  <c r="X93" i="3"/>
  <c r="U93" i="3"/>
  <c r="R93" i="3"/>
  <c r="O93" i="3"/>
  <c r="L93" i="3"/>
  <c r="I93" i="3"/>
  <c r="F93" i="3"/>
  <c r="AI92" i="3"/>
  <c r="AH92" i="3"/>
  <c r="AG92" i="3"/>
  <c r="AD92" i="3"/>
  <c r="AA92" i="3"/>
  <c r="X92" i="3"/>
  <c r="U92" i="3"/>
  <c r="R92" i="3"/>
  <c r="O92" i="3"/>
  <c r="L92" i="3"/>
  <c r="I92" i="3"/>
  <c r="F92" i="3"/>
  <c r="AI91" i="3"/>
  <c r="AH91" i="3"/>
  <c r="AG91" i="3"/>
  <c r="AD91" i="3"/>
  <c r="AA91" i="3"/>
  <c r="X91" i="3"/>
  <c r="U91" i="3"/>
  <c r="R91" i="3"/>
  <c r="O91" i="3"/>
  <c r="L91" i="3"/>
  <c r="I91" i="3"/>
  <c r="F91" i="3"/>
  <c r="AG89" i="3"/>
  <c r="AD89" i="3"/>
  <c r="AA89" i="3"/>
  <c r="X89" i="3"/>
  <c r="U89" i="3"/>
  <c r="R89" i="3"/>
  <c r="O89" i="3"/>
  <c r="L89" i="3"/>
  <c r="I89" i="3"/>
  <c r="F89" i="3"/>
  <c r="AI88" i="3"/>
  <c r="AH88" i="3"/>
  <c r="AG88" i="3"/>
  <c r="AI87" i="3"/>
  <c r="AH87" i="3"/>
  <c r="AG87" i="3"/>
  <c r="AI86" i="3"/>
  <c r="AH86" i="3"/>
  <c r="AG86" i="3"/>
  <c r="AD85" i="3"/>
  <c r="AA85" i="3"/>
  <c r="X85" i="3"/>
  <c r="U85" i="3"/>
  <c r="R85" i="3"/>
  <c r="O85" i="3"/>
  <c r="L85" i="3"/>
  <c r="I85" i="3"/>
  <c r="F85" i="3"/>
  <c r="AI84" i="3"/>
  <c r="AH84" i="3"/>
  <c r="AG84" i="3"/>
  <c r="AI83" i="3"/>
  <c r="AH83" i="3"/>
  <c r="AG83" i="3"/>
  <c r="AD83" i="3"/>
  <c r="AA83" i="3"/>
  <c r="X83" i="3"/>
  <c r="U83" i="3"/>
  <c r="R83" i="3"/>
  <c r="O83" i="3"/>
  <c r="L83" i="3"/>
  <c r="I83" i="3"/>
  <c r="F83" i="3"/>
  <c r="AI82" i="3"/>
  <c r="AH82" i="3"/>
  <c r="AG82" i="3"/>
  <c r="AD82" i="3"/>
  <c r="AA82" i="3"/>
  <c r="X82" i="3"/>
  <c r="U82" i="3"/>
  <c r="R82" i="3"/>
  <c r="O82" i="3"/>
  <c r="L82" i="3"/>
  <c r="I82" i="3"/>
  <c r="F82" i="3"/>
  <c r="AG81" i="3"/>
  <c r="AD81" i="3"/>
  <c r="AA81" i="3"/>
  <c r="X81" i="3"/>
  <c r="U81" i="3"/>
  <c r="R81" i="3"/>
  <c r="L81" i="3"/>
  <c r="I81" i="3"/>
  <c r="AI80" i="3"/>
  <c r="AH80" i="3"/>
  <c r="AG80" i="3"/>
  <c r="AI78" i="3"/>
  <c r="AH78" i="3"/>
  <c r="AG78" i="3"/>
  <c r="AD78" i="3"/>
  <c r="AA78" i="3"/>
  <c r="X78" i="3"/>
  <c r="U78" i="3"/>
  <c r="R78" i="3"/>
  <c r="O78" i="3"/>
  <c r="L78" i="3"/>
  <c r="I78" i="3"/>
  <c r="F78" i="3"/>
  <c r="AG77" i="3"/>
  <c r="AA77" i="3"/>
  <c r="AI76" i="3"/>
  <c r="AH76" i="3"/>
  <c r="AG76" i="3"/>
  <c r="AD76" i="3"/>
  <c r="AA76" i="3"/>
  <c r="X76" i="3"/>
  <c r="U76" i="3"/>
  <c r="R76" i="3"/>
  <c r="O76" i="3"/>
  <c r="L76" i="3"/>
  <c r="I76" i="3"/>
  <c r="F76" i="3"/>
  <c r="AI75" i="3"/>
  <c r="AH75" i="3"/>
  <c r="AG75" i="3"/>
  <c r="AD75" i="3"/>
  <c r="AA75" i="3"/>
  <c r="X75" i="3"/>
  <c r="U75" i="3"/>
  <c r="R75" i="3"/>
  <c r="O75" i="3"/>
  <c r="L75" i="3"/>
  <c r="I75" i="3"/>
  <c r="F75" i="3"/>
  <c r="AI74" i="3"/>
  <c r="AH74" i="3"/>
  <c r="AG74" i="3"/>
  <c r="AD74" i="3"/>
  <c r="AA74" i="3"/>
  <c r="X74" i="3"/>
  <c r="U74" i="3"/>
  <c r="R74" i="3"/>
  <c r="O74" i="3"/>
  <c r="L74" i="3"/>
  <c r="I74" i="3"/>
  <c r="F74" i="3"/>
  <c r="AG72" i="3"/>
  <c r="AD72" i="3"/>
  <c r="AA72" i="3"/>
  <c r="X72" i="3"/>
  <c r="U72" i="3"/>
  <c r="O72" i="3"/>
  <c r="L72" i="3"/>
  <c r="I72" i="3"/>
  <c r="F72" i="3"/>
  <c r="AI71" i="3"/>
  <c r="AH71" i="3"/>
  <c r="AG71" i="3"/>
  <c r="AI70" i="3"/>
  <c r="AH70" i="3"/>
  <c r="AG70" i="3"/>
  <c r="AI69" i="3"/>
  <c r="AH69" i="3"/>
  <c r="AG69" i="3"/>
  <c r="AD69" i="3"/>
  <c r="AA69" i="3"/>
  <c r="X69" i="3"/>
  <c r="AG68" i="3"/>
  <c r="AD68" i="3"/>
  <c r="X68" i="3"/>
  <c r="U68" i="3"/>
  <c r="R68" i="3"/>
  <c r="O68" i="3"/>
  <c r="L68" i="3"/>
  <c r="I68" i="3"/>
  <c r="F68" i="3"/>
  <c r="AI67" i="3"/>
  <c r="AH67" i="3"/>
  <c r="AG67" i="3"/>
  <c r="AI66" i="3"/>
  <c r="AH66" i="3"/>
  <c r="AG66" i="3"/>
  <c r="AD66" i="3"/>
  <c r="AA66" i="3"/>
  <c r="X66" i="3"/>
  <c r="U66" i="3"/>
  <c r="R66" i="3"/>
  <c r="O66" i="3"/>
  <c r="L66" i="3"/>
  <c r="I66" i="3"/>
  <c r="F66" i="3"/>
  <c r="AI65" i="3"/>
  <c r="AH65" i="3"/>
  <c r="AG65" i="3"/>
  <c r="AD65" i="3"/>
  <c r="AA65" i="3"/>
  <c r="X65" i="3"/>
  <c r="U65" i="3"/>
  <c r="R65" i="3"/>
  <c r="O65" i="3"/>
  <c r="L65" i="3"/>
  <c r="I65" i="3"/>
  <c r="F65" i="3"/>
  <c r="AG64" i="3"/>
  <c r="AD64" i="3"/>
  <c r="AA64" i="3"/>
  <c r="X64" i="3"/>
  <c r="U64" i="3"/>
  <c r="R64" i="3"/>
  <c r="O64" i="3"/>
  <c r="L64" i="3"/>
  <c r="I64" i="3"/>
  <c r="F64" i="3"/>
  <c r="AI63" i="3"/>
  <c r="AH63" i="3"/>
  <c r="AG63" i="3"/>
  <c r="AD63" i="3"/>
  <c r="AA63" i="3"/>
  <c r="X63" i="3"/>
  <c r="AI61" i="3"/>
  <c r="AH61" i="3"/>
  <c r="AG61" i="3"/>
  <c r="AD61" i="3"/>
  <c r="AA61" i="3"/>
  <c r="X61" i="3"/>
  <c r="U61" i="3"/>
  <c r="R61" i="3"/>
  <c r="O61" i="3"/>
  <c r="L61" i="3"/>
  <c r="I61" i="3"/>
  <c r="F61" i="3"/>
  <c r="L60" i="3"/>
  <c r="F60" i="3"/>
  <c r="AI59" i="3"/>
  <c r="AH59" i="3"/>
  <c r="AG59" i="3"/>
  <c r="AD59" i="3"/>
  <c r="AA59" i="3"/>
  <c r="X59" i="3"/>
  <c r="U59" i="3"/>
  <c r="R59" i="3"/>
  <c r="O59" i="3"/>
  <c r="L59" i="3"/>
  <c r="I59" i="3"/>
  <c r="F59" i="3"/>
  <c r="AI58" i="3"/>
  <c r="AH58" i="3"/>
  <c r="AG58" i="3"/>
  <c r="AD58" i="3"/>
  <c r="AA58" i="3"/>
  <c r="X58" i="3"/>
  <c r="U58" i="3"/>
  <c r="R58" i="3"/>
  <c r="O58" i="3"/>
  <c r="L58" i="3"/>
  <c r="I58" i="3"/>
  <c r="F58" i="3"/>
  <c r="AI57" i="3"/>
  <c r="AH57" i="3"/>
  <c r="AG57" i="3"/>
  <c r="AD57" i="3"/>
  <c r="AA57" i="3"/>
  <c r="X57" i="3"/>
  <c r="U57" i="3"/>
  <c r="R57" i="3"/>
  <c r="O57" i="3"/>
  <c r="L57" i="3"/>
  <c r="I57" i="3"/>
  <c r="F57" i="3"/>
  <c r="AG55" i="3"/>
  <c r="AD55" i="3"/>
  <c r="AA55" i="3"/>
  <c r="X55" i="3"/>
  <c r="U55" i="3"/>
  <c r="R55" i="3"/>
  <c r="O55" i="3"/>
  <c r="L55" i="3"/>
  <c r="I55" i="3"/>
  <c r="F55" i="3"/>
  <c r="AI54" i="3"/>
  <c r="AH54" i="3"/>
  <c r="AG54" i="3"/>
  <c r="AI53" i="3"/>
  <c r="AH53" i="3"/>
  <c r="AG53" i="3"/>
  <c r="AI52" i="3"/>
  <c r="AH52" i="3"/>
  <c r="AG52" i="3"/>
  <c r="AG51" i="3"/>
  <c r="AD51" i="3"/>
  <c r="AA51" i="3"/>
  <c r="X51" i="3"/>
  <c r="U51" i="3"/>
  <c r="R51" i="3"/>
  <c r="O51" i="3"/>
  <c r="L51" i="3"/>
  <c r="I51" i="3"/>
  <c r="F51" i="3"/>
  <c r="AI50" i="3"/>
  <c r="AH50" i="3"/>
  <c r="AG50" i="3"/>
  <c r="AI49" i="3"/>
  <c r="AH49" i="3"/>
  <c r="AG49" i="3"/>
  <c r="AD49" i="3"/>
  <c r="AA49" i="3"/>
  <c r="X49" i="3"/>
  <c r="U49" i="3"/>
  <c r="R49" i="3"/>
  <c r="O49" i="3"/>
  <c r="L49" i="3"/>
  <c r="I49" i="3"/>
  <c r="F49" i="3"/>
  <c r="AI48" i="3"/>
  <c r="AH48" i="3"/>
  <c r="AG48" i="3"/>
  <c r="AD48" i="3"/>
  <c r="AA48" i="3"/>
  <c r="X48" i="3"/>
  <c r="U48" i="3"/>
  <c r="R48" i="3"/>
  <c r="O48" i="3"/>
  <c r="L48" i="3"/>
  <c r="I48" i="3"/>
  <c r="F48" i="3"/>
  <c r="AG47" i="3"/>
  <c r="AD47" i="3"/>
  <c r="AA47" i="3"/>
  <c r="X47" i="3"/>
  <c r="U47" i="3"/>
  <c r="R47" i="3"/>
  <c r="O47" i="3"/>
  <c r="L47" i="3"/>
  <c r="I47" i="3"/>
  <c r="F47" i="3"/>
  <c r="AI46" i="3"/>
  <c r="AH46" i="3"/>
  <c r="AG46" i="3"/>
  <c r="AI44" i="3"/>
  <c r="AH44" i="3"/>
  <c r="AG44" i="3"/>
  <c r="AD44" i="3"/>
  <c r="AA44" i="3"/>
  <c r="X44" i="3"/>
  <c r="U44" i="3"/>
  <c r="R44" i="3"/>
  <c r="O44" i="3"/>
  <c r="L44" i="3"/>
  <c r="I44" i="3"/>
  <c r="F44" i="3"/>
  <c r="R43" i="3"/>
  <c r="AI42" i="3"/>
  <c r="AH42" i="3"/>
  <c r="AG42" i="3"/>
  <c r="AD42" i="3"/>
  <c r="AA42" i="3"/>
  <c r="X42" i="3"/>
  <c r="U42" i="3"/>
  <c r="R42" i="3"/>
  <c r="O42" i="3"/>
  <c r="L42" i="3"/>
  <c r="I42" i="3"/>
  <c r="F42" i="3"/>
  <c r="AI41" i="3"/>
  <c r="AH41" i="3"/>
  <c r="AG41" i="3"/>
  <c r="AD41" i="3"/>
  <c r="AA41" i="3"/>
  <c r="X41" i="3"/>
  <c r="U41" i="3"/>
  <c r="R41" i="3"/>
  <c r="O41" i="3"/>
  <c r="L41" i="3"/>
  <c r="I41" i="3"/>
  <c r="F41" i="3"/>
  <c r="AI40" i="3"/>
  <c r="AH40" i="3"/>
  <c r="AH43" i="3" s="1"/>
  <c r="AG40" i="3"/>
  <c r="AD40" i="3"/>
  <c r="AA40" i="3"/>
  <c r="X40" i="3"/>
  <c r="U40" i="3"/>
  <c r="R40" i="3"/>
  <c r="O40" i="3"/>
  <c r="L40" i="3"/>
  <c r="I40" i="3"/>
  <c r="F40" i="3"/>
  <c r="AG38" i="3"/>
  <c r="AD38" i="3"/>
  <c r="AA38" i="3"/>
  <c r="X38" i="3"/>
  <c r="U38" i="3"/>
  <c r="R38" i="3"/>
  <c r="O38" i="3"/>
  <c r="L38" i="3"/>
  <c r="I38" i="3"/>
  <c r="AI37" i="3"/>
  <c r="AH37" i="3"/>
  <c r="AG37" i="3"/>
  <c r="AD37" i="3"/>
  <c r="AI36" i="3"/>
  <c r="AH36" i="3"/>
  <c r="AG36" i="3"/>
  <c r="AI35" i="3"/>
  <c r="AH35" i="3"/>
  <c r="AG35" i="3"/>
  <c r="AD35" i="3"/>
  <c r="AA35" i="3"/>
  <c r="AG34" i="3"/>
  <c r="AD34" i="3"/>
  <c r="AA34" i="3"/>
  <c r="X34" i="3"/>
  <c r="U34" i="3"/>
  <c r="R34" i="3"/>
  <c r="O34" i="3"/>
  <c r="L34" i="3"/>
  <c r="I34" i="3"/>
  <c r="F34" i="3"/>
  <c r="AI33" i="3"/>
  <c r="AH33" i="3"/>
  <c r="AG33" i="3"/>
  <c r="AI32" i="3"/>
  <c r="AH32" i="3"/>
  <c r="AG32" i="3"/>
  <c r="AD32" i="3"/>
  <c r="AA32" i="3"/>
  <c r="X32" i="3"/>
  <c r="U32" i="3"/>
  <c r="R32" i="3"/>
  <c r="O32" i="3"/>
  <c r="L32" i="3"/>
  <c r="I32" i="3"/>
  <c r="F32" i="3"/>
  <c r="AI31" i="3"/>
  <c r="AH31" i="3"/>
  <c r="AG31" i="3"/>
  <c r="AD31" i="3"/>
  <c r="AA31" i="3"/>
  <c r="X31" i="3"/>
  <c r="U31" i="3"/>
  <c r="R31" i="3"/>
  <c r="O31" i="3"/>
  <c r="L31" i="3"/>
  <c r="I31" i="3"/>
  <c r="F31" i="3"/>
  <c r="AG30" i="3"/>
  <c r="AD30" i="3"/>
  <c r="AA30" i="3"/>
  <c r="X30" i="3"/>
  <c r="U30" i="3"/>
  <c r="R30" i="3"/>
  <c r="O30" i="3"/>
  <c r="L30" i="3"/>
  <c r="I30" i="3"/>
  <c r="F30" i="3"/>
  <c r="AI29" i="3"/>
  <c r="AH29" i="3"/>
  <c r="AG29" i="3"/>
  <c r="AD29" i="3"/>
  <c r="AA29" i="3"/>
  <c r="X29" i="3"/>
  <c r="AI27" i="3"/>
  <c r="AH27" i="3"/>
  <c r="AG27" i="3"/>
  <c r="AD27" i="3"/>
  <c r="AA27" i="3"/>
  <c r="X27" i="3"/>
  <c r="U27" i="3"/>
  <c r="R27" i="3"/>
  <c r="O27" i="3"/>
  <c r="L27" i="3"/>
  <c r="I27" i="3"/>
  <c r="F27" i="3"/>
  <c r="AD26" i="3"/>
  <c r="X26" i="3"/>
  <c r="R26" i="3"/>
  <c r="L26" i="3"/>
  <c r="F26" i="3"/>
  <c r="AI25" i="3"/>
  <c r="AH25" i="3"/>
  <c r="AG25" i="3"/>
  <c r="AD25" i="3"/>
  <c r="AA25" i="3"/>
  <c r="X25" i="3"/>
  <c r="U25" i="3"/>
  <c r="R25" i="3"/>
  <c r="O25" i="3"/>
  <c r="L25" i="3"/>
  <c r="I25" i="3"/>
  <c r="F25" i="3"/>
  <c r="AI24" i="3"/>
  <c r="AH24" i="3"/>
  <c r="AG24" i="3"/>
  <c r="AD24" i="3"/>
  <c r="AA24" i="3"/>
  <c r="X24" i="3"/>
  <c r="U24" i="3"/>
  <c r="R24" i="3"/>
  <c r="O24" i="3"/>
  <c r="L24" i="3"/>
  <c r="I24" i="3"/>
  <c r="F24" i="3"/>
  <c r="AI23" i="3"/>
  <c r="AH23" i="3"/>
  <c r="AG23" i="3"/>
  <c r="AD23" i="3"/>
  <c r="AA23" i="3"/>
  <c r="X23" i="3"/>
  <c r="U23" i="3"/>
  <c r="R23" i="3"/>
  <c r="O23" i="3"/>
  <c r="L23" i="3"/>
  <c r="I23" i="3"/>
  <c r="F23" i="3"/>
  <c r="AG21" i="3"/>
  <c r="AD21" i="3"/>
  <c r="AA21" i="3"/>
  <c r="X21" i="3"/>
  <c r="U21" i="3"/>
  <c r="O21" i="3"/>
  <c r="L21" i="3"/>
  <c r="I21" i="3"/>
  <c r="F21" i="3"/>
  <c r="AS20" i="3"/>
  <c r="AI20" i="3"/>
  <c r="AH20" i="3"/>
  <c r="AG20" i="3"/>
  <c r="AS19" i="3"/>
  <c r="AI19" i="3"/>
  <c r="AH19" i="3"/>
  <c r="AG19" i="3"/>
  <c r="AS18" i="3"/>
  <c r="AI18" i="3"/>
  <c r="AH18" i="3"/>
  <c r="AG18" i="3"/>
  <c r="AG17" i="3"/>
  <c r="AD17" i="3"/>
  <c r="AA17" i="3"/>
  <c r="X17" i="3"/>
  <c r="U17" i="3"/>
  <c r="R17" i="3"/>
  <c r="O17" i="3"/>
  <c r="L17" i="3"/>
  <c r="I17" i="3"/>
  <c r="AS16" i="3"/>
  <c r="AI16" i="3"/>
  <c r="AH16" i="3"/>
  <c r="AG16" i="3"/>
  <c r="AS15" i="3"/>
  <c r="AI15" i="3"/>
  <c r="AH15" i="3"/>
  <c r="AG15" i="3"/>
  <c r="AD15" i="3"/>
  <c r="AA15" i="3"/>
  <c r="X15" i="3"/>
  <c r="U15" i="3"/>
  <c r="R15" i="3"/>
  <c r="O15" i="3"/>
  <c r="AS14" i="3"/>
  <c r="AI14" i="3"/>
  <c r="AH14" i="3"/>
  <c r="AG14" i="3"/>
  <c r="AD14" i="3"/>
  <c r="AA14" i="3"/>
  <c r="X14" i="3"/>
  <c r="U14" i="3"/>
  <c r="R14" i="3"/>
  <c r="O14" i="3"/>
  <c r="L14" i="3"/>
  <c r="I14" i="3"/>
  <c r="F14" i="3"/>
  <c r="AS13" i="3"/>
  <c r="AG13" i="3"/>
  <c r="X13" i="3"/>
  <c r="U13" i="3"/>
  <c r="O13" i="3"/>
  <c r="L13" i="3"/>
  <c r="I13" i="3"/>
  <c r="F13" i="3"/>
  <c r="AS12" i="3"/>
  <c r="AI12" i="3"/>
  <c r="AH12" i="3"/>
  <c r="AG12" i="3"/>
  <c r="AD12" i="3"/>
  <c r="AA12" i="3"/>
  <c r="AS10" i="3"/>
  <c r="AI10" i="3"/>
  <c r="AH10" i="3"/>
  <c r="AG10" i="3"/>
  <c r="AD10" i="3"/>
  <c r="AA10" i="3"/>
  <c r="X10" i="3"/>
  <c r="U10" i="3"/>
  <c r="R10" i="3"/>
  <c r="O10" i="3"/>
  <c r="L10" i="3"/>
  <c r="I10" i="3"/>
  <c r="F10" i="3"/>
  <c r="AD9" i="3"/>
  <c r="AA9" i="3"/>
  <c r="X9" i="3"/>
  <c r="U9" i="3"/>
  <c r="R9" i="3"/>
  <c r="L9" i="3"/>
  <c r="I9" i="3"/>
  <c r="F9" i="3"/>
  <c r="AS8" i="3"/>
  <c r="AI8" i="3"/>
  <c r="AH8" i="3"/>
  <c r="AG8" i="3"/>
  <c r="AD8" i="3"/>
  <c r="AA8" i="3"/>
  <c r="X8" i="3"/>
  <c r="U8" i="3"/>
  <c r="R8" i="3"/>
  <c r="O8" i="3"/>
  <c r="L8" i="3"/>
  <c r="I8" i="3"/>
  <c r="F8" i="3"/>
  <c r="AS7" i="3"/>
  <c r="AI7" i="3"/>
  <c r="AH7" i="3"/>
  <c r="AG7" i="3"/>
  <c r="AD7" i="3"/>
  <c r="AA7" i="3"/>
  <c r="X7" i="3"/>
  <c r="U7" i="3"/>
  <c r="R7" i="3"/>
  <c r="O7" i="3"/>
  <c r="L7" i="3"/>
  <c r="I7" i="3"/>
  <c r="F7" i="3"/>
  <c r="AS6" i="3"/>
  <c r="AI6" i="3"/>
  <c r="AH6" i="3"/>
  <c r="AG6" i="3"/>
  <c r="AD6" i="3"/>
  <c r="AA6" i="3"/>
  <c r="X6" i="3"/>
  <c r="U6" i="3"/>
  <c r="R6" i="3"/>
  <c r="O6" i="3"/>
  <c r="L6" i="3"/>
  <c r="I6" i="3"/>
  <c r="F6" i="3"/>
  <c r="Q244" i="3" l="1"/>
  <c r="R244" i="3" s="1"/>
  <c r="Z244" i="3"/>
  <c r="AA244" i="3" s="1"/>
  <c r="AC244" i="3"/>
  <c r="AD244" i="3" s="1"/>
  <c r="K244" i="3"/>
  <c r="L244" i="3" s="1"/>
  <c r="E244" i="3"/>
  <c r="F244" i="3" s="1"/>
  <c r="W244" i="3"/>
  <c r="X244" i="3" s="1"/>
  <c r="T244" i="3"/>
  <c r="U244" i="3" s="1"/>
  <c r="N244" i="3"/>
  <c r="O244" i="3" s="1"/>
  <c r="H244" i="3"/>
  <c r="I244" i="3" s="1"/>
  <c r="AH242" i="3"/>
  <c r="AH157" i="3"/>
  <c r="AH140" i="3"/>
  <c r="AI123" i="3"/>
  <c r="AH89" i="3"/>
  <c r="AH55" i="3"/>
  <c r="AH136" i="3"/>
  <c r="AI119" i="3"/>
  <c r="AI68" i="3"/>
  <c r="AH234" i="3"/>
  <c r="AI47" i="3"/>
  <c r="AQ8" i="3"/>
  <c r="AI111" i="3"/>
  <c r="AH213" i="3"/>
  <c r="AH170" i="3"/>
  <c r="AH145" i="3"/>
  <c r="AH115" i="3"/>
  <c r="AQ7" i="3"/>
  <c r="AH221" i="3"/>
  <c r="AH38" i="3"/>
  <c r="AH34" i="3"/>
  <c r="AP6" i="3"/>
  <c r="AP14" i="3"/>
  <c r="AJ189" i="3"/>
  <c r="AP8" i="3"/>
  <c r="AJ206" i="3"/>
  <c r="AH21" i="3"/>
  <c r="AH13" i="3"/>
  <c r="AJ131" i="3"/>
  <c r="AJ151" i="3"/>
  <c r="AJ152" i="3"/>
  <c r="AJ180" i="3"/>
  <c r="AJ41" i="3"/>
  <c r="AI43" i="3"/>
  <c r="AP18" i="3"/>
  <c r="AJ35" i="3"/>
  <c r="AD60" i="3"/>
  <c r="AJ86" i="3"/>
  <c r="AJ110" i="3"/>
  <c r="AJ114" i="3"/>
  <c r="L128" i="3"/>
  <c r="U145" i="3"/>
  <c r="AG145" i="3"/>
  <c r="AH9" i="3"/>
  <c r="AJ29" i="3"/>
  <c r="AD43" i="3"/>
  <c r="AD77" i="3"/>
  <c r="AJ126" i="3"/>
  <c r="AJ199" i="3"/>
  <c r="AJ210" i="3"/>
  <c r="O213" i="3"/>
  <c r="AA213" i="3"/>
  <c r="AJ239" i="3"/>
  <c r="AP19" i="3"/>
  <c r="AH98" i="3"/>
  <c r="AJ163" i="3"/>
  <c r="U166" i="3"/>
  <c r="F128" i="3"/>
  <c r="AD128" i="3"/>
  <c r="AA145" i="3"/>
  <c r="AP16" i="3"/>
  <c r="AJ70" i="3"/>
  <c r="AJ83" i="3"/>
  <c r="AG213" i="3"/>
  <c r="AJ228" i="3"/>
  <c r="AJ49" i="3"/>
  <c r="AJ57" i="3"/>
  <c r="AJ167" i="3"/>
  <c r="AJ229" i="3"/>
  <c r="AJ32" i="3"/>
  <c r="AJ53" i="3"/>
  <c r="AJ54" i="3"/>
  <c r="AJ33" i="3"/>
  <c r="AI106" i="3"/>
  <c r="AI21" i="3"/>
  <c r="AJ231" i="3"/>
  <c r="AJ87" i="3"/>
  <c r="AJ155" i="3"/>
  <c r="AJ240" i="3"/>
  <c r="AJ15" i="3"/>
  <c r="AJ169" i="3"/>
  <c r="AJ172" i="3"/>
  <c r="AJ46" i="3"/>
  <c r="AJ59" i="3"/>
  <c r="AJ75" i="3"/>
  <c r="AJ76" i="3"/>
  <c r="AI145" i="3"/>
  <c r="AI196" i="3"/>
  <c r="AJ36" i="3"/>
  <c r="AJ37" i="3"/>
  <c r="AJ97" i="3"/>
  <c r="AJ161" i="3"/>
  <c r="AI238" i="3"/>
  <c r="AJ197" i="3"/>
  <c r="AJ10" i="3"/>
  <c r="AJ80" i="3"/>
  <c r="AJ100" i="3"/>
  <c r="AJ143" i="3"/>
  <c r="AJ144" i="3"/>
  <c r="AI13" i="3"/>
  <c r="AI183" i="3"/>
  <c r="AJ183" i="3" s="1"/>
  <c r="AI191" i="3"/>
  <c r="AJ18" i="3"/>
  <c r="AI81" i="3"/>
  <c r="AJ84" i="3"/>
  <c r="AJ105" i="3"/>
  <c r="AJ109" i="3"/>
  <c r="AJ112" i="3"/>
  <c r="AI115" i="3"/>
  <c r="AJ120" i="3"/>
  <c r="AJ122" i="3"/>
  <c r="AJ148" i="3"/>
  <c r="AJ178" i="3"/>
  <c r="AJ190" i="3"/>
  <c r="AJ236" i="3"/>
  <c r="AJ241" i="3"/>
  <c r="AJ168" i="3"/>
  <c r="AI170" i="3"/>
  <c r="AQ15" i="3"/>
  <c r="AJ20" i="3"/>
  <c r="AI102" i="3"/>
  <c r="AJ142" i="3"/>
  <c r="AJ185" i="3"/>
  <c r="AJ237" i="3"/>
  <c r="AJ50" i="3"/>
  <c r="AJ95" i="3"/>
  <c r="AJ19" i="3"/>
  <c r="AJ24" i="3"/>
  <c r="AJ25" i="3"/>
  <c r="AJ42" i="3"/>
  <c r="AJ63" i="3"/>
  <c r="AJ66" i="3"/>
  <c r="AJ67" i="3"/>
  <c r="AJ117" i="3"/>
  <c r="AI128" i="3"/>
  <c r="AJ133" i="3"/>
  <c r="AJ134" i="3"/>
  <c r="AJ156" i="3"/>
  <c r="AJ160" i="3"/>
  <c r="AI204" i="3"/>
  <c r="AJ204" i="3" s="1"/>
  <c r="AJ203" i="3"/>
  <c r="AI208" i="3"/>
  <c r="AJ211" i="3"/>
  <c r="AJ222" i="3"/>
  <c r="AI234" i="3"/>
  <c r="AJ12" i="3"/>
  <c r="AJ69" i="3"/>
  <c r="AJ71" i="3"/>
  <c r="AI85" i="3"/>
  <c r="AJ92" i="3"/>
  <c r="AJ93" i="3"/>
  <c r="AJ127" i="3"/>
  <c r="AJ135" i="3"/>
  <c r="AJ165" i="3"/>
  <c r="AJ173" i="3"/>
  <c r="AJ177" i="3"/>
  <c r="AJ182" i="3"/>
  <c r="AJ207" i="3"/>
  <c r="AJ212" i="3"/>
  <c r="AJ219" i="3"/>
  <c r="AJ220" i="3"/>
  <c r="O22" i="3"/>
  <c r="AD22" i="3"/>
  <c r="F22" i="3"/>
  <c r="R22" i="3"/>
  <c r="AG22" i="3"/>
  <c r="AI34" i="3"/>
  <c r="AA43" i="3"/>
  <c r="AH102" i="3"/>
  <c r="AJ99" i="3"/>
  <c r="AI179" i="3"/>
  <c r="AJ218" i="3"/>
  <c r="AI221" i="3"/>
  <c r="AI225" i="3"/>
  <c r="AI38" i="3"/>
  <c r="U43" i="3"/>
  <c r="X60" i="3"/>
  <c r="X77" i="3"/>
  <c r="U128" i="3"/>
  <c r="AI217" i="3"/>
  <c r="AQ12" i="3"/>
  <c r="AP20" i="3"/>
  <c r="AG26" i="3"/>
  <c r="F43" i="3"/>
  <c r="AH47" i="3"/>
  <c r="AJ47" i="3" s="1"/>
  <c r="AJ44" i="3"/>
  <c r="R60" i="3"/>
  <c r="AH72" i="3"/>
  <c r="X111" i="3"/>
  <c r="L145" i="3"/>
  <c r="AJ159" i="3"/>
  <c r="AH162" i="3"/>
  <c r="AI174" i="3"/>
  <c r="U179" i="3"/>
  <c r="AQ6" i="3"/>
  <c r="AD13" i="3"/>
  <c r="AH17" i="3"/>
  <c r="AJ8" i="3"/>
  <c r="AS9" i="3"/>
  <c r="AP15" i="3"/>
  <c r="R13" i="3"/>
  <c r="AA13" i="3"/>
  <c r="AQ14" i="3"/>
  <c r="AQ16" i="3"/>
  <c r="F17" i="3"/>
  <c r="R21" i="3"/>
  <c r="AI26" i="3"/>
  <c r="O26" i="3"/>
  <c r="AH30" i="3"/>
  <c r="AJ27" i="3"/>
  <c r="F38" i="3"/>
  <c r="X43" i="3"/>
  <c r="AG43" i="3"/>
  <c r="AJ52" i="3"/>
  <c r="AH64" i="3"/>
  <c r="AI64" i="3"/>
  <c r="AA68" i="3"/>
  <c r="R72" i="3"/>
  <c r="I77" i="3"/>
  <c r="AJ88" i="3"/>
  <c r="AD94" i="3"/>
  <c r="AI94" i="3"/>
  <c r="U98" i="3"/>
  <c r="AI98" i="3"/>
  <c r="L111" i="3"/>
  <c r="AJ118" i="3"/>
  <c r="AH119" i="3"/>
  <c r="X119" i="3"/>
  <c r="AJ139" i="3"/>
  <c r="AI166" i="3"/>
  <c r="AJ186" i="3"/>
  <c r="AJ195" i="3"/>
  <c r="L43" i="3"/>
  <c r="AJ58" i="3"/>
  <c r="AG85" i="3"/>
  <c r="AJ91" i="3"/>
  <c r="R94" i="3"/>
  <c r="AH111" i="3"/>
  <c r="AJ108" i="3"/>
  <c r="AH132" i="3"/>
  <c r="AJ129" i="3"/>
  <c r="R145" i="3"/>
  <c r="I149" i="3"/>
  <c r="AI149" i="3"/>
  <c r="AD162" i="3"/>
  <c r="U200" i="3"/>
  <c r="AJ16" i="3"/>
  <c r="AQ18" i="3"/>
  <c r="AG111" i="3"/>
  <c r="AH128" i="3"/>
  <c r="AJ125" i="3"/>
  <c r="X213" i="3"/>
  <c r="AQ20" i="3"/>
  <c r="AH51" i="3"/>
  <c r="AJ48" i="3"/>
  <c r="AH60" i="3"/>
  <c r="AI72" i="3"/>
  <c r="AH77" i="3"/>
  <c r="L77" i="3"/>
  <c r="U77" i="3"/>
  <c r="AI77" i="3"/>
  <c r="AH85" i="3"/>
  <c r="AJ82" i="3"/>
  <c r="AS21" i="3"/>
  <c r="F94" i="3"/>
  <c r="AG98" i="3"/>
  <c r="F145" i="3"/>
  <c r="AI162" i="3"/>
  <c r="O162" i="3"/>
  <c r="X162" i="3"/>
  <c r="AH191" i="3"/>
  <c r="AJ188" i="3"/>
  <c r="X196" i="3"/>
  <c r="AG196" i="3"/>
  <c r="R213" i="3"/>
  <c r="O217" i="3"/>
  <c r="I26" i="3"/>
  <c r="AI30" i="3"/>
  <c r="AH68" i="3"/>
  <c r="AJ68" i="3" s="1"/>
  <c r="AJ65" i="3"/>
  <c r="AJ104" i="3"/>
  <c r="AA128" i="3"/>
  <c r="AH166" i="3"/>
  <c r="AJ224" i="3"/>
  <c r="AH225" i="3"/>
  <c r="AP12" i="3"/>
  <c r="AJ31" i="3"/>
  <c r="AA179" i="3"/>
  <c r="R204" i="3"/>
  <c r="AJ223" i="3"/>
  <c r="AQ10" i="3"/>
  <c r="AQ19" i="3"/>
  <c r="O43" i="3"/>
  <c r="R77" i="3"/>
  <c r="L94" i="3"/>
  <c r="O128" i="3"/>
  <c r="AH153" i="3"/>
  <c r="AJ150" i="3"/>
  <c r="O9" i="3"/>
  <c r="AG9" i="3"/>
  <c r="AJ14" i="3"/>
  <c r="AA26" i="3"/>
  <c r="I43" i="3"/>
  <c r="AJ6" i="3"/>
  <c r="AJ7" i="3"/>
  <c r="AI9" i="3"/>
  <c r="AP10" i="3"/>
  <c r="AI17" i="3"/>
  <c r="AS17" i="3"/>
  <c r="AH26" i="3"/>
  <c r="AJ23" i="3"/>
  <c r="U26" i="3"/>
  <c r="AI51" i="3"/>
  <c r="AI55" i="3"/>
  <c r="AI60" i="3"/>
  <c r="F77" i="3"/>
  <c r="O77" i="3"/>
  <c r="AH81" i="3"/>
  <c r="AJ78" i="3"/>
  <c r="AH94" i="3"/>
  <c r="AA98" i="3"/>
  <c r="AJ101" i="3"/>
  <c r="AH106" i="3"/>
  <c r="AJ103" i="3"/>
  <c r="I111" i="3"/>
  <c r="R111" i="3"/>
  <c r="AJ121" i="3"/>
  <c r="AH123" i="3"/>
  <c r="AJ123" i="3" s="1"/>
  <c r="AI140" i="3"/>
  <c r="I162" i="3"/>
  <c r="I196" i="3"/>
  <c r="R196" i="3"/>
  <c r="AH230" i="3"/>
  <c r="AJ227" i="3"/>
  <c r="AJ40" i="3"/>
  <c r="I60" i="3"/>
  <c r="O60" i="3"/>
  <c r="U60" i="3"/>
  <c r="AA60" i="3"/>
  <c r="AG60" i="3"/>
  <c r="AJ61" i="3"/>
  <c r="AJ74" i="3"/>
  <c r="F81" i="3"/>
  <c r="O81" i="3"/>
  <c r="AI89" i="3"/>
  <c r="I102" i="3"/>
  <c r="U111" i="3"/>
  <c r="AD111" i="3"/>
  <c r="L115" i="3"/>
  <c r="AJ116" i="3"/>
  <c r="AD119" i="3"/>
  <c r="AG128" i="3"/>
  <c r="X140" i="3"/>
  <c r="X145" i="3"/>
  <c r="AA162" i="3"/>
  <c r="I174" i="3"/>
  <c r="AG174" i="3"/>
  <c r="AJ176" i="3"/>
  <c r="AA200" i="3"/>
  <c r="AI213" i="3"/>
  <c r="AI226" i="3" s="1"/>
  <c r="AD213" i="3"/>
  <c r="F111" i="3"/>
  <c r="I128" i="3"/>
  <c r="AI132" i="3"/>
  <c r="AI136" i="3"/>
  <c r="AI157" i="3"/>
  <c r="L162" i="3"/>
  <c r="F179" i="3"/>
  <c r="AH149" i="3"/>
  <c r="AJ154" i="3"/>
  <c r="F162" i="3"/>
  <c r="AG162" i="3"/>
  <c r="I234" i="3"/>
  <c r="R234" i="3"/>
  <c r="AH238" i="3"/>
  <c r="AJ235" i="3"/>
  <c r="AJ137" i="3"/>
  <c r="AJ138" i="3"/>
  <c r="AJ146" i="3"/>
  <c r="U149" i="3"/>
  <c r="O174" i="3"/>
  <c r="L179" i="3"/>
  <c r="AI187" i="3"/>
  <c r="I187" i="3"/>
  <c r="R187" i="3"/>
  <c r="AJ201" i="3"/>
  <c r="AJ202" i="3"/>
  <c r="X221" i="3"/>
  <c r="F238" i="3"/>
  <c r="AI153" i="3"/>
  <c r="AH174" i="3"/>
  <c r="AJ171" i="3"/>
  <c r="X179" i="3"/>
  <c r="AH187" i="3"/>
  <c r="AH192" i="3" s="1"/>
  <c r="AJ184" i="3"/>
  <c r="L213" i="3"/>
  <c r="AI230" i="3"/>
  <c r="I179" i="3"/>
  <c r="R179" i="3"/>
  <c r="AD196" i="3"/>
  <c r="AI200" i="3"/>
  <c r="AH208" i="3"/>
  <c r="AH209" i="3" s="1"/>
  <c r="AJ205" i="3"/>
  <c r="F213" i="3"/>
  <c r="AJ216" i="3"/>
  <c r="AA183" i="3"/>
  <c r="AG183" i="3"/>
  <c r="O187" i="3"/>
  <c r="AJ193" i="3"/>
  <c r="AJ194" i="3"/>
  <c r="O204" i="3"/>
  <c r="U204" i="3"/>
  <c r="O208" i="3"/>
  <c r="AJ214" i="3"/>
  <c r="O230" i="3"/>
  <c r="AA230" i="3"/>
  <c r="O234" i="3"/>
  <c r="AG234" i="3"/>
  <c r="R238" i="3"/>
  <c r="L196" i="3"/>
  <c r="F196" i="3"/>
  <c r="AJ233" i="3"/>
  <c r="AI242" i="3"/>
  <c r="AT90" i="2"/>
  <c r="AU90" i="2" s="1"/>
  <c r="AR90" i="2"/>
  <c r="AQ90" i="2"/>
  <c r="AI73" i="3" l="1"/>
  <c r="AS90" i="2"/>
  <c r="AH107" i="3"/>
  <c r="AJ140" i="3"/>
  <c r="AH226" i="3"/>
  <c r="AJ226" i="3" s="1"/>
  <c r="AI243" i="3"/>
  <c r="AI124" i="3"/>
  <c r="AS22" i="3"/>
  <c r="AH90" i="3"/>
  <c r="AI107" i="3"/>
  <c r="AH175" i="3"/>
  <c r="AH56" i="3"/>
  <c r="AJ119" i="3"/>
  <c r="AH39" i="3"/>
  <c r="AI175" i="3"/>
  <c r="AH73" i="3"/>
  <c r="AJ73" i="3" s="1"/>
  <c r="AH141" i="3"/>
  <c r="AH124" i="3"/>
  <c r="AJ196" i="3"/>
  <c r="AI209" i="3"/>
  <c r="AJ209" i="3" s="1"/>
  <c r="AJ43" i="3"/>
  <c r="AI56" i="3"/>
  <c r="AH158" i="3"/>
  <c r="AH243" i="3"/>
  <c r="AI90" i="3"/>
  <c r="AI39" i="3"/>
  <c r="AI192" i="3"/>
  <c r="AJ192" i="3" s="1"/>
  <c r="AI141" i="3"/>
  <c r="AI158" i="3"/>
  <c r="AJ158" i="3" s="1"/>
  <c r="AJ89" i="3"/>
  <c r="AJ85" i="3"/>
  <c r="AJ21" i="3"/>
  <c r="AJ170" i="3"/>
  <c r="AJ98" i="3"/>
  <c r="AJ38" i="3"/>
  <c r="AP9" i="3"/>
  <c r="AP17" i="3"/>
  <c r="AJ238" i="3"/>
  <c r="AJ208" i="3"/>
  <c r="AR6" i="3"/>
  <c r="AJ106" i="3"/>
  <c r="AQ21" i="3"/>
  <c r="AJ191" i="3"/>
  <c r="AJ145" i="3"/>
  <c r="AJ81" i="3"/>
  <c r="AJ102" i="3"/>
  <c r="AR8" i="3"/>
  <c r="AJ234" i="3"/>
  <c r="AJ157" i="3"/>
  <c r="AQ17" i="3"/>
  <c r="AJ221" i="3"/>
  <c r="AR7" i="3"/>
  <c r="AJ115" i="3"/>
  <c r="AJ13" i="3"/>
  <c r="AJ132" i="3"/>
  <c r="AJ9" i="3"/>
  <c r="AJ213" i="3"/>
  <c r="AJ225" i="3"/>
  <c r="AR15" i="3"/>
  <c r="AJ200" i="3"/>
  <c r="AJ136" i="3"/>
  <c r="AJ64" i="3"/>
  <c r="AJ17" i="3"/>
  <c r="AJ55" i="3"/>
  <c r="AQ9" i="3"/>
  <c r="AJ34" i="3"/>
  <c r="AJ51" i="3"/>
  <c r="L22" i="3"/>
  <c r="AJ179" i="3"/>
  <c r="AH22" i="3"/>
  <c r="AR18" i="3"/>
  <c r="AJ230" i="3"/>
  <c r="AI22" i="3"/>
  <c r="AA22" i="3"/>
  <c r="AJ111" i="3"/>
  <c r="AJ30" i="3"/>
  <c r="AJ94" i="3"/>
  <c r="X22" i="3"/>
  <c r="U22" i="3"/>
  <c r="AJ242" i="3"/>
  <c r="AR20" i="3"/>
  <c r="AP21" i="3"/>
  <c r="AJ60" i="3"/>
  <c r="AP13" i="3"/>
  <c r="AR10" i="3"/>
  <c r="AJ166" i="3"/>
  <c r="AJ162" i="3"/>
  <c r="AJ174" i="3"/>
  <c r="AJ187" i="3"/>
  <c r="AJ217" i="3"/>
  <c r="AJ149" i="3"/>
  <c r="AJ26" i="3"/>
  <c r="AJ153" i="3"/>
  <c r="AQ13" i="3"/>
  <c r="AR12" i="3"/>
  <c r="I22" i="3"/>
  <c r="AJ77" i="3"/>
  <c r="AJ128" i="3"/>
  <c r="AJ72" i="3"/>
  <c r="AR14" i="3"/>
  <c r="AR16" i="3"/>
  <c r="AR19" i="3"/>
  <c r="AJ107" i="3" l="1"/>
  <c r="AJ90" i="3"/>
  <c r="AJ56" i="3"/>
  <c r="AJ141" i="3"/>
  <c r="AJ175" i="3"/>
  <c r="AJ39" i="3"/>
  <c r="AJ124" i="3"/>
  <c r="AJ243" i="3"/>
  <c r="AI244" i="3"/>
  <c r="AH244" i="3"/>
  <c r="AR9" i="3"/>
  <c r="AR21" i="3"/>
  <c r="AR17" i="3"/>
  <c r="AR13" i="3"/>
  <c r="AJ22" i="3"/>
  <c r="AQ22" i="3"/>
  <c r="AP22" i="3"/>
  <c r="AJ244" i="3" l="1"/>
  <c r="AR22" i="3"/>
  <c r="AE21" i="2"/>
  <c r="AE89" i="2"/>
  <c r="AF89" i="2"/>
  <c r="E106" i="2" l="1"/>
  <c r="E55" i="2" l="1"/>
  <c r="AH20" i="2"/>
  <c r="AK208" i="2" l="1"/>
  <c r="AK204" i="2"/>
  <c r="AK200" i="2"/>
  <c r="AK196" i="2"/>
  <c r="AK191" i="2"/>
  <c r="AK187" i="2"/>
  <c r="AK183" i="2"/>
  <c r="AK179" i="2"/>
  <c r="AK174" i="2"/>
  <c r="AK170" i="2"/>
  <c r="AK166" i="2"/>
  <c r="AK162" i="2"/>
  <c r="AK157" i="2"/>
  <c r="AK153" i="2"/>
  <c r="AK149" i="2"/>
  <c r="AK145" i="2"/>
  <c r="AK140" i="2"/>
  <c r="AK136" i="2"/>
  <c r="AK132" i="2"/>
  <c r="AK128" i="2"/>
  <c r="AK123" i="2"/>
  <c r="AK119" i="2"/>
  <c r="AK115" i="2"/>
  <c r="AK111" i="2"/>
  <c r="AK106" i="2"/>
  <c r="AK102" i="2"/>
  <c r="AK98" i="2"/>
  <c r="AK94" i="2"/>
  <c r="AK89" i="2"/>
  <c r="AK85" i="2"/>
  <c r="AK81" i="2"/>
  <c r="AK77" i="2"/>
  <c r="AK72" i="2"/>
  <c r="AK68" i="2"/>
  <c r="AK64" i="2"/>
  <c r="AK60" i="2"/>
  <c r="AK73" i="2" s="1"/>
  <c r="AK55" i="2"/>
  <c r="AK51" i="2"/>
  <c r="AK47" i="2"/>
  <c r="AK43" i="2"/>
  <c r="AK38" i="2"/>
  <c r="AK34" i="2"/>
  <c r="AK30" i="2"/>
  <c r="AK26" i="2"/>
  <c r="AK21" i="2"/>
  <c r="AK17" i="2"/>
  <c r="AK13" i="2"/>
  <c r="AK9" i="2"/>
  <c r="AE243" i="2"/>
  <c r="AE226" i="2"/>
  <c r="AE209" i="2"/>
  <c r="AE192" i="2"/>
  <c r="AE175" i="2"/>
  <c r="AE158" i="2"/>
  <c r="AE141" i="2"/>
  <c r="AE124" i="2"/>
  <c r="AE107" i="2"/>
  <c r="AE90" i="2"/>
  <c r="AE73" i="2"/>
  <c r="AE56" i="2"/>
  <c r="AE39" i="2"/>
  <c r="AE22" i="2"/>
  <c r="AB226" i="2"/>
  <c r="AB209" i="2"/>
  <c r="AB192" i="2"/>
  <c r="AB175" i="2"/>
  <c r="AB158" i="2"/>
  <c r="AB141" i="2"/>
  <c r="AB124" i="2"/>
  <c r="AB107" i="2"/>
  <c r="AB90" i="2"/>
  <c r="AB73" i="2"/>
  <c r="AB55" i="2"/>
  <c r="AB56" i="2" s="1"/>
  <c r="AB39" i="2"/>
  <c r="AB22" i="2"/>
  <c r="Y242" i="2"/>
  <c r="Y238" i="2"/>
  <c r="Y234" i="2"/>
  <c r="Y230" i="2"/>
  <c r="Y225" i="2"/>
  <c r="Y221" i="2"/>
  <c r="Y217" i="2"/>
  <c r="Y213" i="2"/>
  <c r="Y208" i="2"/>
  <c r="Y204" i="2"/>
  <c r="Y200" i="2"/>
  <c r="Y196" i="2"/>
  <c r="Y191" i="2"/>
  <c r="Y187" i="2"/>
  <c r="Y183" i="2"/>
  <c r="Y179" i="2"/>
  <c r="Y174" i="2"/>
  <c r="Y170" i="2"/>
  <c r="Y166" i="2"/>
  <c r="Y162" i="2"/>
  <c r="Y157" i="2"/>
  <c r="Y153" i="2"/>
  <c r="Y149" i="2"/>
  <c r="Y145" i="2"/>
  <c r="Y140" i="2"/>
  <c r="Y136" i="2"/>
  <c r="Y132" i="2"/>
  <c r="Y128" i="2"/>
  <c r="Y123" i="2"/>
  <c r="Y119" i="2"/>
  <c r="Y115" i="2"/>
  <c r="Y111" i="2"/>
  <c r="Y106" i="2"/>
  <c r="Y102" i="2"/>
  <c r="Y98" i="2"/>
  <c r="Y94" i="2"/>
  <c r="Y89" i="2"/>
  <c r="Y85" i="2"/>
  <c r="Y81" i="2"/>
  <c r="Y77" i="2"/>
  <c r="Y72" i="2"/>
  <c r="Y68" i="2"/>
  <c r="Y64" i="2"/>
  <c r="Y60" i="2"/>
  <c r="Y55" i="2"/>
  <c r="Y51" i="2"/>
  <c r="Y47" i="2"/>
  <c r="Y43" i="2"/>
  <c r="Y38" i="2"/>
  <c r="Y34" i="2"/>
  <c r="Y30" i="2"/>
  <c r="Y26" i="2"/>
  <c r="Y21" i="2"/>
  <c r="Y17" i="2"/>
  <c r="Y13" i="2"/>
  <c r="Y9" i="2"/>
  <c r="V242" i="2"/>
  <c r="V238" i="2"/>
  <c r="V234" i="2"/>
  <c r="V230" i="2"/>
  <c r="V225" i="2"/>
  <c r="V221" i="2"/>
  <c r="V217" i="2"/>
  <c r="V213" i="2"/>
  <c r="V208" i="2"/>
  <c r="V204" i="2"/>
  <c r="V200" i="2"/>
  <c r="V196" i="2"/>
  <c r="V191" i="2"/>
  <c r="V187" i="2"/>
  <c r="V183" i="2"/>
  <c r="V179" i="2"/>
  <c r="V174" i="2"/>
  <c r="V170" i="2"/>
  <c r="V166" i="2"/>
  <c r="V162" i="2"/>
  <c r="V157" i="2"/>
  <c r="V153" i="2"/>
  <c r="V149" i="2"/>
  <c r="V145" i="2"/>
  <c r="V140" i="2"/>
  <c r="V136" i="2"/>
  <c r="V132" i="2"/>
  <c r="V128" i="2"/>
  <c r="V123" i="2"/>
  <c r="V119" i="2"/>
  <c r="V115" i="2"/>
  <c r="V111" i="2"/>
  <c r="V106" i="2"/>
  <c r="V102" i="2"/>
  <c r="V98" i="2"/>
  <c r="V94" i="2"/>
  <c r="V89" i="2"/>
  <c r="V85" i="2"/>
  <c r="V81" i="2"/>
  <c r="V77" i="2"/>
  <c r="V72" i="2"/>
  <c r="V68" i="2"/>
  <c r="V64" i="2"/>
  <c r="V60" i="2"/>
  <c r="V55" i="2"/>
  <c r="V51" i="2"/>
  <c r="V47" i="2"/>
  <c r="V43" i="2"/>
  <c r="V38" i="2"/>
  <c r="V34" i="2"/>
  <c r="V30" i="2"/>
  <c r="V26" i="2"/>
  <c r="V21" i="2"/>
  <c r="V17" i="2"/>
  <c r="V13" i="2"/>
  <c r="V9" i="2"/>
  <c r="S242" i="2"/>
  <c r="S238" i="2"/>
  <c r="S234" i="2"/>
  <c r="S230" i="2"/>
  <c r="S225" i="2"/>
  <c r="S221" i="2"/>
  <c r="S217" i="2"/>
  <c r="S213" i="2"/>
  <c r="S208" i="2"/>
  <c r="S204" i="2"/>
  <c r="S200" i="2"/>
  <c r="S196" i="2"/>
  <c r="S191" i="2"/>
  <c r="S187" i="2"/>
  <c r="S183" i="2"/>
  <c r="S179" i="2"/>
  <c r="S174" i="2"/>
  <c r="S170" i="2"/>
  <c r="S166" i="2"/>
  <c r="S162" i="2"/>
  <c r="S157" i="2"/>
  <c r="S153" i="2"/>
  <c r="S149" i="2"/>
  <c r="S145" i="2"/>
  <c r="S140" i="2"/>
  <c r="S136" i="2"/>
  <c r="S132" i="2"/>
  <c r="S128" i="2"/>
  <c r="S123" i="2"/>
  <c r="S119" i="2"/>
  <c r="S115" i="2"/>
  <c r="S111" i="2"/>
  <c r="S106" i="2"/>
  <c r="S102" i="2"/>
  <c r="S98" i="2"/>
  <c r="S94" i="2"/>
  <c r="S89" i="2"/>
  <c r="S85" i="2"/>
  <c r="S81" i="2"/>
  <c r="S77" i="2"/>
  <c r="S72" i="2"/>
  <c r="S68" i="2"/>
  <c r="S64" i="2"/>
  <c r="S60" i="2"/>
  <c r="S55" i="2"/>
  <c r="S51" i="2"/>
  <c r="S47" i="2"/>
  <c r="S43" i="2"/>
  <c r="S38" i="2"/>
  <c r="S34" i="2"/>
  <c r="S30" i="2"/>
  <c r="S26" i="2"/>
  <c r="S21" i="2"/>
  <c r="S17" i="2"/>
  <c r="S13" i="2"/>
  <c r="S9" i="2"/>
  <c r="P242" i="2"/>
  <c r="P238" i="2"/>
  <c r="P234" i="2"/>
  <c r="P230" i="2"/>
  <c r="P225" i="2"/>
  <c r="P221" i="2"/>
  <c r="P217" i="2"/>
  <c r="P213" i="2"/>
  <c r="P208" i="2"/>
  <c r="P204" i="2"/>
  <c r="P200" i="2"/>
  <c r="P196" i="2"/>
  <c r="P191" i="2"/>
  <c r="P187" i="2"/>
  <c r="P183" i="2"/>
  <c r="P179" i="2"/>
  <c r="P174" i="2"/>
  <c r="P170" i="2"/>
  <c r="P166" i="2"/>
  <c r="P162" i="2"/>
  <c r="P157" i="2"/>
  <c r="P153" i="2"/>
  <c r="P149" i="2"/>
  <c r="P145" i="2"/>
  <c r="P140" i="2"/>
  <c r="P136" i="2"/>
  <c r="P132" i="2"/>
  <c r="P128" i="2"/>
  <c r="P123" i="2"/>
  <c r="P119" i="2"/>
  <c r="P115" i="2"/>
  <c r="P111" i="2"/>
  <c r="P106" i="2"/>
  <c r="P102" i="2"/>
  <c r="P98" i="2"/>
  <c r="P94" i="2"/>
  <c r="P89" i="2"/>
  <c r="P85" i="2"/>
  <c r="P81" i="2"/>
  <c r="P77" i="2"/>
  <c r="P72" i="2"/>
  <c r="P68" i="2"/>
  <c r="P64" i="2"/>
  <c r="P60" i="2"/>
  <c r="P55" i="2"/>
  <c r="P51" i="2"/>
  <c r="P47" i="2"/>
  <c r="P43" i="2"/>
  <c r="P38" i="2"/>
  <c r="P34" i="2"/>
  <c r="P30" i="2"/>
  <c r="P26" i="2"/>
  <c r="P21" i="2"/>
  <c r="P17" i="2"/>
  <c r="P13" i="2"/>
  <c r="P9" i="2"/>
  <c r="M242" i="2"/>
  <c r="M238" i="2"/>
  <c r="M234" i="2"/>
  <c r="M230" i="2"/>
  <c r="M225" i="2"/>
  <c r="M221" i="2"/>
  <c r="M217" i="2"/>
  <c r="M213" i="2"/>
  <c r="M208" i="2"/>
  <c r="M204" i="2"/>
  <c r="M200" i="2"/>
  <c r="M196" i="2"/>
  <c r="M191" i="2"/>
  <c r="M187" i="2"/>
  <c r="M183" i="2"/>
  <c r="M179" i="2"/>
  <c r="M174" i="2"/>
  <c r="M170" i="2"/>
  <c r="M166" i="2"/>
  <c r="M162" i="2"/>
  <c r="M157" i="2"/>
  <c r="M153" i="2"/>
  <c r="M149" i="2"/>
  <c r="M145" i="2"/>
  <c r="M140" i="2"/>
  <c r="M136" i="2"/>
  <c r="M132" i="2"/>
  <c r="M128" i="2"/>
  <c r="M123" i="2"/>
  <c r="M119" i="2"/>
  <c r="M115" i="2"/>
  <c r="M111" i="2"/>
  <c r="M106" i="2"/>
  <c r="M102" i="2"/>
  <c r="M98" i="2"/>
  <c r="M94" i="2"/>
  <c r="M89" i="2"/>
  <c r="M85" i="2"/>
  <c r="M81" i="2"/>
  <c r="M77" i="2"/>
  <c r="M72" i="2"/>
  <c r="M68" i="2"/>
  <c r="M64" i="2"/>
  <c r="M60" i="2"/>
  <c r="M55" i="2"/>
  <c r="M51" i="2"/>
  <c r="M47" i="2"/>
  <c r="M43" i="2"/>
  <c r="M38" i="2"/>
  <c r="M34" i="2"/>
  <c r="M30" i="2"/>
  <c r="M26" i="2"/>
  <c r="M21" i="2"/>
  <c r="M17" i="2"/>
  <c r="M13" i="2"/>
  <c r="M9" i="2"/>
  <c r="J242" i="2"/>
  <c r="J238" i="2"/>
  <c r="J234" i="2"/>
  <c r="J230" i="2"/>
  <c r="J225" i="2"/>
  <c r="J221" i="2"/>
  <c r="J217" i="2"/>
  <c r="J213" i="2"/>
  <c r="J208" i="2"/>
  <c r="J204" i="2"/>
  <c r="J200" i="2"/>
  <c r="J196" i="2"/>
  <c r="J191" i="2"/>
  <c r="J187" i="2"/>
  <c r="J183" i="2"/>
  <c r="J179" i="2"/>
  <c r="J174" i="2"/>
  <c r="J170" i="2"/>
  <c r="J166" i="2"/>
  <c r="J162" i="2"/>
  <c r="J157" i="2"/>
  <c r="J153" i="2"/>
  <c r="J149" i="2"/>
  <c r="J145" i="2"/>
  <c r="J140" i="2"/>
  <c r="J136" i="2"/>
  <c r="J132" i="2"/>
  <c r="J128" i="2"/>
  <c r="J123" i="2"/>
  <c r="J119" i="2"/>
  <c r="J115" i="2"/>
  <c r="J111" i="2"/>
  <c r="J106" i="2"/>
  <c r="J102" i="2"/>
  <c r="J98" i="2"/>
  <c r="J94" i="2"/>
  <c r="J89" i="2"/>
  <c r="J85" i="2"/>
  <c r="J81" i="2"/>
  <c r="J77" i="2"/>
  <c r="J72" i="2"/>
  <c r="J68" i="2"/>
  <c r="J64" i="2"/>
  <c r="J60" i="2"/>
  <c r="J73" i="2" s="1"/>
  <c r="J55" i="2"/>
  <c r="J51" i="2"/>
  <c r="J47" i="2"/>
  <c r="J43" i="2"/>
  <c r="J38" i="2"/>
  <c r="J34" i="2"/>
  <c r="J30" i="2"/>
  <c r="J26" i="2"/>
  <c r="J21" i="2"/>
  <c r="J17" i="2"/>
  <c r="J13" i="2"/>
  <c r="J9" i="2"/>
  <c r="J22" i="2" s="1"/>
  <c r="G242" i="2"/>
  <c r="G238" i="2"/>
  <c r="G234" i="2"/>
  <c r="G230" i="2"/>
  <c r="G225" i="2"/>
  <c r="G221" i="2"/>
  <c r="G217" i="2"/>
  <c r="G213" i="2"/>
  <c r="G208" i="2"/>
  <c r="G204" i="2"/>
  <c r="G200" i="2"/>
  <c r="G196" i="2"/>
  <c r="G209" i="2" s="1"/>
  <c r="G191" i="2"/>
  <c r="G187" i="2"/>
  <c r="G183" i="2"/>
  <c r="G179" i="2"/>
  <c r="G174" i="2"/>
  <c r="G170" i="2"/>
  <c r="G166" i="2"/>
  <c r="G162" i="2"/>
  <c r="G157" i="2"/>
  <c r="G153" i="2"/>
  <c r="G149" i="2"/>
  <c r="G145" i="2"/>
  <c r="G140" i="2"/>
  <c r="G136" i="2"/>
  <c r="G132" i="2"/>
  <c r="G128" i="2"/>
  <c r="G123" i="2"/>
  <c r="G119" i="2"/>
  <c r="G115" i="2"/>
  <c r="G111" i="2"/>
  <c r="G106" i="2"/>
  <c r="G102" i="2"/>
  <c r="G98" i="2"/>
  <c r="G94" i="2"/>
  <c r="G107" i="2" s="1"/>
  <c r="G89" i="2"/>
  <c r="G85" i="2"/>
  <c r="G81" i="2"/>
  <c r="G77" i="2"/>
  <c r="G72" i="2"/>
  <c r="G68" i="2"/>
  <c r="G64" i="2"/>
  <c r="G60" i="2"/>
  <c r="G55" i="2"/>
  <c r="G51" i="2"/>
  <c r="G47" i="2"/>
  <c r="G43" i="2"/>
  <c r="G56" i="2" s="1"/>
  <c r="G38" i="2"/>
  <c r="G34" i="2"/>
  <c r="G30" i="2"/>
  <c r="G26" i="2"/>
  <c r="G21" i="2"/>
  <c r="G17" i="2"/>
  <c r="G13" i="2"/>
  <c r="G9" i="2"/>
  <c r="D242" i="2"/>
  <c r="D238" i="2"/>
  <c r="D234" i="2"/>
  <c r="D230" i="2"/>
  <c r="D243" i="2" s="1"/>
  <c r="D225" i="2"/>
  <c r="D221" i="2"/>
  <c r="D217" i="2"/>
  <c r="D213" i="2"/>
  <c r="D208" i="2"/>
  <c r="D204" i="2"/>
  <c r="D200" i="2"/>
  <c r="D196" i="2"/>
  <c r="D191" i="2"/>
  <c r="D187" i="2"/>
  <c r="D183" i="2"/>
  <c r="D179" i="2"/>
  <c r="D174" i="2"/>
  <c r="D170" i="2"/>
  <c r="D166" i="2"/>
  <c r="D162" i="2"/>
  <c r="D157" i="2"/>
  <c r="D153" i="2"/>
  <c r="D149" i="2"/>
  <c r="D145" i="2"/>
  <c r="D140" i="2"/>
  <c r="D136" i="2"/>
  <c r="D132" i="2"/>
  <c r="D128" i="2"/>
  <c r="D141" i="2" s="1"/>
  <c r="D123" i="2"/>
  <c r="D119" i="2"/>
  <c r="D115" i="2"/>
  <c r="D111" i="2"/>
  <c r="D106" i="2"/>
  <c r="D102" i="2"/>
  <c r="D98" i="2"/>
  <c r="D94" i="2"/>
  <c r="D89" i="2"/>
  <c r="D85" i="2"/>
  <c r="D81" i="2"/>
  <c r="D77" i="2"/>
  <c r="D72" i="2"/>
  <c r="D68" i="2"/>
  <c r="D64" i="2"/>
  <c r="D60" i="2"/>
  <c r="D55" i="2"/>
  <c r="D51" i="2"/>
  <c r="D47" i="2"/>
  <c r="D43" i="2"/>
  <c r="D38" i="2"/>
  <c r="D34" i="2"/>
  <c r="D30" i="2"/>
  <c r="D26" i="2"/>
  <c r="D21" i="2"/>
  <c r="D17" i="2"/>
  <c r="D13" i="2"/>
  <c r="D9" i="2"/>
  <c r="F20" i="2"/>
  <c r="I20" i="2"/>
  <c r="L20" i="2"/>
  <c r="O20" i="2"/>
  <c r="R20" i="2"/>
  <c r="U20" i="2"/>
  <c r="X20" i="2"/>
  <c r="AA20" i="2"/>
  <c r="F37" i="2"/>
  <c r="I37" i="2"/>
  <c r="L37" i="2"/>
  <c r="O37" i="2"/>
  <c r="R37" i="2"/>
  <c r="U37" i="2"/>
  <c r="X37" i="2"/>
  <c r="AA37" i="2"/>
  <c r="V56" i="2" l="1"/>
  <c r="V158" i="2"/>
  <c r="AK107" i="2"/>
  <c r="J226" i="2"/>
  <c r="J175" i="2"/>
  <c r="M73" i="2"/>
  <c r="P226" i="2"/>
  <c r="Y243" i="2"/>
  <c r="D107" i="2"/>
  <c r="P73" i="2"/>
  <c r="P175" i="2"/>
  <c r="M90" i="2"/>
  <c r="M192" i="2"/>
  <c r="S73" i="2"/>
  <c r="S175" i="2"/>
  <c r="V39" i="2"/>
  <c r="Y158" i="2"/>
  <c r="D22" i="2"/>
  <c r="D73" i="2"/>
  <c r="D226" i="2"/>
  <c r="G39" i="2"/>
  <c r="J56" i="2"/>
  <c r="J107" i="2"/>
  <c r="J158" i="2"/>
  <c r="J209" i="2"/>
  <c r="S22" i="2"/>
  <c r="S226" i="2"/>
  <c r="M141" i="2"/>
  <c r="M243" i="2"/>
  <c r="D192" i="2"/>
  <c r="D209" i="2"/>
  <c r="AK124" i="2"/>
  <c r="AK175" i="2"/>
  <c r="D39" i="2"/>
  <c r="D124" i="2"/>
  <c r="M175" i="2"/>
  <c r="P141" i="2"/>
  <c r="P192" i="2"/>
  <c r="V209" i="2"/>
  <c r="Y124" i="2"/>
  <c r="G73" i="2"/>
  <c r="G175" i="2"/>
  <c r="J90" i="2"/>
  <c r="P243" i="2"/>
  <c r="S107" i="2"/>
  <c r="V22" i="2"/>
  <c r="V124" i="2"/>
  <c r="V226" i="2"/>
  <c r="Y39" i="2"/>
  <c r="Y141" i="2"/>
  <c r="G124" i="2"/>
  <c r="J141" i="2"/>
  <c r="M209" i="2"/>
  <c r="P22" i="2"/>
  <c r="P124" i="2"/>
  <c r="D56" i="2"/>
  <c r="D175" i="2"/>
  <c r="G158" i="2"/>
  <c r="G226" i="2"/>
  <c r="J39" i="2"/>
  <c r="M56" i="2"/>
  <c r="S124" i="2"/>
  <c r="Y90" i="2"/>
  <c r="Y226" i="2"/>
  <c r="M39" i="2"/>
  <c r="M158" i="2"/>
  <c r="Y209" i="2"/>
  <c r="AE244" i="2"/>
  <c r="D158" i="2"/>
  <c r="G90" i="2"/>
  <c r="G141" i="2"/>
  <c r="M22" i="2"/>
  <c r="P56" i="2"/>
  <c r="P107" i="2"/>
  <c r="S39" i="2"/>
  <c r="S209" i="2"/>
  <c r="V107" i="2"/>
  <c r="V141" i="2"/>
  <c r="Y73" i="2"/>
  <c r="Y192" i="2"/>
  <c r="AK56" i="2"/>
  <c r="AK90" i="2"/>
  <c r="D90" i="2"/>
  <c r="G192" i="2"/>
  <c r="G243" i="2"/>
  <c r="J124" i="2"/>
  <c r="J192" i="2"/>
  <c r="M124" i="2"/>
  <c r="P158" i="2"/>
  <c r="P209" i="2"/>
  <c r="S56" i="2"/>
  <c r="S90" i="2"/>
  <c r="S141" i="2"/>
  <c r="V73" i="2"/>
  <c r="V90" i="2"/>
  <c r="V243" i="2"/>
  <c r="Y175" i="2"/>
  <c r="AK39" i="2"/>
  <c r="AK158" i="2"/>
  <c r="AK192" i="2"/>
  <c r="G22" i="2"/>
  <c r="J243" i="2"/>
  <c r="M107" i="2"/>
  <c r="M226" i="2"/>
  <c r="P39" i="2"/>
  <c r="P90" i="2"/>
  <c r="S158" i="2"/>
  <c r="S192" i="2"/>
  <c r="S243" i="2"/>
  <c r="V175" i="2"/>
  <c r="V192" i="2"/>
  <c r="Y22" i="2"/>
  <c r="Y56" i="2"/>
  <c r="Y107" i="2"/>
  <c r="AK22" i="2"/>
  <c r="AK141" i="2"/>
  <c r="D244" i="2" l="1"/>
  <c r="V244" i="2"/>
  <c r="P244" i="2"/>
  <c r="S244" i="2"/>
  <c r="J244" i="2"/>
  <c r="G244" i="2"/>
  <c r="M244" i="2"/>
  <c r="Y244" i="2"/>
  <c r="DC20" i="2"/>
  <c r="DB20" i="2"/>
  <c r="DC19" i="2"/>
  <c r="DB19" i="2"/>
  <c r="DC18" i="2"/>
  <c r="DB18" i="2"/>
  <c r="DC16" i="2"/>
  <c r="DB16" i="2"/>
  <c r="DC15" i="2"/>
  <c r="DB15" i="2"/>
  <c r="DC14" i="2"/>
  <c r="DB14" i="2"/>
  <c r="DC12" i="2"/>
  <c r="DB12" i="2"/>
  <c r="DC11" i="2"/>
  <c r="DB11" i="2"/>
  <c r="DC10" i="2"/>
  <c r="DB10" i="2"/>
  <c r="DC8" i="2"/>
  <c r="DB8" i="2"/>
  <c r="DC7" i="2"/>
  <c r="DB7" i="2"/>
  <c r="DC6" i="2"/>
  <c r="DB6" i="2"/>
  <c r="CW20" i="2"/>
  <c r="CV20" i="2"/>
  <c r="CW19" i="2"/>
  <c r="CV19" i="2"/>
  <c r="CW18" i="2"/>
  <c r="CV18" i="2"/>
  <c r="CW16" i="2"/>
  <c r="CV16" i="2"/>
  <c r="CW15" i="2"/>
  <c r="CV15" i="2"/>
  <c r="CW14" i="2"/>
  <c r="CV14" i="2"/>
  <c r="CW12" i="2"/>
  <c r="CV12" i="2"/>
  <c r="CW11" i="2"/>
  <c r="CV11" i="2"/>
  <c r="CW10" i="2"/>
  <c r="CV10" i="2"/>
  <c r="CW8" i="2"/>
  <c r="CW7" i="2"/>
  <c r="CW6" i="2"/>
  <c r="CV8" i="2"/>
  <c r="CV7" i="2"/>
  <c r="CV6" i="2"/>
  <c r="DD20" i="2" l="1"/>
  <c r="DD18" i="2"/>
  <c r="DD16" i="2"/>
  <c r="DD15" i="2"/>
  <c r="DC17" i="2"/>
  <c r="DD14" i="2"/>
  <c r="DD12" i="2"/>
  <c r="DD11" i="2"/>
  <c r="DC13" i="2"/>
  <c r="DD10" i="2"/>
  <c r="DD8" i="2"/>
  <c r="DD7" i="2"/>
  <c r="DC9" i="2"/>
  <c r="DD6" i="2"/>
  <c r="CX20" i="2"/>
  <c r="CX18" i="2"/>
  <c r="CX16" i="2"/>
  <c r="CX15" i="2"/>
  <c r="CX14" i="2"/>
  <c r="CX12" i="2"/>
  <c r="CX11" i="2"/>
  <c r="CW13" i="2"/>
  <c r="CX10" i="2"/>
  <c r="CX8" i="2"/>
  <c r="CX7" i="2"/>
  <c r="CW9" i="2"/>
  <c r="CX6" i="2"/>
  <c r="CX19" i="2" l="1"/>
  <c r="DB9" i="2"/>
  <c r="DB13" i="2"/>
  <c r="DD13" i="2" s="1"/>
  <c r="DB17" i="2"/>
  <c r="DD17" i="2" s="1"/>
  <c r="DB21" i="2"/>
  <c r="CV9" i="2"/>
  <c r="CV13" i="2"/>
  <c r="CX13" i="2" s="1"/>
  <c r="CV17" i="2"/>
  <c r="CV21" i="2"/>
  <c r="CW17" i="2"/>
  <c r="CW21" i="2"/>
  <c r="CW22" i="2" s="1"/>
  <c r="AI241" i="2"/>
  <c r="AJ241" i="2" s="1"/>
  <c r="AH241" i="2"/>
  <c r="AI240" i="2"/>
  <c r="AH240" i="2"/>
  <c r="AI239" i="2"/>
  <c r="AH239" i="2"/>
  <c r="AI237" i="2"/>
  <c r="AH237" i="2"/>
  <c r="AI236" i="2"/>
  <c r="AH236" i="2"/>
  <c r="AJ236" i="2" s="1"/>
  <c r="AI235" i="2"/>
  <c r="AH235" i="2"/>
  <c r="AI233" i="2"/>
  <c r="AJ233" i="2" s="1"/>
  <c r="AH233" i="2"/>
  <c r="AI232" i="2"/>
  <c r="AH232" i="2"/>
  <c r="AJ232" i="2" s="1"/>
  <c r="AI231" i="2"/>
  <c r="AH231" i="2"/>
  <c r="AI229" i="2"/>
  <c r="AJ229" i="2" s="1"/>
  <c r="AH229" i="2"/>
  <c r="AI228" i="2"/>
  <c r="AH228" i="2"/>
  <c r="AI227" i="2"/>
  <c r="AH227" i="2"/>
  <c r="AI224" i="2"/>
  <c r="AJ224" i="2" s="1"/>
  <c r="AH224" i="2"/>
  <c r="AI223" i="2"/>
  <c r="AH223" i="2"/>
  <c r="AJ223" i="2" s="1"/>
  <c r="AI222" i="2"/>
  <c r="AH222" i="2"/>
  <c r="AI220" i="2"/>
  <c r="AH220" i="2"/>
  <c r="AI219" i="2"/>
  <c r="AH219" i="2"/>
  <c r="AI218" i="2"/>
  <c r="AH218" i="2"/>
  <c r="AI216" i="2"/>
  <c r="AH216" i="2"/>
  <c r="AI215" i="2"/>
  <c r="AH215" i="2"/>
  <c r="AI214" i="2"/>
  <c r="AH214" i="2"/>
  <c r="AI212" i="2"/>
  <c r="AH212" i="2"/>
  <c r="AI211" i="2"/>
  <c r="AH211" i="2"/>
  <c r="AJ211" i="2" s="1"/>
  <c r="AI210" i="2"/>
  <c r="AH210" i="2"/>
  <c r="AJ210" i="2" s="1"/>
  <c r="AI207" i="2"/>
  <c r="AJ207" i="2" s="1"/>
  <c r="AH207" i="2"/>
  <c r="AI206" i="2"/>
  <c r="AH206" i="2"/>
  <c r="AI205" i="2"/>
  <c r="AH205" i="2"/>
  <c r="AI203" i="2"/>
  <c r="AJ203" i="2" s="1"/>
  <c r="AH203" i="2"/>
  <c r="AI202" i="2"/>
  <c r="AH202" i="2"/>
  <c r="AI201" i="2"/>
  <c r="AH201" i="2"/>
  <c r="AI199" i="2"/>
  <c r="AH199" i="2"/>
  <c r="AI198" i="2"/>
  <c r="AH198" i="2"/>
  <c r="AI197" i="2"/>
  <c r="AH197" i="2"/>
  <c r="AJ197" i="2" s="1"/>
  <c r="AI195" i="2"/>
  <c r="AJ195" i="2" s="1"/>
  <c r="AH195" i="2"/>
  <c r="AI194" i="2"/>
  <c r="AH194" i="2"/>
  <c r="AI193" i="2"/>
  <c r="AH193" i="2"/>
  <c r="AI190" i="2"/>
  <c r="AH190" i="2"/>
  <c r="AI189" i="2"/>
  <c r="AH189" i="2"/>
  <c r="AJ189" i="2" s="1"/>
  <c r="AI188" i="2"/>
  <c r="AH188" i="2"/>
  <c r="AJ188" i="2" s="1"/>
  <c r="AI186" i="2"/>
  <c r="AH186" i="2"/>
  <c r="AI185" i="2"/>
  <c r="AH185" i="2"/>
  <c r="AJ185" i="2" s="1"/>
  <c r="AI184" i="2"/>
  <c r="AH184" i="2"/>
  <c r="AI182" i="2"/>
  <c r="AH182" i="2"/>
  <c r="AI181" i="2"/>
  <c r="AH181" i="2"/>
  <c r="AJ181" i="2" s="1"/>
  <c r="AI180" i="2"/>
  <c r="AH180" i="2"/>
  <c r="AJ180" i="2" s="1"/>
  <c r="AI178" i="2"/>
  <c r="AH178" i="2"/>
  <c r="AI177" i="2"/>
  <c r="AH177" i="2"/>
  <c r="AJ177" i="2" s="1"/>
  <c r="AI176" i="2"/>
  <c r="AH176" i="2"/>
  <c r="AI173" i="2"/>
  <c r="AH173" i="2"/>
  <c r="AI172" i="2"/>
  <c r="AH172" i="2"/>
  <c r="AJ172" i="2" s="1"/>
  <c r="AI171" i="2"/>
  <c r="AH171" i="2"/>
  <c r="AJ171" i="2" s="1"/>
  <c r="AI169" i="2"/>
  <c r="AJ169" i="2" s="1"/>
  <c r="AH169" i="2"/>
  <c r="AI168" i="2"/>
  <c r="AH168" i="2"/>
  <c r="AI167" i="2"/>
  <c r="AH167" i="2"/>
  <c r="AI165" i="2"/>
  <c r="AJ165" i="2" s="1"/>
  <c r="AH165" i="2"/>
  <c r="AI164" i="2"/>
  <c r="AH164" i="2"/>
  <c r="AI163" i="2"/>
  <c r="AH163" i="2"/>
  <c r="AI161" i="2"/>
  <c r="AH161" i="2"/>
  <c r="AI160" i="2"/>
  <c r="AH160" i="2"/>
  <c r="AJ160" i="2" s="1"/>
  <c r="AI159" i="2"/>
  <c r="AH159" i="2"/>
  <c r="AJ159" i="2" s="1"/>
  <c r="AI156" i="2"/>
  <c r="AJ156" i="2" s="1"/>
  <c r="AH156" i="2"/>
  <c r="AI155" i="2"/>
  <c r="AH155" i="2"/>
  <c r="AJ155" i="2" s="1"/>
  <c r="AI154" i="2"/>
  <c r="AH154" i="2"/>
  <c r="AI152" i="2"/>
  <c r="AJ152" i="2" s="1"/>
  <c r="AH152" i="2"/>
  <c r="AI151" i="2"/>
  <c r="AH151" i="2"/>
  <c r="AJ151" i="2" s="1"/>
  <c r="AI150" i="2"/>
  <c r="AH150" i="2"/>
  <c r="AI148" i="2"/>
  <c r="AH148" i="2"/>
  <c r="AI147" i="2"/>
  <c r="AH147" i="2"/>
  <c r="AJ147" i="2" s="1"/>
  <c r="AI146" i="2"/>
  <c r="AH146" i="2"/>
  <c r="AI144" i="2"/>
  <c r="AH144" i="2"/>
  <c r="AI143" i="2"/>
  <c r="AH143" i="2"/>
  <c r="AI142" i="2"/>
  <c r="AH142" i="2"/>
  <c r="AI139" i="2"/>
  <c r="AH139" i="2"/>
  <c r="AI138" i="2"/>
  <c r="AH138" i="2"/>
  <c r="AI137" i="2"/>
  <c r="AH137" i="2"/>
  <c r="AI135" i="2"/>
  <c r="AJ135" i="2" s="1"/>
  <c r="AH135" i="2"/>
  <c r="AI134" i="2"/>
  <c r="AH134" i="2"/>
  <c r="AI133" i="2"/>
  <c r="AH133" i="2"/>
  <c r="AJ133" i="2" s="1"/>
  <c r="AI131" i="2"/>
  <c r="AH131" i="2"/>
  <c r="AI130" i="2"/>
  <c r="AH130" i="2"/>
  <c r="AJ130" i="2" s="1"/>
  <c r="AI129" i="2"/>
  <c r="AH129" i="2"/>
  <c r="AI127" i="2"/>
  <c r="AH127" i="2"/>
  <c r="AI126" i="2"/>
  <c r="AH126" i="2"/>
  <c r="AI125" i="2"/>
  <c r="AH125" i="2"/>
  <c r="AI122" i="2"/>
  <c r="AI123" i="2" s="1"/>
  <c r="AH122" i="2"/>
  <c r="AI121" i="2"/>
  <c r="AH121" i="2"/>
  <c r="AI120" i="2"/>
  <c r="AH120" i="2"/>
  <c r="AJ120" i="2" s="1"/>
  <c r="AI118" i="2"/>
  <c r="AH118" i="2"/>
  <c r="AI117" i="2"/>
  <c r="AH117" i="2"/>
  <c r="AI116" i="2"/>
  <c r="AH116" i="2"/>
  <c r="AI114" i="2"/>
  <c r="AH114" i="2"/>
  <c r="AI113" i="2"/>
  <c r="AH113" i="2"/>
  <c r="AI112" i="2"/>
  <c r="AH112" i="2"/>
  <c r="AI110" i="2"/>
  <c r="AJ110" i="2" s="1"/>
  <c r="AH110" i="2"/>
  <c r="AI109" i="2"/>
  <c r="AH109" i="2"/>
  <c r="AI108" i="2"/>
  <c r="AH108" i="2"/>
  <c r="AI105" i="2"/>
  <c r="AJ105" i="2" s="1"/>
  <c r="AH105" i="2"/>
  <c r="AI104" i="2"/>
  <c r="AH104" i="2"/>
  <c r="AI103" i="2"/>
  <c r="AH103" i="2"/>
  <c r="AI101" i="2"/>
  <c r="AH101" i="2"/>
  <c r="AI100" i="2"/>
  <c r="AH100" i="2"/>
  <c r="AI99" i="2"/>
  <c r="AH99" i="2"/>
  <c r="AI97" i="2"/>
  <c r="AH97" i="2"/>
  <c r="AI96" i="2"/>
  <c r="AH96" i="2"/>
  <c r="AI95" i="2"/>
  <c r="AH95" i="2"/>
  <c r="AI93" i="2"/>
  <c r="AH93" i="2"/>
  <c r="AI92" i="2"/>
  <c r="AH92" i="2"/>
  <c r="AJ92" i="2" s="1"/>
  <c r="AI91" i="2"/>
  <c r="AH91" i="2"/>
  <c r="AJ91" i="2" s="1"/>
  <c r="AI88" i="2"/>
  <c r="AH88" i="2"/>
  <c r="AI87" i="2"/>
  <c r="AH87" i="2"/>
  <c r="AI86" i="2"/>
  <c r="AH86" i="2"/>
  <c r="AJ86" i="2" s="1"/>
  <c r="AI84" i="2"/>
  <c r="AH84" i="2"/>
  <c r="AI83" i="2"/>
  <c r="AH83" i="2"/>
  <c r="AJ83" i="2" s="1"/>
  <c r="AI82" i="2"/>
  <c r="AH82" i="2"/>
  <c r="AJ82" i="2" s="1"/>
  <c r="AI80" i="2"/>
  <c r="AJ80" i="2" s="1"/>
  <c r="AH80" i="2"/>
  <c r="AI79" i="2"/>
  <c r="AH79" i="2"/>
  <c r="AJ79" i="2" s="1"/>
  <c r="AI78" i="2"/>
  <c r="AH78" i="2"/>
  <c r="AJ78" i="2" s="1"/>
  <c r="AI76" i="2"/>
  <c r="AI77" i="2" s="1"/>
  <c r="AH76" i="2"/>
  <c r="AI75" i="2"/>
  <c r="AH75" i="2"/>
  <c r="AJ75" i="2" s="1"/>
  <c r="AI74" i="2"/>
  <c r="AH74" i="2"/>
  <c r="AJ74" i="2" s="1"/>
  <c r="AI71" i="2"/>
  <c r="AH71" i="2"/>
  <c r="AI70" i="2"/>
  <c r="AH70" i="2"/>
  <c r="AJ70" i="2" s="1"/>
  <c r="AI69" i="2"/>
  <c r="AH69" i="2"/>
  <c r="AI67" i="2"/>
  <c r="AH67" i="2"/>
  <c r="AI66" i="2"/>
  <c r="AH66" i="2"/>
  <c r="AJ66" i="2" s="1"/>
  <c r="AI65" i="2"/>
  <c r="AH65" i="2"/>
  <c r="AI63" i="2"/>
  <c r="AJ63" i="2" s="1"/>
  <c r="AH63" i="2"/>
  <c r="AI62" i="2"/>
  <c r="AH62" i="2"/>
  <c r="AJ62" i="2" s="1"/>
  <c r="AI61" i="2"/>
  <c r="AH61" i="2"/>
  <c r="AI59" i="2"/>
  <c r="AJ59" i="2" s="1"/>
  <c r="AH59" i="2"/>
  <c r="AI58" i="2"/>
  <c r="AH58" i="2"/>
  <c r="AJ58" i="2" s="1"/>
  <c r="AI57" i="2"/>
  <c r="AH57" i="2"/>
  <c r="AI54" i="2"/>
  <c r="AH54" i="2"/>
  <c r="AI53" i="2"/>
  <c r="AH53" i="2"/>
  <c r="AI52" i="2"/>
  <c r="AH52" i="2"/>
  <c r="AI50" i="2"/>
  <c r="AH50" i="2"/>
  <c r="AI49" i="2"/>
  <c r="AH49" i="2"/>
  <c r="AI48" i="2"/>
  <c r="AH48" i="2"/>
  <c r="AI46" i="2"/>
  <c r="AH46" i="2"/>
  <c r="AI45" i="2"/>
  <c r="AH45" i="2"/>
  <c r="AI44" i="2"/>
  <c r="AH44" i="2"/>
  <c r="AI42" i="2"/>
  <c r="AH42" i="2"/>
  <c r="AI41" i="2"/>
  <c r="AH41" i="2"/>
  <c r="AI40" i="2"/>
  <c r="AH40" i="2"/>
  <c r="AI37" i="2"/>
  <c r="AH37" i="2"/>
  <c r="AI36" i="2"/>
  <c r="AH36" i="2"/>
  <c r="AJ36" i="2" s="1"/>
  <c r="AI35" i="2"/>
  <c r="AH35" i="2"/>
  <c r="AI33" i="2"/>
  <c r="AH33" i="2"/>
  <c r="AI32" i="2"/>
  <c r="AH32" i="2"/>
  <c r="AJ32" i="2" s="1"/>
  <c r="AI31" i="2"/>
  <c r="AH31" i="2"/>
  <c r="AI29" i="2"/>
  <c r="AH29" i="2"/>
  <c r="AI28" i="2"/>
  <c r="AH28" i="2"/>
  <c r="AJ28" i="2" s="1"/>
  <c r="AI27" i="2"/>
  <c r="AH27" i="2"/>
  <c r="AI25" i="2"/>
  <c r="AH25" i="2"/>
  <c r="AI24" i="2"/>
  <c r="AH24" i="2"/>
  <c r="AJ24" i="2" s="1"/>
  <c r="AI23" i="2"/>
  <c r="AH23" i="2"/>
  <c r="AI20" i="2"/>
  <c r="AI19" i="2"/>
  <c r="AH19" i="2"/>
  <c r="AI18" i="2"/>
  <c r="AR18" i="2" s="1"/>
  <c r="AH18" i="2"/>
  <c r="AQ18" i="2" s="1"/>
  <c r="AI16" i="2"/>
  <c r="AH16" i="2"/>
  <c r="AQ16" i="2" s="1"/>
  <c r="AI15" i="2"/>
  <c r="AR15" i="2" s="1"/>
  <c r="AH15" i="2"/>
  <c r="AI14" i="2"/>
  <c r="AR14" i="2" s="1"/>
  <c r="AH14" i="2"/>
  <c r="AQ14" i="2" s="1"/>
  <c r="AI12" i="2"/>
  <c r="AH12" i="2"/>
  <c r="AQ12" i="2" s="1"/>
  <c r="AI11" i="2"/>
  <c r="AR11" i="2" s="1"/>
  <c r="AH11" i="2"/>
  <c r="AI10" i="2"/>
  <c r="AR10" i="2" s="1"/>
  <c r="AH10" i="2"/>
  <c r="AI8" i="2"/>
  <c r="AH8" i="2"/>
  <c r="AJ8" i="2" s="1"/>
  <c r="AI7" i="2"/>
  <c r="AR7" i="2" s="1"/>
  <c r="AH7" i="2"/>
  <c r="AI6" i="2"/>
  <c r="AR6" i="2" s="1"/>
  <c r="AH6" i="2"/>
  <c r="AF242" i="2"/>
  <c r="AG242" i="2" s="1"/>
  <c r="AG241" i="2"/>
  <c r="AG240" i="2"/>
  <c r="AG239" i="2"/>
  <c r="AF238" i="2"/>
  <c r="AG238" i="2" s="1"/>
  <c r="AG237" i="2"/>
  <c r="AG236" i="2"/>
  <c r="AG235" i="2"/>
  <c r="AF234" i="2"/>
  <c r="AG234" i="2" s="1"/>
  <c r="AG233" i="2"/>
  <c r="AG232" i="2"/>
  <c r="AG231" i="2"/>
  <c r="AF230" i="2"/>
  <c r="AG229" i="2"/>
  <c r="AG228" i="2"/>
  <c r="AG227" i="2"/>
  <c r="AF225" i="2"/>
  <c r="AG225" i="2" s="1"/>
  <c r="AG224" i="2"/>
  <c r="AG223" i="2"/>
  <c r="AG222" i="2"/>
  <c r="AF221" i="2"/>
  <c r="AG221" i="2" s="1"/>
  <c r="AG220" i="2"/>
  <c r="AG219" i="2"/>
  <c r="AG218" i="2"/>
  <c r="AF217" i="2"/>
  <c r="AG217" i="2" s="1"/>
  <c r="AG216" i="2"/>
  <c r="AG215" i="2"/>
  <c r="AG214" i="2"/>
  <c r="AF213" i="2"/>
  <c r="AG212" i="2"/>
  <c r="AG211" i="2"/>
  <c r="AG210" i="2"/>
  <c r="AF208" i="2"/>
  <c r="AG208" i="2" s="1"/>
  <c r="AG207" i="2"/>
  <c r="AG206" i="2"/>
  <c r="AG205" i="2"/>
  <c r="AF204" i="2"/>
  <c r="AG204" i="2" s="1"/>
  <c r="AG203" i="2"/>
  <c r="AG202" i="2"/>
  <c r="AG201" i="2"/>
  <c r="AF200" i="2"/>
  <c r="AG200" i="2" s="1"/>
  <c r="AG199" i="2"/>
  <c r="AG198" i="2"/>
  <c r="AG197" i="2"/>
  <c r="AF196" i="2"/>
  <c r="AG195" i="2"/>
  <c r="AG194" i="2"/>
  <c r="AG193" i="2"/>
  <c r="AF191" i="2"/>
  <c r="AG191" i="2" s="1"/>
  <c r="AG190" i="2"/>
  <c r="AG189" i="2"/>
  <c r="AG188" i="2"/>
  <c r="AF187" i="2"/>
  <c r="AG187" i="2" s="1"/>
  <c r="AG186" i="2"/>
  <c r="AG185" i="2"/>
  <c r="AG184" i="2"/>
  <c r="AF183" i="2"/>
  <c r="AG183" i="2" s="1"/>
  <c r="AG182" i="2"/>
  <c r="AG181" i="2"/>
  <c r="AG180" i="2"/>
  <c r="AF179" i="2"/>
  <c r="AG178" i="2"/>
  <c r="AG177" i="2"/>
  <c r="AG176" i="2"/>
  <c r="AF174" i="2"/>
  <c r="AG174" i="2" s="1"/>
  <c r="AG173" i="2"/>
  <c r="AG172" i="2"/>
  <c r="AG171" i="2"/>
  <c r="AF170" i="2"/>
  <c r="AG170" i="2" s="1"/>
  <c r="AG169" i="2"/>
  <c r="AG168" i="2"/>
  <c r="AG167" i="2"/>
  <c r="AF166" i="2"/>
  <c r="AG166" i="2" s="1"/>
  <c r="AG165" i="2"/>
  <c r="AG164" i="2"/>
  <c r="AG163" i="2"/>
  <c r="AF162" i="2"/>
  <c r="AG161" i="2"/>
  <c r="AG160" i="2"/>
  <c r="AG159" i="2"/>
  <c r="AF157" i="2"/>
  <c r="AG157" i="2" s="1"/>
  <c r="AG156" i="2"/>
  <c r="AG155" i="2"/>
  <c r="AG154" i="2"/>
  <c r="AF153" i="2"/>
  <c r="AG153" i="2" s="1"/>
  <c r="AG152" i="2"/>
  <c r="AG151" i="2"/>
  <c r="AG150" i="2"/>
  <c r="AF149" i="2"/>
  <c r="AG149" i="2" s="1"/>
  <c r="AG148" i="2"/>
  <c r="AG147" i="2"/>
  <c r="AG146" i="2"/>
  <c r="AF145" i="2"/>
  <c r="AG144" i="2"/>
  <c r="AG143" i="2"/>
  <c r="AG142" i="2"/>
  <c r="AF140" i="2"/>
  <c r="AG140" i="2" s="1"/>
  <c r="AG139" i="2"/>
  <c r="AG138" i="2"/>
  <c r="AG137" i="2"/>
  <c r="AF136" i="2"/>
  <c r="AG136" i="2" s="1"/>
  <c r="AG135" i="2"/>
  <c r="AG134" i="2"/>
  <c r="AG133" i="2"/>
  <c r="AF132" i="2"/>
  <c r="AG132" i="2" s="1"/>
  <c r="AG131" i="2"/>
  <c r="AG130" i="2"/>
  <c r="AG129" i="2"/>
  <c r="AF128" i="2"/>
  <c r="AG127" i="2"/>
  <c r="AG126" i="2"/>
  <c r="AG125" i="2"/>
  <c r="AF123" i="2"/>
  <c r="AG123" i="2" s="1"/>
  <c r="AG122" i="2"/>
  <c r="AG121" i="2"/>
  <c r="AG120" i="2"/>
  <c r="AF119" i="2"/>
  <c r="AG119" i="2" s="1"/>
  <c r="AG118" i="2"/>
  <c r="AG117" i="2"/>
  <c r="AG116" i="2"/>
  <c r="AF115" i="2"/>
  <c r="AG115" i="2" s="1"/>
  <c r="AG114" i="2"/>
  <c r="AG113" i="2"/>
  <c r="AG112" i="2"/>
  <c r="AF111" i="2"/>
  <c r="AG110" i="2"/>
  <c r="AG109" i="2"/>
  <c r="AG108" i="2"/>
  <c r="AF106" i="2"/>
  <c r="AG106" i="2" s="1"/>
  <c r="AG105" i="2"/>
  <c r="AG104" i="2"/>
  <c r="AG103" i="2"/>
  <c r="AF102" i="2"/>
  <c r="AG102" i="2"/>
  <c r="AG101" i="2"/>
  <c r="AG100" i="2"/>
  <c r="AG99" i="2"/>
  <c r="AF98" i="2"/>
  <c r="AG98" i="2" s="1"/>
  <c r="AG97" i="2"/>
  <c r="AG96" i="2"/>
  <c r="AG95" i="2"/>
  <c r="AF94" i="2"/>
  <c r="AG93" i="2"/>
  <c r="AG92" i="2"/>
  <c r="AG91" i="2"/>
  <c r="AG89" i="2"/>
  <c r="AG88" i="2"/>
  <c r="AG87" i="2"/>
  <c r="AG86" i="2"/>
  <c r="AF85" i="2"/>
  <c r="AG85" i="2" s="1"/>
  <c r="AG84" i="2"/>
  <c r="AG83" i="2"/>
  <c r="AG82" i="2"/>
  <c r="AF81" i="2"/>
  <c r="AG81" i="2"/>
  <c r="AG80" i="2"/>
  <c r="AG79" i="2"/>
  <c r="AG78" i="2"/>
  <c r="AF77" i="2"/>
  <c r="AG76" i="2"/>
  <c r="AG75" i="2"/>
  <c r="AG74" i="2"/>
  <c r="AF72" i="2"/>
  <c r="AG72" i="2"/>
  <c r="AG71" i="2"/>
  <c r="AG70" i="2"/>
  <c r="AG69" i="2"/>
  <c r="AF68" i="2"/>
  <c r="AG68" i="2" s="1"/>
  <c r="AG67" i="2"/>
  <c r="AG66" i="2"/>
  <c r="AG65" i="2"/>
  <c r="AF64" i="2"/>
  <c r="AG64" i="2" s="1"/>
  <c r="AG63" i="2"/>
  <c r="AG62" i="2"/>
  <c r="AG61" i="2"/>
  <c r="AF60" i="2"/>
  <c r="AG59" i="2"/>
  <c r="AG58" i="2"/>
  <c r="AG57" i="2"/>
  <c r="AF55" i="2"/>
  <c r="AG55" i="2" s="1"/>
  <c r="AG54" i="2"/>
  <c r="AG53" i="2"/>
  <c r="AG52" i="2"/>
  <c r="AF51" i="2"/>
  <c r="AG51" i="2" s="1"/>
  <c r="AG50" i="2"/>
  <c r="AG49" i="2"/>
  <c r="AG48" i="2"/>
  <c r="AF47" i="2"/>
  <c r="AG47" i="2" s="1"/>
  <c r="AG46" i="2"/>
  <c r="AG45" i="2"/>
  <c r="AG44" i="2"/>
  <c r="AF43" i="2"/>
  <c r="AG43" i="2" s="1"/>
  <c r="AG42" i="2"/>
  <c r="AG41" i="2"/>
  <c r="AG40" i="2"/>
  <c r="AF38" i="2"/>
  <c r="AG38" i="2" s="1"/>
  <c r="AG37" i="2"/>
  <c r="AG36" i="2"/>
  <c r="AG35" i="2"/>
  <c r="AF34" i="2"/>
  <c r="AG34" i="2" s="1"/>
  <c r="AG33" i="2"/>
  <c r="AG32" i="2"/>
  <c r="AG31" i="2"/>
  <c r="AF30" i="2"/>
  <c r="AG30" i="2" s="1"/>
  <c r="AG29" i="2"/>
  <c r="AG28" i="2"/>
  <c r="AG27" i="2"/>
  <c r="AF26" i="2"/>
  <c r="AG25" i="2"/>
  <c r="AG24" i="2"/>
  <c r="AG23" i="2"/>
  <c r="AF21" i="2"/>
  <c r="AG21" i="2" s="1"/>
  <c r="AG20" i="2"/>
  <c r="AG19" i="2"/>
  <c r="AG18" i="2"/>
  <c r="AF17" i="2"/>
  <c r="AG17" i="2" s="1"/>
  <c r="AG16" i="2"/>
  <c r="AG15" i="2"/>
  <c r="AG14" i="2"/>
  <c r="AF13" i="2"/>
  <c r="AG13" i="2" s="1"/>
  <c r="AG12" i="2"/>
  <c r="AG11" i="2"/>
  <c r="AG10" i="2"/>
  <c r="AF9" i="2"/>
  <c r="AG9" i="2" s="1"/>
  <c r="AG8" i="2"/>
  <c r="AG7" i="2"/>
  <c r="AG6" i="2"/>
  <c r="AC242" i="2"/>
  <c r="AB242" i="2"/>
  <c r="AB243" i="2" s="1"/>
  <c r="AB244" i="2" s="1"/>
  <c r="AD241" i="2"/>
  <c r="AD240" i="2"/>
  <c r="AD239" i="2"/>
  <c r="AC238" i="2"/>
  <c r="AD238" i="2" s="1"/>
  <c r="AD237" i="2"/>
  <c r="AD236" i="2"/>
  <c r="AD235" i="2"/>
  <c r="AC234" i="2"/>
  <c r="AD234" i="2" s="1"/>
  <c r="AD233" i="2"/>
  <c r="AD232" i="2"/>
  <c r="AD231" i="2"/>
  <c r="AC230" i="2"/>
  <c r="AD229" i="2"/>
  <c r="AD228" i="2"/>
  <c r="AD227" i="2"/>
  <c r="AC225" i="2"/>
  <c r="AD225" i="2" s="1"/>
  <c r="AD224" i="2"/>
  <c r="AD223" i="2"/>
  <c r="AD222" i="2"/>
  <c r="AC221" i="2"/>
  <c r="AD221" i="2" s="1"/>
  <c r="AD220" i="2"/>
  <c r="AD219" i="2"/>
  <c r="AD218" i="2"/>
  <c r="AC217" i="2"/>
  <c r="AD217" i="2" s="1"/>
  <c r="AD216" i="2"/>
  <c r="AD215" i="2"/>
  <c r="AD214" i="2"/>
  <c r="AC213" i="2"/>
  <c r="AD213" i="2" s="1"/>
  <c r="AD212" i="2"/>
  <c r="AD211" i="2"/>
  <c r="AD210" i="2"/>
  <c r="AC208" i="2"/>
  <c r="AD208" i="2" s="1"/>
  <c r="AD207" i="2"/>
  <c r="AD206" i="2"/>
  <c r="AD205" i="2"/>
  <c r="AC204" i="2"/>
  <c r="AD204" i="2" s="1"/>
  <c r="AD203" i="2"/>
  <c r="AD202" i="2"/>
  <c r="AD201" i="2"/>
  <c r="AC200" i="2"/>
  <c r="AD200" i="2" s="1"/>
  <c r="AD199" i="2"/>
  <c r="AD198" i="2"/>
  <c r="AD197" i="2"/>
  <c r="AC196" i="2"/>
  <c r="AD195" i="2"/>
  <c r="AD194" i="2"/>
  <c r="AD193" i="2"/>
  <c r="AC191" i="2"/>
  <c r="AD191" i="2" s="1"/>
  <c r="AD190" i="2"/>
  <c r="AD189" i="2"/>
  <c r="AD188" i="2"/>
  <c r="AC187" i="2"/>
  <c r="AD187" i="2" s="1"/>
  <c r="AD186" i="2"/>
  <c r="AD185" i="2"/>
  <c r="AD184" i="2"/>
  <c r="AC183" i="2"/>
  <c r="AD183" i="2" s="1"/>
  <c r="AD182" i="2"/>
  <c r="AD181" i="2"/>
  <c r="AD180" i="2"/>
  <c r="AC179" i="2"/>
  <c r="AD179" i="2" s="1"/>
  <c r="AD178" i="2"/>
  <c r="AD177" i="2"/>
  <c r="AD176" i="2"/>
  <c r="AC174" i="2"/>
  <c r="AD174" i="2" s="1"/>
  <c r="AD173" i="2"/>
  <c r="AD172" i="2"/>
  <c r="AD171" i="2"/>
  <c r="AC170" i="2"/>
  <c r="AD170" i="2" s="1"/>
  <c r="AD169" i="2"/>
  <c r="AD168" i="2"/>
  <c r="AD167" i="2"/>
  <c r="AC166" i="2"/>
  <c r="AD166" i="2" s="1"/>
  <c r="AD165" i="2"/>
  <c r="AD164" i="2"/>
  <c r="AD163" i="2"/>
  <c r="AC162" i="2"/>
  <c r="AD161" i="2"/>
  <c r="AD160" i="2"/>
  <c r="AD159" i="2"/>
  <c r="AC157" i="2"/>
  <c r="AD157" i="2" s="1"/>
  <c r="AD156" i="2"/>
  <c r="AD155" i="2"/>
  <c r="AD154" i="2"/>
  <c r="AC153" i="2"/>
  <c r="AD153" i="2" s="1"/>
  <c r="AD152" i="2"/>
  <c r="AD151" i="2"/>
  <c r="AD150" i="2"/>
  <c r="AC149" i="2"/>
  <c r="AD149" i="2" s="1"/>
  <c r="AD148" i="2"/>
  <c r="AD147" i="2"/>
  <c r="AD146" i="2"/>
  <c r="AC145" i="2"/>
  <c r="AD145" i="2" s="1"/>
  <c r="AD144" i="2"/>
  <c r="AD143" i="2"/>
  <c r="AD142" i="2"/>
  <c r="AC140" i="2"/>
  <c r="AD140" i="2" s="1"/>
  <c r="AD139" i="2"/>
  <c r="AD138" i="2"/>
  <c r="AD137" i="2"/>
  <c r="AC136" i="2"/>
  <c r="AD136" i="2" s="1"/>
  <c r="AD135" i="2"/>
  <c r="AD134" i="2"/>
  <c r="AD133" i="2"/>
  <c r="AC132" i="2"/>
  <c r="AD132" i="2" s="1"/>
  <c r="AD131" i="2"/>
  <c r="AD130" i="2"/>
  <c r="AD129" i="2"/>
  <c r="AC128" i="2"/>
  <c r="AD127" i="2"/>
  <c r="AD126" i="2"/>
  <c r="AD125" i="2"/>
  <c r="AC123" i="2"/>
  <c r="AD123" i="2" s="1"/>
  <c r="AD122" i="2"/>
  <c r="AD121" i="2"/>
  <c r="AD120" i="2"/>
  <c r="AC119" i="2"/>
  <c r="AD119" i="2" s="1"/>
  <c r="AD118" i="2"/>
  <c r="AD117" i="2"/>
  <c r="AD116" i="2"/>
  <c r="AC115" i="2"/>
  <c r="AD115" i="2" s="1"/>
  <c r="AD114" i="2"/>
  <c r="AD113" i="2"/>
  <c r="AD112" i="2"/>
  <c r="AC111" i="2"/>
  <c r="AD111" i="2" s="1"/>
  <c r="AD110" i="2"/>
  <c r="AD109" i="2"/>
  <c r="AD108" i="2"/>
  <c r="AC106" i="2"/>
  <c r="AD106" i="2" s="1"/>
  <c r="AD105" i="2"/>
  <c r="AD104" i="2"/>
  <c r="AD103" i="2"/>
  <c r="AC102" i="2"/>
  <c r="AD102" i="2" s="1"/>
  <c r="AD101" i="2"/>
  <c r="AD100" i="2"/>
  <c r="AD99" i="2"/>
  <c r="AC98" i="2"/>
  <c r="AD98" i="2" s="1"/>
  <c r="AD97" i="2"/>
  <c r="AD96" i="2"/>
  <c r="AD95" i="2"/>
  <c r="AC94" i="2"/>
  <c r="AD93" i="2"/>
  <c r="AD92" i="2"/>
  <c r="AD91" i="2"/>
  <c r="AC89" i="2"/>
  <c r="AD89" i="2" s="1"/>
  <c r="AD88" i="2"/>
  <c r="AD87" i="2"/>
  <c r="AD86" i="2"/>
  <c r="AC85" i="2"/>
  <c r="AD85" i="2" s="1"/>
  <c r="AD84" i="2"/>
  <c r="AD83" i="2"/>
  <c r="AD82" i="2"/>
  <c r="AC81" i="2"/>
  <c r="AD81" i="2" s="1"/>
  <c r="AD80" i="2"/>
  <c r="AD79" i="2"/>
  <c r="AD78" i="2"/>
  <c r="AC77" i="2"/>
  <c r="AD77" i="2" s="1"/>
  <c r="AD76" i="2"/>
  <c r="AD75" i="2"/>
  <c r="AD74" i="2"/>
  <c r="AC72" i="2"/>
  <c r="AD72" i="2" s="1"/>
  <c r="AD71" i="2"/>
  <c r="AD70" i="2"/>
  <c r="AD69" i="2"/>
  <c r="AC68" i="2"/>
  <c r="AD68" i="2" s="1"/>
  <c r="AD67" i="2"/>
  <c r="AD66" i="2"/>
  <c r="AD65" i="2"/>
  <c r="AC64" i="2"/>
  <c r="AD64" i="2" s="1"/>
  <c r="AD63" i="2"/>
  <c r="AD62" i="2"/>
  <c r="AD61" i="2"/>
  <c r="AC60" i="2"/>
  <c r="AD59" i="2"/>
  <c r="AD58" i="2"/>
  <c r="AD57" i="2"/>
  <c r="AC55" i="2"/>
  <c r="AD54" i="2"/>
  <c r="AD53" i="2"/>
  <c r="AD52" i="2"/>
  <c r="AC51" i="2"/>
  <c r="AD51" i="2" s="1"/>
  <c r="AD50" i="2"/>
  <c r="AD49" i="2"/>
  <c r="AD48" i="2"/>
  <c r="AC47" i="2"/>
  <c r="AD47" i="2" s="1"/>
  <c r="AD46" i="2"/>
  <c r="AD45" i="2"/>
  <c r="AD44" i="2"/>
  <c r="AC43" i="2"/>
  <c r="AD43" i="2" s="1"/>
  <c r="AD42" i="2"/>
  <c r="AD41" i="2"/>
  <c r="AD40" i="2"/>
  <c r="AC38" i="2"/>
  <c r="AD37" i="2"/>
  <c r="AD36" i="2"/>
  <c r="AD35" i="2"/>
  <c r="AC34" i="2"/>
  <c r="AD34" i="2" s="1"/>
  <c r="AD33" i="2"/>
  <c r="AD32" i="2"/>
  <c r="AD31" i="2"/>
  <c r="AC30" i="2"/>
  <c r="AD30" i="2" s="1"/>
  <c r="AD29" i="2"/>
  <c r="AD28" i="2"/>
  <c r="AD27" i="2"/>
  <c r="AC26" i="2"/>
  <c r="AD26" i="2" s="1"/>
  <c r="AD25" i="2"/>
  <c r="AD24" i="2"/>
  <c r="AD23" i="2"/>
  <c r="AC21" i="2"/>
  <c r="AD20" i="2"/>
  <c r="AD19" i="2"/>
  <c r="AD18" i="2"/>
  <c r="AC17" i="2"/>
  <c r="AD17" i="2"/>
  <c r="AD16" i="2"/>
  <c r="AD15" i="2"/>
  <c r="AD14" i="2"/>
  <c r="AC13" i="2"/>
  <c r="AD13" i="2" s="1"/>
  <c r="AD12" i="2"/>
  <c r="AD11" i="2"/>
  <c r="AD10" i="2"/>
  <c r="AC9" i="2"/>
  <c r="AD9" i="2" s="1"/>
  <c r="AD8" i="2"/>
  <c r="AD7" i="2"/>
  <c r="AD6" i="2"/>
  <c r="AI9" i="2"/>
  <c r="AJ65" i="2"/>
  <c r="AJ95" i="2"/>
  <c r="AJ205" i="2"/>
  <c r="AQ11" i="2" l="1"/>
  <c r="AQ15" i="2"/>
  <c r="AQ19" i="2"/>
  <c r="AI17" i="2"/>
  <c r="AF226" i="2"/>
  <c r="AG226" i="2" s="1"/>
  <c r="AF243" i="2"/>
  <c r="AG243" i="2" s="1"/>
  <c r="AJ40" i="2"/>
  <c r="AC90" i="2"/>
  <c r="AC158" i="2"/>
  <c r="AD158" i="2" s="1"/>
  <c r="AC175" i="2"/>
  <c r="AD175" i="2" s="1"/>
  <c r="AF141" i="2"/>
  <c r="AG141" i="2" s="1"/>
  <c r="AF158" i="2"/>
  <c r="AG158" i="2" s="1"/>
  <c r="AF175" i="2"/>
  <c r="AG175" i="2" s="1"/>
  <c r="AF192" i="2"/>
  <c r="AG192" i="2" s="1"/>
  <c r="AF209" i="2"/>
  <c r="AG209" i="2" s="1"/>
  <c r="AC56" i="2"/>
  <c r="AD56" i="2" s="1"/>
  <c r="AC141" i="2"/>
  <c r="AF90" i="2"/>
  <c r="AG90" i="2" s="1"/>
  <c r="AF107" i="2"/>
  <c r="AG107" i="2" s="1"/>
  <c r="AF124" i="2"/>
  <c r="AG124" i="2" s="1"/>
  <c r="AC124" i="2"/>
  <c r="AD124" i="2" s="1"/>
  <c r="AI230" i="2"/>
  <c r="AC22" i="2"/>
  <c r="AC209" i="2"/>
  <c r="AD209" i="2" s="1"/>
  <c r="AF73" i="2"/>
  <c r="AG73" i="2" s="1"/>
  <c r="AR8" i="2"/>
  <c r="AR12" i="2"/>
  <c r="AR16" i="2"/>
  <c r="AF22" i="2"/>
  <c r="AG77" i="2"/>
  <c r="AJ6" i="2"/>
  <c r="AI60" i="2"/>
  <c r="AI111" i="2"/>
  <c r="AI153" i="2"/>
  <c r="AI179" i="2"/>
  <c r="AC73" i="2"/>
  <c r="AD73" i="2" s="1"/>
  <c r="AC192" i="2"/>
  <c r="AF39" i="2"/>
  <c r="AG39" i="2" s="1"/>
  <c r="AC107" i="2"/>
  <c r="AC226" i="2"/>
  <c r="AD226" i="2" s="1"/>
  <c r="AI81" i="2"/>
  <c r="AI85" i="2"/>
  <c r="AI115" i="2"/>
  <c r="AI145" i="2"/>
  <c r="AI183" i="2"/>
  <c r="AI221" i="2"/>
  <c r="AD21" i="2"/>
  <c r="AG111" i="2"/>
  <c r="AG145" i="2"/>
  <c r="AG179" i="2"/>
  <c r="AG213" i="2"/>
  <c r="AJ42" i="2"/>
  <c r="AJ46" i="2"/>
  <c r="AJ50" i="2"/>
  <c r="AJ67" i="2"/>
  <c r="AJ76" i="2"/>
  <c r="AJ97" i="2"/>
  <c r="AJ101" i="2"/>
  <c r="AJ127" i="2"/>
  <c r="AJ131" i="2"/>
  <c r="AJ161" i="2"/>
  <c r="AJ178" i="2"/>
  <c r="AJ186" i="2"/>
  <c r="AJ199" i="2"/>
  <c r="AJ220" i="2"/>
  <c r="AJ237" i="2"/>
  <c r="AI89" i="2"/>
  <c r="AJ87" i="2"/>
  <c r="AR19" i="2"/>
  <c r="AJ139" i="2"/>
  <c r="AI225" i="2"/>
  <c r="AI208" i="2"/>
  <c r="AI191" i="2"/>
  <c r="AJ190" i="2"/>
  <c r="AJ173" i="2"/>
  <c r="AI140" i="2"/>
  <c r="AJ122" i="2"/>
  <c r="AJ88" i="2"/>
  <c r="AJ71" i="2"/>
  <c r="AJ54" i="2"/>
  <c r="AQ20" i="2"/>
  <c r="AJ37" i="2"/>
  <c r="AR20" i="2"/>
  <c r="AJ12" i="2"/>
  <c r="AJ16" i="2"/>
  <c r="AH140" i="2"/>
  <c r="AH17" i="2"/>
  <c r="AJ17" i="2" s="1"/>
  <c r="AH98" i="2"/>
  <c r="AJ44" i="2"/>
  <c r="AJ48" i="2"/>
  <c r="AJ103" i="2"/>
  <c r="AJ146" i="2"/>
  <c r="AJ154" i="2"/>
  <c r="AJ163" i="2"/>
  <c r="AJ167" i="2"/>
  <c r="AJ201" i="2"/>
  <c r="AH9" i="2"/>
  <c r="AJ9" i="2" s="1"/>
  <c r="AH102" i="2"/>
  <c r="AH111" i="2"/>
  <c r="AJ111" i="2" s="1"/>
  <c r="AH123" i="2"/>
  <c r="AJ123" i="2" s="1"/>
  <c r="AH200" i="2"/>
  <c r="AH242" i="2"/>
  <c r="AJ10" i="2"/>
  <c r="AQ10" i="2"/>
  <c r="AD38" i="2"/>
  <c r="AI38" i="2"/>
  <c r="AJ20" i="2"/>
  <c r="AI21" i="2"/>
  <c r="AI242" i="2"/>
  <c r="AC243" i="2"/>
  <c r="AD243" i="2" s="1"/>
  <c r="AD242" i="2"/>
  <c r="AJ240" i="2"/>
  <c r="CX21" i="2"/>
  <c r="CX17" i="2"/>
  <c r="AD55" i="2"/>
  <c r="AI55" i="2"/>
  <c r="DB22" i="2"/>
  <c r="DD9" i="2"/>
  <c r="CV22" i="2"/>
  <c r="CX22" i="2" s="1"/>
  <c r="CX9" i="2"/>
  <c r="AJ138" i="2"/>
  <c r="AJ121" i="2"/>
  <c r="AJ104" i="2"/>
  <c r="AH55" i="2"/>
  <c r="AJ222" i="2"/>
  <c r="AI157" i="2"/>
  <c r="AJ52" i="2"/>
  <c r="AF56" i="2"/>
  <c r="AG22" i="2"/>
  <c r="AH21" i="2"/>
  <c r="AJ18" i="2"/>
  <c r="AJ14" i="2"/>
  <c r="AG26" i="2"/>
  <c r="AG60" i="2"/>
  <c r="AG94" i="2"/>
  <c r="AG128" i="2"/>
  <c r="AG162" i="2"/>
  <c r="AG196" i="2"/>
  <c r="AG230" i="2"/>
  <c r="AD107" i="2"/>
  <c r="AD141" i="2"/>
  <c r="AI234" i="2"/>
  <c r="AH234" i="2"/>
  <c r="AJ215" i="2"/>
  <c r="AI200" i="2"/>
  <c r="AJ168" i="2"/>
  <c r="AJ144" i="2"/>
  <c r="AJ112" i="2"/>
  <c r="AH81" i="2"/>
  <c r="AJ81" i="2" s="1"/>
  <c r="AI13" i="2"/>
  <c r="AC39" i="2"/>
  <c r="AD39" i="2" s="1"/>
  <c r="AH217" i="2"/>
  <c r="AI213" i="2"/>
  <c r="AI170" i="2"/>
  <c r="AJ150" i="2"/>
  <c r="AJ143" i="2"/>
  <c r="AH128" i="2"/>
  <c r="AH119" i="2"/>
  <c r="AJ114" i="2"/>
  <c r="AJ108" i="2"/>
  <c r="AJ96" i="2"/>
  <c r="AH64" i="2"/>
  <c r="AI47" i="2"/>
  <c r="AH13" i="2"/>
  <c r="AD22" i="2"/>
  <c r="AD90" i="2"/>
  <c r="AD192" i="2"/>
  <c r="AI238" i="2"/>
  <c r="AJ212" i="2"/>
  <c r="AJ198" i="2"/>
  <c r="AJ184" i="2"/>
  <c r="AI162" i="2"/>
  <c r="AJ148" i="2"/>
  <c r="AJ142" i="2"/>
  <c r="AJ134" i="2"/>
  <c r="AJ116" i="2"/>
  <c r="AJ113" i="2"/>
  <c r="AJ109" i="2"/>
  <c r="AI98" i="2"/>
  <c r="AJ84" i="2"/>
  <c r="AH47" i="2"/>
  <c r="AD60" i="2"/>
  <c r="AD94" i="2"/>
  <c r="AD128" i="2"/>
  <c r="AD162" i="2"/>
  <c r="AD196" i="2"/>
  <c r="AD230" i="2"/>
  <c r="AH238" i="2"/>
  <c r="AI30" i="2"/>
  <c r="AI43" i="2"/>
  <c r="AI204" i="2"/>
  <c r="AI149" i="2"/>
  <c r="AJ118" i="2"/>
  <c r="AH221" i="2"/>
  <c r="AI51" i="2"/>
  <c r="AJ227" i="2"/>
  <c r="AI196" i="2"/>
  <c r="AI136" i="2"/>
  <c r="AJ126" i="2"/>
  <c r="AH115" i="2"/>
  <c r="AJ115" i="2" s="1"/>
  <c r="AH77" i="2"/>
  <c r="AJ77" i="2" s="1"/>
  <c r="AI217" i="2"/>
  <c r="AJ193" i="2"/>
  <c r="AI187" i="2"/>
  <c r="AJ182" i="2"/>
  <c r="AJ176" i="2"/>
  <c r="AJ164" i="2"/>
  <c r="AI128" i="2"/>
  <c r="AI119" i="2"/>
  <c r="AI124" i="2" s="1"/>
  <c r="AJ100" i="2"/>
  <c r="AJ93" i="2"/>
  <c r="AH85" i="2"/>
  <c r="AJ85" i="2" s="1"/>
  <c r="AH43" i="2"/>
  <c r="AJ29" i="2"/>
  <c r="AH26" i="2"/>
  <c r="AJ239" i="2"/>
  <c r="AJ235" i="2"/>
  <c r="AJ231" i="2"/>
  <c r="AJ219" i="2"/>
  <c r="AH191" i="2"/>
  <c r="AJ191" i="2" s="1"/>
  <c r="AH179" i="2"/>
  <c r="AI174" i="2"/>
  <c r="AI166" i="2"/>
  <c r="AH153" i="2"/>
  <c r="AJ137" i="2"/>
  <c r="AH132" i="2"/>
  <c r="AJ125" i="2"/>
  <c r="AJ117" i="2"/>
  <c r="AI102" i="2"/>
  <c r="AI72" i="2"/>
  <c r="AI64" i="2"/>
  <c r="AJ45" i="2"/>
  <c r="AJ33" i="2"/>
  <c r="AH30" i="2"/>
  <c r="AI26" i="2"/>
  <c r="AJ15" i="2"/>
  <c r="AJ202" i="2"/>
  <c r="AH89" i="2"/>
  <c r="AJ89" i="2" s="1"/>
  <c r="AJ25" i="2"/>
  <c r="AJ19" i="2"/>
  <c r="AH72" i="2"/>
  <c r="AH183" i="2"/>
  <c r="AH170" i="2"/>
  <c r="AH162" i="2"/>
  <c r="AH157" i="2"/>
  <c r="AJ157" i="2" s="1"/>
  <c r="AJ49" i="2"/>
  <c r="AJ228" i="2"/>
  <c r="AI90" i="2"/>
  <c r="AI68" i="2"/>
  <c r="AH60" i="2"/>
  <c r="AJ57" i="2"/>
  <c r="AH51" i="2"/>
  <c r="AH230" i="2"/>
  <c r="AJ218" i="2"/>
  <c r="AJ206" i="2"/>
  <c r="AJ194" i="2"/>
  <c r="AH187" i="2"/>
  <c r="AH149" i="2"/>
  <c r="AH136" i="2"/>
  <c r="AJ136" i="2" s="1"/>
  <c r="AJ129" i="2"/>
  <c r="AI106" i="2"/>
  <c r="AI94" i="2"/>
  <c r="AH68" i="2"/>
  <c r="AJ53" i="2"/>
  <c r="AJ41" i="2"/>
  <c r="AH38" i="2"/>
  <c r="AJ35" i="2"/>
  <c r="AI34" i="2"/>
  <c r="AJ11" i="2"/>
  <c r="AJ214" i="2"/>
  <c r="AH145" i="2"/>
  <c r="AJ7" i="2"/>
  <c r="AJ216" i="2"/>
  <c r="AH204" i="2"/>
  <c r="AH225" i="2"/>
  <c r="AH213" i="2"/>
  <c r="AH208" i="2"/>
  <c r="AH196" i="2"/>
  <c r="AH174" i="2"/>
  <c r="AH166" i="2"/>
  <c r="AI132" i="2"/>
  <c r="AH106" i="2"/>
  <c r="AJ99" i="2"/>
  <c r="AH94" i="2"/>
  <c r="AJ69" i="2"/>
  <c r="AJ61" i="2"/>
  <c r="AH34" i="2"/>
  <c r="AJ31" i="2"/>
  <c r="AJ27" i="2"/>
  <c r="AJ23" i="2"/>
  <c r="AJ208" i="2" l="1"/>
  <c r="AJ98" i="2"/>
  <c r="AJ204" i="2"/>
  <c r="AJ51" i="2"/>
  <c r="AJ140" i="2"/>
  <c r="AI141" i="2"/>
  <c r="AI243" i="2"/>
  <c r="AJ221" i="2"/>
  <c r="AI158" i="2"/>
  <c r="AJ102" i="2"/>
  <c r="AJ238" i="2"/>
  <c r="AI192" i="2"/>
  <c r="AJ183" i="2"/>
  <c r="AC244" i="2"/>
  <c r="AD244" i="2" s="1"/>
  <c r="AJ153" i="2"/>
  <c r="AJ217" i="2"/>
  <c r="AF244" i="2"/>
  <c r="AG244" i="2" s="1"/>
  <c r="AJ242" i="2"/>
  <c r="AI226" i="2"/>
  <c r="AJ225" i="2"/>
  <c r="AJ106" i="2"/>
  <c r="AJ55" i="2"/>
  <c r="AJ38" i="2"/>
  <c r="AI22" i="2"/>
  <c r="AJ21" i="2"/>
  <c r="AJ119" i="2"/>
  <c r="AJ64" i="2"/>
  <c r="AJ200" i="2"/>
  <c r="AH124" i="2"/>
  <c r="AJ124" i="2" s="1"/>
  <c r="AH22" i="2"/>
  <c r="AH141" i="2"/>
  <c r="AI107" i="2"/>
  <c r="AJ47" i="2"/>
  <c r="AI56" i="2"/>
  <c r="AJ30" i="2"/>
  <c r="AG56" i="2"/>
  <c r="AJ13" i="2"/>
  <c r="AJ68" i="2"/>
  <c r="AJ43" i="2"/>
  <c r="AH56" i="2"/>
  <c r="AJ128" i="2"/>
  <c r="AJ149" i="2"/>
  <c r="AJ170" i="2"/>
  <c r="AI175" i="2"/>
  <c r="AI209" i="2"/>
  <c r="AJ234" i="2"/>
  <c r="AJ187" i="2"/>
  <c r="AJ196" i="2"/>
  <c r="AH209" i="2"/>
  <c r="AH90" i="2"/>
  <c r="AJ90" i="2" s="1"/>
  <c r="AJ213" i="2"/>
  <c r="AH226" i="2"/>
  <c r="AH158" i="2"/>
  <c r="AJ145" i="2"/>
  <c r="AJ72" i="2"/>
  <c r="AI39" i="2"/>
  <c r="AI73" i="2"/>
  <c r="AH39" i="2"/>
  <c r="AJ166" i="2"/>
  <c r="AJ26" i="2"/>
  <c r="AJ60" i="2"/>
  <c r="AH73" i="2"/>
  <c r="AJ179" i="2"/>
  <c r="AH192" i="2"/>
  <c r="AJ34" i="2"/>
  <c r="AJ94" i="2"/>
  <c r="AH107" i="2"/>
  <c r="AJ174" i="2"/>
  <c r="AJ230" i="2"/>
  <c r="AH243" i="2"/>
  <c r="AJ243" i="2" s="1"/>
  <c r="AJ162" i="2"/>
  <c r="AH175" i="2"/>
  <c r="AJ132" i="2"/>
  <c r="AJ158" i="2" l="1"/>
  <c r="AJ192" i="2"/>
  <c r="AJ141" i="2"/>
  <c r="AI244" i="2"/>
  <c r="AH244" i="2"/>
  <c r="AJ244" i="2" s="1"/>
  <c r="AJ226" i="2"/>
  <c r="AJ22" i="2"/>
  <c r="AJ175" i="2"/>
  <c r="AJ107" i="2"/>
  <c r="AJ56" i="2"/>
  <c r="AJ209" i="2"/>
  <c r="AJ73" i="2"/>
  <c r="AJ39" i="2"/>
  <c r="CQ20" i="2" l="1"/>
  <c r="CP20" i="2"/>
  <c r="CQ19" i="2"/>
  <c r="CP19" i="2"/>
  <c r="CQ18" i="2"/>
  <c r="CP18" i="2"/>
  <c r="CQ16" i="2"/>
  <c r="CP16" i="2"/>
  <c r="CQ15" i="2"/>
  <c r="CP15" i="2"/>
  <c r="CQ14" i="2"/>
  <c r="CP14" i="2"/>
  <c r="CQ12" i="2"/>
  <c r="CP12" i="2"/>
  <c r="CQ11" i="2"/>
  <c r="CP11" i="2"/>
  <c r="CQ10" i="2"/>
  <c r="CP10" i="2"/>
  <c r="CQ8" i="2"/>
  <c r="CP8" i="2"/>
  <c r="CQ7" i="2"/>
  <c r="CP7" i="2"/>
  <c r="CQ6" i="2"/>
  <c r="CK20" i="2"/>
  <c r="CJ20" i="2"/>
  <c r="CK19" i="2"/>
  <c r="CJ19" i="2"/>
  <c r="CK18" i="2"/>
  <c r="CJ18" i="2"/>
  <c r="CK16" i="2"/>
  <c r="CJ16" i="2"/>
  <c r="CK15" i="2"/>
  <c r="CJ15" i="2"/>
  <c r="CK14" i="2"/>
  <c r="CJ14" i="2"/>
  <c r="CK12" i="2"/>
  <c r="CJ12" i="2"/>
  <c r="CK11" i="2"/>
  <c r="CJ11" i="2"/>
  <c r="CK10" i="2"/>
  <c r="CJ10" i="2"/>
  <c r="CK8" i="2"/>
  <c r="CJ8" i="2"/>
  <c r="CK7" i="2"/>
  <c r="CJ7" i="2"/>
  <c r="CK6" i="2"/>
  <c r="CJ6" i="2"/>
  <c r="CE20" i="2"/>
  <c r="CD20" i="2"/>
  <c r="CE19" i="2"/>
  <c r="CD19" i="2"/>
  <c r="CE18" i="2"/>
  <c r="CD18" i="2"/>
  <c r="CE16" i="2"/>
  <c r="CD16" i="2"/>
  <c r="CE15" i="2"/>
  <c r="CD15" i="2"/>
  <c r="CE14" i="2"/>
  <c r="CD14" i="2"/>
  <c r="CE12" i="2"/>
  <c r="CD12" i="2"/>
  <c r="CE11" i="2"/>
  <c r="CD11" i="2"/>
  <c r="CE10" i="2"/>
  <c r="CD10" i="2"/>
  <c r="CE8" i="2"/>
  <c r="CD8" i="2"/>
  <c r="CE7" i="2"/>
  <c r="CD7" i="2"/>
  <c r="CE6" i="2"/>
  <c r="CD6" i="2"/>
  <c r="BY20" i="2"/>
  <c r="BX20" i="2"/>
  <c r="BY19" i="2"/>
  <c r="BX19" i="2"/>
  <c r="BY18" i="2"/>
  <c r="BX18" i="2"/>
  <c r="BY16" i="2"/>
  <c r="BX16" i="2"/>
  <c r="BY15" i="2"/>
  <c r="BX15" i="2"/>
  <c r="BY14" i="2"/>
  <c r="BX14" i="2"/>
  <c r="BY12" i="2"/>
  <c r="BX12" i="2"/>
  <c r="BY11" i="2"/>
  <c r="BX11" i="2"/>
  <c r="BY10" i="2"/>
  <c r="BX10" i="2"/>
  <c r="BY8" i="2"/>
  <c r="BX8" i="2"/>
  <c r="BY7" i="2"/>
  <c r="BX7" i="2"/>
  <c r="BY6" i="2"/>
  <c r="BX6" i="2"/>
  <c r="BS20" i="2"/>
  <c r="BR20" i="2"/>
  <c r="BS19" i="2"/>
  <c r="BR19" i="2"/>
  <c r="BS18" i="2"/>
  <c r="BR18" i="2"/>
  <c r="BS16" i="2"/>
  <c r="BR16" i="2"/>
  <c r="BS15" i="2"/>
  <c r="BR15" i="2"/>
  <c r="BS14" i="2"/>
  <c r="BR14" i="2"/>
  <c r="BS12" i="2"/>
  <c r="BR12" i="2"/>
  <c r="BS11" i="2"/>
  <c r="BR11" i="2"/>
  <c r="BS10" i="2"/>
  <c r="BR10" i="2"/>
  <c r="BS8" i="2"/>
  <c r="BR8" i="2"/>
  <c r="BS7" i="2"/>
  <c r="BR7" i="2"/>
  <c r="BS6" i="2"/>
  <c r="BR6" i="2"/>
  <c r="BM20" i="2"/>
  <c r="BL20" i="2"/>
  <c r="BM19" i="2"/>
  <c r="BL19" i="2"/>
  <c r="BM18" i="2"/>
  <c r="BL18" i="2"/>
  <c r="BM16" i="2"/>
  <c r="BL16" i="2"/>
  <c r="BM15" i="2"/>
  <c r="BL15" i="2"/>
  <c r="BM14" i="2"/>
  <c r="BL14" i="2"/>
  <c r="BM12" i="2"/>
  <c r="BL12" i="2"/>
  <c r="BM11" i="2"/>
  <c r="BL11" i="2"/>
  <c r="BM10" i="2"/>
  <c r="BL10" i="2"/>
  <c r="BM8" i="2"/>
  <c r="BL8" i="2"/>
  <c r="BM7" i="2"/>
  <c r="BL7" i="2"/>
  <c r="BM6" i="2"/>
  <c r="BL6" i="2"/>
  <c r="BG20" i="2"/>
  <c r="BF20" i="2"/>
  <c r="BG19" i="2"/>
  <c r="BF19" i="2"/>
  <c r="BG18" i="2"/>
  <c r="BF18" i="2"/>
  <c r="BG16" i="2"/>
  <c r="BF16" i="2"/>
  <c r="BG15" i="2"/>
  <c r="BF15" i="2"/>
  <c r="BG14" i="2"/>
  <c r="BF14" i="2"/>
  <c r="BG12" i="2"/>
  <c r="BF12" i="2"/>
  <c r="BG11" i="2"/>
  <c r="BF11" i="2"/>
  <c r="BG10" i="2"/>
  <c r="BF10" i="2"/>
  <c r="BG8" i="2"/>
  <c r="BF8" i="2"/>
  <c r="BG7" i="2"/>
  <c r="BF7" i="2"/>
  <c r="BG6" i="2"/>
  <c r="BF6" i="2"/>
  <c r="BA20" i="2"/>
  <c r="AZ20" i="2"/>
  <c r="BA19" i="2"/>
  <c r="AZ19" i="2"/>
  <c r="BA18" i="2"/>
  <c r="AZ18" i="2"/>
  <c r="BA16" i="2"/>
  <c r="AZ16" i="2"/>
  <c r="BA15" i="2"/>
  <c r="AZ15" i="2"/>
  <c r="BA14" i="2"/>
  <c r="AZ14" i="2"/>
  <c r="BA12" i="2"/>
  <c r="AZ12" i="2"/>
  <c r="BA11" i="2"/>
  <c r="AZ11" i="2"/>
  <c r="BA10" i="2"/>
  <c r="AZ10" i="2"/>
  <c r="BA8" i="2"/>
  <c r="AZ8" i="2"/>
  <c r="BA7" i="2"/>
  <c r="AZ7" i="2"/>
  <c r="BA6" i="2"/>
  <c r="AZ6" i="2"/>
  <c r="AQ6" i="2"/>
  <c r="E34" i="2" l="1"/>
  <c r="CR18" i="2" l="1"/>
  <c r="CR14" i="2"/>
  <c r="CR12" i="2"/>
  <c r="CQ13" i="2"/>
  <c r="CR8" i="2"/>
  <c r="CQ9" i="2"/>
  <c r="CR19" i="2"/>
  <c r="CR16" i="2"/>
  <c r="CR11" i="2"/>
  <c r="CR7" i="2"/>
  <c r="CR15" i="2"/>
  <c r="CP6" i="2"/>
  <c r="CR20" i="2"/>
  <c r="CQ17" i="2"/>
  <c r="Z242" i="2"/>
  <c r="AA242" i="2" s="1"/>
  <c r="AA241" i="2"/>
  <c r="AA240" i="2"/>
  <c r="AA239" i="2"/>
  <c r="Z238" i="2"/>
  <c r="AA238" i="2" s="1"/>
  <c r="AA237" i="2"/>
  <c r="AA236" i="2"/>
  <c r="AA235" i="2"/>
  <c r="Z234" i="2"/>
  <c r="AA234" i="2" s="1"/>
  <c r="AA233" i="2"/>
  <c r="AA232" i="2"/>
  <c r="AA231" i="2"/>
  <c r="Z230" i="2"/>
  <c r="AA230" i="2" s="1"/>
  <c r="AA229" i="2"/>
  <c r="AA228" i="2"/>
  <c r="AA227" i="2"/>
  <c r="Z225" i="2"/>
  <c r="AA225" i="2" s="1"/>
  <c r="AA224" i="2"/>
  <c r="AA223" i="2"/>
  <c r="AA222" i="2"/>
  <c r="Z221" i="2"/>
  <c r="AA221" i="2" s="1"/>
  <c r="AA220" i="2"/>
  <c r="AA219" i="2"/>
  <c r="AA218" i="2"/>
  <c r="Z217" i="2"/>
  <c r="AA217" i="2" s="1"/>
  <c r="AA216" i="2"/>
  <c r="AA215" i="2"/>
  <c r="AA214" i="2"/>
  <c r="Z213" i="2"/>
  <c r="AA213" i="2" s="1"/>
  <c r="AA212" i="2"/>
  <c r="AA211" i="2"/>
  <c r="AA210" i="2"/>
  <c r="Z208" i="2"/>
  <c r="AA208" i="2" s="1"/>
  <c r="AA207" i="2"/>
  <c r="AA206" i="2"/>
  <c r="AA205" i="2"/>
  <c r="Z204" i="2"/>
  <c r="AA204" i="2" s="1"/>
  <c r="AA203" i="2"/>
  <c r="AA202" i="2"/>
  <c r="AA201" i="2"/>
  <c r="Z200" i="2"/>
  <c r="AA200" i="2" s="1"/>
  <c r="AA199" i="2"/>
  <c r="AA198" i="2"/>
  <c r="AA197" i="2"/>
  <c r="Z196" i="2"/>
  <c r="AA196" i="2" s="1"/>
  <c r="AA195" i="2"/>
  <c r="AA194" i="2"/>
  <c r="AA193" i="2"/>
  <c r="Z191" i="2"/>
  <c r="AA191" i="2" s="1"/>
  <c r="AA190" i="2"/>
  <c r="AA189" i="2"/>
  <c r="AA188" i="2"/>
  <c r="Z187" i="2"/>
  <c r="AA187" i="2" s="1"/>
  <c r="AA186" i="2"/>
  <c r="AA185" i="2"/>
  <c r="AA184" i="2"/>
  <c r="Z183" i="2"/>
  <c r="AA183" i="2" s="1"/>
  <c r="AA182" i="2"/>
  <c r="AA181" i="2"/>
  <c r="AA180" i="2"/>
  <c r="Z179" i="2"/>
  <c r="AA179" i="2" s="1"/>
  <c r="AA178" i="2"/>
  <c r="AA177" i="2"/>
  <c r="AA176" i="2"/>
  <c r="Z174" i="2"/>
  <c r="AA174" i="2" s="1"/>
  <c r="AA173" i="2"/>
  <c r="AA172" i="2"/>
  <c r="AA171" i="2"/>
  <c r="Z170" i="2"/>
  <c r="AA170" i="2" s="1"/>
  <c r="AA169" i="2"/>
  <c r="AA168" i="2"/>
  <c r="AA167" i="2"/>
  <c r="Z166" i="2"/>
  <c r="AA166" i="2" s="1"/>
  <c r="AA165" i="2"/>
  <c r="AA164" i="2"/>
  <c r="AA163" i="2"/>
  <c r="Z162" i="2"/>
  <c r="AA161" i="2"/>
  <c r="AA160" i="2"/>
  <c r="AA159" i="2"/>
  <c r="Z157" i="2"/>
  <c r="AA157" i="2" s="1"/>
  <c r="AA156" i="2"/>
  <c r="AA155" i="2"/>
  <c r="AA154" i="2"/>
  <c r="Z153" i="2"/>
  <c r="AA153" i="2" s="1"/>
  <c r="AA152" i="2"/>
  <c r="AA151" i="2"/>
  <c r="AA150" i="2"/>
  <c r="Z149" i="2"/>
  <c r="AA149" i="2" s="1"/>
  <c r="AA148" i="2"/>
  <c r="AA147" i="2"/>
  <c r="AA146" i="2"/>
  <c r="Z145" i="2"/>
  <c r="AA145" i="2" s="1"/>
  <c r="AA144" i="2"/>
  <c r="AA143" i="2"/>
  <c r="AA142" i="2"/>
  <c r="Z140" i="2"/>
  <c r="AA140" i="2" s="1"/>
  <c r="AA139" i="2"/>
  <c r="AA138" i="2"/>
  <c r="AA137" i="2"/>
  <c r="Z136" i="2"/>
  <c r="AA136" i="2" s="1"/>
  <c r="AA135" i="2"/>
  <c r="AA134" i="2"/>
  <c r="AA133" i="2"/>
  <c r="Z132" i="2"/>
  <c r="AA132" i="2" s="1"/>
  <c r="AA131" i="2"/>
  <c r="AA130" i="2"/>
  <c r="AA129" i="2"/>
  <c r="Z128" i="2"/>
  <c r="AA127" i="2"/>
  <c r="AA126" i="2"/>
  <c r="AA125" i="2"/>
  <c r="Z123" i="2"/>
  <c r="AA123" i="2" s="1"/>
  <c r="AA122" i="2"/>
  <c r="AA121" i="2"/>
  <c r="AA120" i="2"/>
  <c r="Z119" i="2"/>
  <c r="AA118" i="2"/>
  <c r="AA117" i="2"/>
  <c r="AA116" i="2"/>
  <c r="Z115" i="2"/>
  <c r="AA114" i="2"/>
  <c r="AA113" i="2"/>
  <c r="AA112" i="2"/>
  <c r="Z111" i="2"/>
  <c r="AA110" i="2"/>
  <c r="AA109" i="2"/>
  <c r="AA108" i="2"/>
  <c r="Z106" i="2"/>
  <c r="AA106" i="2" s="1"/>
  <c r="AA105" i="2"/>
  <c r="AA104" i="2"/>
  <c r="AA103" i="2"/>
  <c r="Z102" i="2"/>
  <c r="AA102" i="2" s="1"/>
  <c r="AA101" i="2"/>
  <c r="AA100" i="2"/>
  <c r="AA99" i="2"/>
  <c r="Z98" i="2"/>
  <c r="AA98" i="2" s="1"/>
  <c r="AA97" i="2"/>
  <c r="AA96" i="2"/>
  <c r="AA95" i="2"/>
  <c r="Z94" i="2"/>
  <c r="AA93" i="2"/>
  <c r="AA92" i="2"/>
  <c r="AA91" i="2"/>
  <c r="Z89" i="2"/>
  <c r="AA89" i="2" s="1"/>
  <c r="AA88" i="2"/>
  <c r="AA87" i="2"/>
  <c r="AA86" i="2"/>
  <c r="Z85" i="2"/>
  <c r="AA85" i="2" s="1"/>
  <c r="AA84" i="2"/>
  <c r="AA83" i="2"/>
  <c r="AA82" i="2"/>
  <c r="Z81" i="2"/>
  <c r="AA81" i="2" s="1"/>
  <c r="AA80" i="2"/>
  <c r="AA79" i="2"/>
  <c r="AA78" i="2"/>
  <c r="Z77" i="2"/>
  <c r="AA77" i="2" s="1"/>
  <c r="AA76" i="2"/>
  <c r="AA75" i="2"/>
  <c r="AA74" i="2"/>
  <c r="Z72" i="2"/>
  <c r="AA72" i="2" s="1"/>
  <c r="AA71" i="2"/>
  <c r="AA70" i="2"/>
  <c r="AA69" i="2"/>
  <c r="Z68" i="2"/>
  <c r="AA68" i="2"/>
  <c r="AA67" i="2"/>
  <c r="AA66" i="2"/>
  <c r="AA65" i="2"/>
  <c r="Z64" i="2"/>
  <c r="AA64" i="2" s="1"/>
  <c r="AA63" i="2"/>
  <c r="AA62" i="2"/>
  <c r="AA61" i="2"/>
  <c r="Z60" i="2"/>
  <c r="AA59" i="2"/>
  <c r="AA58" i="2"/>
  <c r="AA57" i="2"/>
  <c r="Z55" i="2"/>
  <c r="AA54" i="2"/>
  <c r="AA53" i="2"/>
  <c r="AA52" i="2"/>
  <c r="Z51" i="2"/>
  <c r="AA50" i="2"/>
  <c r="AA49" i="2"/>
  <c r="AA48" i="2"/>
  <c r="Z47" i="2"/>
  <c r="AA46" i="2"/>
  <c r="AA45" i="2"/>
  <c r="AA44" i="2"/>
  <c r="Z43" i="2"/>
  <c r="AA42" i="2"/>
  <c r="AA41" i="2"/>
  <c r="AA40" i="2"/>
  <c r="Z38" i="2"/>
  <c r="AA36" i="2"/>
  <c r="AA35" i="2"/>
  <c r="Z34" i="2"/>
  <c r="AA34" i="2" s="1"/>
  <c r="AA33" i="2"/>
  <c r="AA32" i="2"/>
  <c r="AA31" i="2"/>
  <c r="Z30" i="2"/>
  <c r="AA30" i="2"/>
  <c r="AA29" i="2"/>
  <c r="AA28" i="2"/>
  <c r="AA27" i="2"/>
  <c r="Z26" i="2"/>
  <c r="AA25" i="2"/>
  <c r="AA24" i="2"/>
  <c r="AA23" i="2"/>
  <c r="Z21" i="2"/>
  <c r="AA19" i="2"/>
  <c r="AA18" i="2"/>
  <c r="Z17" i="2"/>
  <c r="AA17" i="2"/>
  <c r="AA16" i="2"/>
  <c r="AA15" i="2"/>
  <c r="AA14" i="2"/>
  <c r="Z13" i="2"/>
  <c r="AA13" i="2" s="1"/>
  <c r="AA12" i="2"/>
  <c r="AA11" i="2"/>
  <c r="AA10" i="2"/>
  <c r="Z9" i="2"/>
  <c r="AA8" i="2"/>
  <c r="AA7" i="2"/>
  <c r="AA6" i="2"/>
  <c r="Z107" i="2" l="1"/>
  <c r="AA107" i="2" s="1"/>
  <c r="Z175" i="2"/>
  <c r="AA175" i="2" s="1"/>
  <c r="AA162" i="2"/>
  <c r="Z209" i="2"/>
  <c r="AA209" i="2" s="1"/>
  <c r="Z243" i="2"/>
  <c r="AA243" i="2" s="1"/>
  <c r="Z39" i="2"/>
  <c r="AA39" i="2" s="1"/>
  <c r="Z73" i="2"/>
  <c r="AA73" i="2" s="1"/>
  <c r="Z141" i="2"/>
  <c r="AA141" i="2" s="1"/>
  <c r="AA38" i="2"/>
  <c r="AA21" i="2"/>
  <c r="CQ21" i="2"/>
  <c r="CQ22" i="2" s="1"/>
  <c r="CR10" i="2"/>
  <c r="CR6" i="2"/>
  <c r="CP9" i="2"/>
  <c r="CP13" i="2"/>
  <c r="CR13" i="2" s="1"/>
  <c r="CP17" i="2"/>
  <c r="CR17" i="2" s="1"/>
  <c r="CP21" i="2"/>
  <c r="AA55" i="2"/>
  <c r="AA119" i="2"/>
  <c r="AA115" i="2"/>
  <c r="AA111" i="2"/>
  <c r="AA51" i="2"/>
  <c r="AA47" i="2"/>
  <c r="AA43" i="2"/>
  <c r="Z22" i="2"/>
  <c r="AA9" i="2"/>
  <c r="Z56" i="2"/>
  <c r="Z90" i="2"/>
  <c r="AA90" i="2" s="1"/>
  <c r="Z124" i="2"/>
  <c r="AA124" i="2" s="1"/>
  <c r="Z158" i="2"/>
  <c r="AA158" i="2" s="1"/>
  <c r="Z192" i="2"/>
  <c r="AA192" i="2" s="1"/>
  <c r="Z226" i="2"/>
  <c r="AA226" i="2" s="1"/>
  <c r="AA26" i="2"/>
  <c r="AA60" i="2"/>
  <c r="AA94" i="2"/>
  <c r="AA128" i="2"/>
  <c r="Z244" i="2" l="1"/>
  <c r="AA244" i="2" s="1"/>
  <c r="AA22" i="2"/>
  <c r="CR21" i="2"/>
  <c r="CP22" i="2"/>
  <c r="CR22" i="2" s="1"/>
  <c r="CR9" i="2"/>
  <c r="AA56" i="2"/>
  <c r="AR37" i="2"/>
  <c r="AT16" i="2"/>
  <c r="AK242" i="2"/>
  <c r="AK238" i="2"/>
  <c r="AK234" i="2"/>
  <c r="AK230" i="2"/>
  <c r="AK243" i="2" s="1"/>
  <c r="AK225" i="2"/>
  <c r="AK221" i="2"/>
  <c r="AK217" i="2"/>
  <c r="AK213" i="2"/>
  <c r="AK209" i="2"/>
  <c r="AK226" i="2" l="1"/>
  <c r="AK244" i="2" s="1"/>
  <c r="AR58" i="2"/>
  <c r="Y6" i="1" l="1"/>
  <c r="CF20" i="2" l="1"/>
  <c r="BZ20" i="2"/>
  <c r="BN20" i="2"/>
  <c r="BH20" i="2"/>
  <c r="CF19" i="2"/>
  <c r="BT19" i="2"/>
  <c r="BM21" i="2"/>
  <c r="CF15" i="2"/>
  <c r="BT15" i="2"/>
  <c r="BZ14" i="2"/>
  <c r="BN12" i="2"/>
  <c r="BH12" i="2"/>
  <c r="CL11" i="2"/>
  <c r="CL10" i="2"/>
  <c r="CD13" i="2"/>
  <c r="BM13" i="2"/>
  <c r="BB10" i="2"/>
  <c r="CF8" i="2"/>
  <c r="BN8" i="2"/>
  <c r="BH8" i="2"/>
  <c r="CL7" i="2"/>
  <c r="CE9" i="2"/>
  <c r="BM9" i="2"/>
  <c r="BB18" i="2" l="1"/>
  <c r="CJ17" i="2"/>
  <c r="BF21" i="2"/>
  <c r="CK9" i="2"/>
  <c r="BG9" i="2"/>
  <c r="BY13" i="2"/>
  <c r="BY21" i="2"/>
  <c r="BT8" i="2"/>
  <c r="CL8" i="2"/>
  <c r="BH11" i="2"/>
  <c r="BB12" i="2"/>
  <c r="BT12" i="2"/>
  <c r="BN14" i="2"/>
  <c r="CF18" i="2"/>
  <c r="BH19" i="2"/>
  <c r="BB20" i="2"/>
  <c r="BT20" i="2"/>
  <c r="CL20" i="2"/>
  <c r="BA13" i="2"/>
  <c r="BS13" i="2"/>
  <c r="BA21" i="2"/>
  <c r="CK21" i="2"/>
  <c r="CK17" i="2"/>
  <c r="BA17" i="2"/>
  <c r="BY17" i="2"/>
  <c r="CL16" i="2"/>
  <c r="CF16" i="2"/>
  <c r="BZ16" i="2"/>
  <c r="BT16" i="2"/>
  <c r="CD17" i="2"/>
  <c r="CF14" i="2"/>
  <c r="BX21" i="2"/>
  <c r="BX9" i="2"/>
  <c r="BR17" i="2"/>
  <c r="BL13" i="2"/>
  <c r="BN13" i="2" s="1"/>
  <c r="BN11" i="2"/>
  <c r="BL21" i="2"/>
  <c r="BN21" i="2" s="1"/>
  <c r="BF13" i="2"/>
  <c r="BF17" i="2"/>
  <c r="AZ9" i="2"/>
  <c r="CL18" i="2"/>
  <c r="BH10" i="2"/>
  <c r="CE13" i="2"/>
  <c r="CJ13" i="2"/>
  <c r="BG17" i="2"/>
  <c r="BH17" i="2" s="1"/>
  <c r="CL15" i="2"/>
  <c r="BH18" i="2"/>
  <c r="AZ21" i="2"/>
  <c r="CJ21" i="2"/>
  <c r="BB6" i="2"/>
  <c r="BZ6" i="2"/>
  <c r="BH7" i="2"/>
  <c r="CF7" i="2"/>
  <c r="BN10" i="2"/>
  <c r="CF10" i="2"/>
  <c r="BZ12" i="2"/>
  <c r="CL12" i="2"/>
  <c r="BB14" i="2"/>
  <c r="BH14" i="2"/>
  <c r="AZ17" i="2"/>
  <c r="BL17" i="2"/>
  <c r="BS17" i="2"/>
  <c r="CE17" i="2"/>
  <c r="BB16" i="2"/>
  <c r="BN16" i="2"/>
  <c r="BN18" i="2"/>
  <c r="BZ18" i="2"/>
  <c r="BS9" i="2"/>
  <c r="BX17" i="2"/>
  <c r="BF9" i="2"/>
  <c r="CD9" i="2"/>
  <c r="BB7" i="2"/>
  <c r="BN7" i="2"/>
  <c r="BZ7" i="2"/>
  <c r="CJ9" i="2"/>
  <c r="CK13" i="2"/>
  <c r="BG13" i="2"/>
  <c r="BT11" i="2"/>
  <c r="CF12" i="2"/>
  <c r="BM17" i="2"/>
  <c r="BM22" i="2" s="1"/>
  <c r="CL14" i="2"/>
  <c r="BH15" i="2"/>
  <c r="BN15" i="2"/>
  <c r="BH16" i="2"/>
  <c r="BR21" i="2"/>
  <c r="CD21" i="2"/>
  <c r="BG21" i="2"/>
  <c r="BS21" i="2"/>
  <c r="CE21" i="2"/>
  <c r="CF6" i="2"/>
  <c r="AZ13" i="2"/>
  <c r="BB13" i="2" s="1"/>
  <c r="BB11" i="2"/>
  <c r="BR9" i="2"/>
  <c r="BY9" i="2"/>
  <c r="CL6" i="2"/>
  <c r="BB8" i="2"/>
  <c r="BL9" i="2"/>
  <c r="BZ10" i="2"/>
  <c r="BX13" i="2"/>
  <c r="BZ11" i="2"/>
  <c r="BH6" i="2"/>
  <c r="BA9" i="2"/>
  <c r="BN6" i="2"/>
  <c r="BT6" i="2"/>
  <c r="BT7" i="2"/>
  <c r="BZ8" i="2"/>
  <c r="BR13" i="2"/>
  <c r="BT10" i="2"/>
  <c r="CF13" i="2"/>
  <c r="CF11" i="2"/>
  <c r="BN19" i="2"/>
  <c r="CL19" i="2"/>
  <c r="BT14" i="2"/>
  <c r="BB15" i="2"/>
  <c r="BZ15" i="2"/>
  <c r="BT18" i="2"/>
  <c r="BB19" i="2"/>
  <c r="BZ19" i="2"/>
  <c r="W242" i="2"/>
  <c r="W238" i="2"/>
  <c r="W234" i="2"/>
  <c r="W230" i="2"/>
  <c r="W225" i="2"/>
  <c r="W221" i="2"/>
  <c r="W217" i="2"/>
  <c r="W213" i="2"/>
  <c r="W208" i="2"/>
  <c r="W204" i="2"/>
  <c r="W200" i="2"/>
  <c r="W196" i="2"/>
  <c r="W191" i="2"/>
  <c r="W187" i="2"/>
  <c r="W183" i="2"/>
  <c r="W179" i="2"/>
  <c r="W174" i="2"/>
  <c r="W170" i="2"/>
  <c r="W166" i="2"/>
  <c r="W162" i="2"/>
  <c r="W157" i="2"/>
  <c r="W153" i="2"/>
  <c r="W149" i="2"/>
  <c r="W145" i="2"/>
  <c r="W140" i="2"/>
  <c r="W136" i="2"/>
  <c r="W132" i="2"/>
  <c r="W128" i="2"/>
  <c r="W123" i="2"/>
  <c r="W119" i="2"/>
  <c r="W115" i="2"/>
  <c r="W111" i="2"/>
  <c r="W106" i="2"/>
  <c r="W102" i="2"/>
  <c r="W98" i="2"/>
  <c r="W94" i="2"/>
  <c r="W89" i="2"/>
  <c r="W85" i="2"/>
  <c r="W81" i="2"/>
  <c r="W77" i="2"/>
  <c r="W72" i="2"/>
  <c r="W68" i="2"/>
  <c r="W64" i="2"/>
  <c r="W60" i="2"/>
  <c r="W55" i="2"/>
  <c r="W51" i="2"/>
  <c r="W47" i="2"/>
  <c r="W43" i="2"/>
  <c r="W38" i="2"/>
  <c r="W34" i="2"/>
  <c r="W30" i="2"/>
  <c r="W26" i="2"/>
  <c r="W21" i="2"/>
  <c r="W17" i="2"/>
  <c r="W13" i="2"/>
  <c r="W9" i="2"/>
  <c r="T242" i="2"/>
  <c r="T238" i="2"/>
  <c r="T234" i="2"/>
  <c r="T230" i="2"/>
  <c r="T225" i="2"/>
  <c r="T221" i="2"/>
  <c r="T217" i="2"/>
  <c r="T213" i="2"/>
  <c r="T208" i="2"/>
  <c r="T204" i="2"/>
  <c r="T200" i="2"/>
  <c r="T196" i="2"/>
  <c r="T191" i="2"/>
  <c r="T187" i="2"/>
  <c r="T183" i="2"/>
  <c r="T179" i="2"/>
  <c r="T174" i="2"/>
  <c r="T170" i="2"/>
  <c r="T166" i="2"/>
  <c r="T162" i="2"/>
  <c r="T157" i="2"/>
  <c r="T153" i="2"/>
  <c r="T149" i="2"/>
  <c r="T145" i="2"/>
  <c r="T140" i="2"/>
  <c r="T136" i="2"/>
  <c r="T132" i="2"/>
  <c r="T128" i="2"/>
  <c r="T123" i="2"/>
  <c r="T119" i="2"/>
  <c r="T115" i="2"/>
  <c r="T111" i="2"/>
  <c r="T106" i="2"/>
  <c r="T102" i="2"/>
  <c r="T98" i="2"/>
  <c r="T94" i="2"/>
  <c r="T89" i="2"/>
  <c r="T85" i="2"/>
  <c r="T81" i="2"/>
  <c r="T77" i="2"/>
  <c r="T72" i="2"/>
  <c r="T68" i="2"/>
  <c r="T64" i="2"/>
  <c r="T60" i="2"/>
  <c r="T55" i="2"/>
  <c r="T51" i="2"/>
  <c r="T47" i="2"/>
  <c r="T43" i="2"/>
  <c r="T38" i="2"/>
  <c r="T34" i="2"/>
  <c r="T30" i="2"/>
  <c r="T26" i="2"/>
  <c r="T21" i="2"/>
  <c r="T17" i="2"/>
  <c r="T13" i="2"/>
  <c r="T9" i="2"/>
  <c r="Q242" i="2"/>
  <c r="Q238" i="2"/>
  <c r="Q234" i="2"/>
  <c r="Q230" i="2"/>
  <c r="Q225" i="2"/>
  <c r="Q221" i="2"/>
  <c r="Q217" i="2"/>
  <c r="Q213" i="2"/>
  <c r="Q208" i="2"/>
  <c r="Q204" i="2"/>
  <c r="Q200" i="2"/>
  <c r="Q196" i="2"/>
  <c r="Q191" i="2"/>
  <c r="Q187" i="2"/>
  <c r="Q183" i="2"/>
  <c r="Q179" i="2"/>
  <c r="Q174" i="2"/>
  <c r="Q170" i="2"/>
  <c r="Q166" i="2"/>
  <c r="Q162" i="2"/>
  <c r="Q157" i="2"/>
  <c r="Q153" i="2"/>
  <c r="Q149" i="2"/>
  <c r="Q145" i="2"/>
  <c r="Q140" i="2"/>
  <c r="Q136" i="2"/>
  <c r="Q132" i="2"/>
  <c r="Q128" i="2"/>
  <c r="Q123" i="2"/>
  <c r="Q119" i="2"/>
  <c r="Q115" i="2"/>
  <c r="Q111" i="2"/>
  <c r="Q106" i="2"/>
  <c r="Q102" i="2"/>
  <c r="Q98" i="2"/>
  <c r="Q94" i="2"/>
  <c r="Q89" i="2"/>
  <c r="Q85" i="2"/>
  <c r="Q81" i="2"/>
  <c r="Q77" i="2"/>
  <c r="Q72" i="2"/>
  <c r="Q68" i="2"/>
  <c r="Q64" i="2"/>
  <c r="Q60" i="2"/>
  <c r="Q55" i="2"/>
  <c r="Q51" i="2"/>
  <c r="Q47" i="2"/>
  <c r="Q43" i="2"/>
  <c r="Q38" i="2"/>
  <c r="Q34" i="2"/>
  <c r="Q30" i="2"/>
  <c r="Q26" i="2"/>
  <c r="Q21" i="2"/>
  <c r="Q17" i="2"/>
  <c r="Q13" i="2"/>
  <c r="Q9" i="2"/>
  <c r="N242" i="2"/>
  <c r="N238" i="2"/>
  <c r="N234" i="2"/>
  <c r="N230" i="2"/>
  <c r="N225" i="2"/>
  <c r="N221" i="2"/>
  <c r="N217" i="2"/>
  <c r="N213" i="2"/>
  <c r="N208" i="2"/>
  <c r="N204" i="2"/>
  <c r="N200" i="2"/>
  <c r="N196" i="2"/>
  <c r="N191" i="2"/>
  <c r="N187" i="2"/>
  <c r="N183" i="2"/>
  <c r="N179" i="2"/>
  <c r="N174" i="2"/>
  <c r="N170" i="2"/>
  <c r="N166" i="2"/>
  <c r="N162" i="2"/>
  <c r="N157" i="2"/>
  <c r="N153" i="2"/>
  <c r="N149" i="2"/>
  <c r="N145" i="2"/>
  <c r="N140" i="2"/>
  <c r="N136" i="2"/>
  <c r="N132" i="2"/>
  <c r="N128" i="2"/>
  <c r="N123" i="2"/>
  <c r="N119" i="2"/>
  <c r="N115" i="2"/>
  <c r="N111" i="2"/>
  <c r="N106" i="2"/>
  <c r="N102" i="2"/>
  <c r="N98" i="2"/>
  <c r="N94" i="2"/>
  <c r="N89" i="2"/>
  <c r="N85" i="2"/>
  <c r="N81" i="2"/>
  <c r="N77" i="2"/>
  <c r="N72" i="2"/>
  <c r="N68" i="2"/>
  <c r="N64" i="2"/>
  <c r="N60" i="2"/>
  <c r="N55" i="2"/>
  <c r="N51" i="2"/>
  <c r="N47" i="2"/>
  <c r="N43" i="2"/>
  <c r="N38" i="2"/>
  <c r="N34" i="2"/>
  <c r="N30" i="2"/>
  <c r="N26" i="2"/>
  <c r="N21" i="2"/>
  <c r="N17" i="2"/>
  <c r="N13" i="2"/>
  <c r="N9" i="2"/>
  <c r="K242" i="2"/>
  <c r="K238" i="2"/>
  <c r="K234" i="2"/>
  <c r="K230" i="2"/>
  <c r="K225" i="2"/>
  <c r="K221" i="2"/>
  <c r="K217" i="2"/>
  <c r="K213" i="2"/>
  <c r="K208" i="2"/>
  <c r="K204" i="2"/>
  <c r="K200" i="2"/>
  <c r="K196" i="2"/>
  <c r="K191" i="2"/>
  <c r="K187" i="2"/>
  <c r="K183" i="2"/>
  <c r="K179" i="2"/>
  <c r="K174" i="2"/>
  <c r="K170" i="2"/>
  <c r="K166" i="2"/>
  <c r="K162" i="2"/>
  <c r="K157" i="2"/>
  <c r="K153" i="2"/>
  <c r="K149" i="2"/>
  <c r="K145" i="2"/>
  <c r="K140" i="2"/>
  <c r="K136" i="2"/>
  <c r="K132" i="2"/>
  <c r="K128" i="2"/>
  <c r="K123" i="2"/>
  <c r="K119" i="2"/>
  <c r="K115" i="2"/>
  <c r="K111" i="2"/>
  <c r="K106" i="2"/>
  <c r="K102" i="2"/>
  <c r="K98" i="2"/>
  <c r="K94" i="2"/>
  <c r="K89" i="2"/>
  <c r="K85" i="2"/>
  <c r="K81" i="2"/>
  <c r="K77" i="2"/>
  <c r="K72" i="2"/>
  <c r="K68" i="2"/>
  <c r="K64" i="2"/>
  <c r="K60" i="2"/>
  <c r="K55" i="2"/>
  <c r="K51" i="2"/>
  <c r="K47" i="2"/>
  <c r="K43" i="2"/>
  <c r="K38" i="2"/>
  <c r="K34" i="2"/>
  <c r="K30" i="2"/>
  <c r="K26" i="2"/>
  <c r="K21" i="2"/>
  <c r="K17" i="2"/>
  <c r="K13" i="2"/>
  <c r="K9" i="2"/>
  <c r="H242" i="2"/>
  <c r="H238" i="2"/>
  <c r="H234" i="2"/>
  <c r="H230" i="2"/>
  <c r="H243" i="2" s="1"/>
  <c r="H225" i="2"/>
  <c r="H221" i="2"/>
  <c r="H217" i="2"/>
  <c r="H213" i="2"/>
  <c r="H208" i="2"/>
  <c r="H204" i="2"/>
  <c r="H200" i="2"/>
  <c r="H196" i="2"/>
  <c r="H191" i="2"/>
  <c r="H187" i="2"/>
  <c r="H183" i="2"/>
  <c r="H179" i="2"/>
  <c r="H174" i="2"/>
  <c r="H170" i="2"/>
  <c r="H166" i="2"/>
  <c r="H162" i="2"/>
  <c r="H157" i="2"/>
  <c r="H153" i="2"/>
  <c r="H149" i="2"/>
  <c r="H145" i="2"/>
  <c r="H140" i="2"/>
  <c r="H136" i="2"/>
  <c r="H132" i="2"/>
  <c r="H128" i="2"/>
  <c r="H123" i="2"/>
  <c r="H119" i="2"/>
  <c r="H115" i="2"/>
  <c r="H111" i="2"/>
  <c r="H106" i="2"/>
  <c r="H102" i="2"/>
  <c r="H98" i="2"/>
  <c r="H94" i="2"/>
  <c r="H89" i="2"/>
  <c r="H85" i="2"/>
  <c r="H81" i="2"/>
  <c r="H77" i="2"/>
  <c r="H90" i="2" s="1"/>
  <c r="H72" i="2"/>
  <c r="H68" i="2"/>
  <c r="H64" i="2"/>
  <c r="H60" i="2"/>
  <c r="H55" i="2"/>
  <c r="H51" i="2"/>
  <c r="H47" i="2"/>
  <c r="H43" i="2"/>
  <c r="H38" i="2"/>
  <c r="H34" i="2"/>
  <c r="H30" i="2"/>
  <c r="H26" i="2"/>
  <c r="H39" i="2" s="1"/>
  <c r="H21" i="2"/>
  <c r="H17" i="2"/>
  <c r="H13" i="2"/>
  <c r="H9" i="2"/>
  <c r="E242" i="2"/>
  <c r="E238" i="2"/>
  <c r="E234" i="2"/>
  <c r="E230" i="2"/>
  <c r="E225" i="2"/>
  <c r="E221" i="2"/>
  <c r="E217" i="2"/>
  <c r="E213" i="2"/>
  <c r="E208" i="2"/>
  <c r="E204" i="2"/>
  <c r="E200" i="2"/>
  <c r="E196" i="2"/>
  <c r="E191" i="2"/>
  <c r="E187" i="2"/>
  <c r="E183" i="2"/>
  <c r="E179" i="2"/>
  <c r="E174" i="2"/>
  <c r="E170" i="2"/>
  <c r="E166" i="2"/>
  <c r="E162" i="2"/>
  <c r="E157" i="2"/>
  <c r="E153" i="2"/>
  <c r="E149" i="2"/>
  <c r="E145" i="2"/>
  <c r="E140" i="2"/>
  <c r="E136" i="2"/>
  <c r="E132" i="2"/>
  <c r="E128" i="2"/>
  <c r="E123" i="2"/>
  <c r="E119" i="2"/>
  <c r="E115" i="2"/>
  <c r="E111" i="2"/>
  <c r="E124" i="2" s="1"/>
  <c r="E102" i="2"/>
  <c r="E98" i="2"/>
  <c r="E94" i="2"/>
  <c r="E89" i="2"/>
  <c r="E85" i="2"/>
  <c r="E81" i="2"/>
  <c r="E77" i="2"/>
  <c r="E72" i="2"/>
  <c r="E68" i="2"/>
  <c r="E64" i="2"/>
  <c r="E60" i="2"/>
  <c r="E51" i="2"/>
  <c r="E47" i="2"/>
  <c r="E43" i="2"/>
  <c r="E30" i="2"/>
  <c r="E26" i="2"/>
  <c r="E21" i="2"/>
  <c r="E17" i="2"/>
  <c r="E13" i="2"/>
  <c r="E9" i="2"/>
  <c r="K209" i="2" l="1"/>
  <c r="K107" i="2"/>
  <c r="K158" i="2"/>
  <c r="E39" i="2"/>
  <c r="H175" i="2"/>
  <c r="H226" i="2"/>
  <c r="K90" i="2"/>
  <c r="K192" i="2"/>
  <c r="K243" i="2"/>
  <c r="BH9" i="2"/>
  <c r="BZ13" i="2"/>
  <c r="E243" i="2"/>
  <c r="H209" i="2"/>
  <c r="K175" i="2"/>
  <c r="K226" i="2"/>
  <c r="H22" i="2"/>
  <c r="CF17" i="2"/>
  <c r="BH13" i="2"/>
  <c r="H158" i="2"/>
  <c r="K73" i="2"/>
  <c r="CL13" i="2"/>
  <c r="CL9" i="2"/>
  <c r="BZ9" i="2"/>
  <c r="BT17" i="2"/>
  <c r="E226" i="2"/>
  <c r="E175" i="2"/>
  <c r="K141" i="2"/>
  <c r="H141" i="2"/>
  <c r="E141" i="2"/>
  <c r="H124" i="2"/>
  <c r="H73" i="2"/>
  <c r="BZ21" i="2"/>
  <c r="H56" i="2"/>
  <c r="CL21" i="2"/>
  <c r="BY22" i="2"/>
  <c r="BT21" i="2"/>
  <c r="K22" i="2"/>
  <c r="E22" i="2"/>
  <c r="BF22" i="2"/>
  <c r="BB21" i="2"/>
  <c r="BT13" i="2"/>
  <c r="CK22" i="2"/>
  <c r="BH21" i="2"/>
  <c r="CD22" i="2"/>
  <c r="E209" i="2"/>
  <c r="H192" i="2"/>
  <c r="E192" i="2"/>
  <c r="E158" i="2"/>
  <c r="CL17" i="2"/>
  <c r="H107" i="2"/>
  <c r="BA22" i="2"/>
  <c r="BB17" i="2"/>
  <c r="CE22" i="2"/>
  <c r="BZ17" i="2"/>
  <c r="BN17" i="2"/>
  <c r="BG22" i="2"/>
  <c r="K39" i="2"/>
  <c r="CJ22" i="2"/>
  <c r="BX22" i="2"/>
  <c r="AZ22" i="2"/>
  <c r="E56" i="2"/>
  <c r="CF9" i="2"/>
  <c r="E107" i="2"/>
  <c r="K56" i="2"/>
  <c r="K124" i="2"/>
  <c r="E73" i="2"/>
  <c r="E90" i="2"/>
  <c r="N22" i="2"/>
  <c r="N39" i="2"/>
  <c r="N56" i="2"/>
  <c r="N73" i="2"/>
  <c r="N90" i="2"/>
  <c r="N107" i="2"/>
  <c r="N124" i="2"/>
  <c r="N141" i="2"/>
  <c r="N158" i="2"/>
  <c r="N175" i="2"/>
  <c r="N192" i="2"/>
  <c r="N209" i="2"/>
  <c r="N226" i="2"/>
  <c r="N243" i="2"/>
  <c r="Q22" i="2"/>
  <c r="Q39" i="2"/>
  <c r="Q56" i="2"/>
  <c r="Q73" i="2"/>
  <c r="Q90" i="2"/>
  <c r="Q107" i="2"/>
  <c r="Q124" i="2"/>
  <c r="Q141" i="2"/>
  <c r="Q158" i="2"/>
  <c r="Q175" i="2"/>
  <c r="Q192" i="2"/>
  <c r="Q209" i="2"/>
  <c r="Q226" i="2"/>
  <c r="Q243" i="2"/>
  <c r="T22" i="2"/>
  <c r="T39" i="2"/>
  <c r="T56" i="2"/>
  <c r="T73" i="2"/>
  <c r="T90" i="2"/>
  <c r="T107" i="2"/>
  <c r="T124" i="2"/>
  <c r="T141" i="2"/>
  <c r="T158" i="2"/>
  <c r="T175" i="2"/>
  <c r="T192" i="2"/>
  <c r="T209" i="2"/>
  <c r="T226" i="2"/>
  <c r="T243" i="2"/>
  <c r="W22" i="2"/>
  <c r="W39" i="2"/>
  <c r="W56" i="2"/>
  <c r="W73" i="2"/>
  <c r="W90" i="2"/>
  <c r="W107" i="2"/>
  <c r="W124" i="2"/>
  <c r="W141" i="2"/>
  <c r="W158" i="2"/>
  <c r="W175" i="2"/>
  <c r="W192" i="2"/>
  <c r="W209" i="2"/>
  <c r="W226" i="2"/>
  <c r="W243" i="2"/>
  <c r="CF21" i="2"/>
  <c r="BS22" i="2"/>
  <c r="BL22" i="2"/>
  <c r="BN22" i="2" s="1"/>
  <c r="BN9" i="2"/>
  <c r="BT9" i="2"/>
  <c r="BR22" i="2"/>
  <c r="BB9" i="2"/>
  <c r="N244" i="2" l="1"/>
  <c r="O244" i="2" s="1"/>
  <c r="E244" i="2"/>
  <c r="F244" i="2" s="1"/>
  <c r="K244" i="2"/>
  <c r="L244" i="2" s="1"/>
  <c r="W244" i="2"/>
  <c r="X244" i="2" s="1"/>
  <c r="T244" i="2"/>
  <c r="U244" i="2" s="1"/>
  <c r="Q244" i="2"/>
  <c r="R244" i="2" s="1"/>
  <c r="H244" i="2"/>
  <c r="I244" i="2" s="1"/>
  <c r="CL22" i="2"/>
  <c r="BZ22" i="2"/>
  <c r="BH22" i="2"/>
  <c r="CF22" i="2"/>
  <c r="BB22" i="2"/>
  <c r="BT22" i="2"/>
  <c r="AT20" i="2" l="1"/>
  <c r="AT19" i="2"/>
  <c r="AT18" i="2"/>
  <c r="AT15" i="2"/>
  <c r="AT14" i="2"/>
  <c r="AT17" i="2" s="1"/>
  <c r="AT12" i="2"/>
  <c r="AT78" i="2"/>
  <c r="AT77" i="2"/>
  <c r="AT76" i="2"/>
  <c r="AT82" i="2"/>
  <c r="AT81" i="2"/>
  <c r="AT80" i="2"/>
  <c r="AT74" i="2"/>
  <c r="AT73" i="2"/>
  <c r="AT72" i="2"/>
  <c r="AT69" i="2"/>
  <c r="AT70" i="2"/>
  <c r="AT68" i="2"/>
  <c r="AT21" i="2" l="1"/>
  <c r="AT79" i="2"/>
  <c r="AT75" i="2"/>
  <c r="AT83" i="2"/>
  <c r="AT71" i="2"/>
  <c r="AT84" i="2" l="1"/>
  <c r="X191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71" i="1"/>
  <c r="X70" i="1"/>
  <c r="X69" i="1"/>
  <c r="X67" i="1"/>
  <c r="X66" i="1"/>
  <c r="X65" i="1"/>
  <c r="X63" i="1"/>
  <c r="X62" i="1"/>
  <c r="X61" i="1"/>
  <c r="X59" i="1"/>
  <c r="X58" i="1"/>
  <c r="X57" i="1"/>
  <c r="I114" i="2" l="1"/>
  <c r="I111" i="2" l="1"/>
  <c r="AL12" i="2" l="1"/>
  <c r="AL216" i="2"/>
  <c r="X216" i="2"/>
  <c r="U216" i="2"/>
  <c r="R216" i="2"/>
  <c r="O216" i="2"/>
  <c r="L216" i="2"/>
  <c r="I216" i="2"/>
  <c r="F216" i="2"/>
  <c r="AL199" i="2"/>
  <c r="X199" i="2"/>
  <c r="U199" i="2"/>
  <c r="R199" i="2"/>
  <c r="O199" i="2"/>
  <c r="L199" i="2"/>
  <c r="I199" i="2"/>
  <c r="F199" i="2"/>
  <c r="AL182" i="2"/>
  <c r="X182" i="2"/>
  <c r="U182" i="2"/>
  <c r="R182" i="2"/>
  <c r="O182" i="2"/>
  <c r="L182" i="2"/>
  <c r="I182" i="2"/>
  <c r="F182" i="2"/>
  <c r="AL165" i="2"/>
  <c r="X165" i="2"/>
  <c r="U165" i="2"/>
  <c r="R165" i="2"/>
  <c r="O165" i="2"/>
  <c r="L165" i="2"/>
  <c r="I165" i="2"/>
  <c r="F165" i="2"/>
  <c r="AL148" i="2"/>
  <c r="X148" i="2"/>
  <c r="U148" i="2"/>
  <c r="R148" i="2"/>
  <c r="O148" i="2"/>
  <c r="L148" i="2"/>
  <c r="I148" i="2"/>
  <c r="F148" i="2"/>
  <c r="AL131" i="2"/>
  <c r="X131" i="2"/>
  <c r="U131" i="2"/>
  <c r="R131" i="2"/>
  <c r="O131" i="2"/>
  <c r="L131" i="2"/>
  <c r="I131" i="2"/>
  <c r="F131" i="2"/>
  <c r="AL97" i="2"/>
  <c r="U97" i="2"/>
  <c r="R97" i="2"/>
  <c r="O97" i="2"/>
  <c r="L97" i="2"/>
  <c r="I97" i="2"/>
  <c r="F97" i="2"/>
  <c r="AL80" i="2"/>
  <c r="U80" i="2"/>
  <c r="R80" i="2"/>
  <c r="O80" i="2"/>
  <c r="L80" i="2"/>
  <c r="I80" i="2"/>
  <c r="F80" i="2"/>
  <c r="U63" i="2"/>
  <c r="R63" i="2"/>
  <c r="O63" i="2"/>
  <c r="L63" i="2"/>
  <c r="I63" i="2"/>
  <c r="F63" i="2"/>
  <c r="AL46" i="2"/>
  <c r="U46" i="2"/>
  <c r="R46" i="2"/>
  <c r="O46" i="2"/>
  <c r="L46" i="2"/>
  <c r="I46" i="2"/>
  <c r="F46" i="2"/>
  <c r="U29" i="2"/>
  <c r="R29" i="2"/>
  <c r="O29" i="2"/>
  <c r="L29" i="2"/>
  <c r="I29" i="2"/>
  <c r="F29" i="2"/>
  <c r="X12" i="2"/>
  <c r="U12" i="2"/>
  <c r="R12" i="2"/>
  <c r="O12" i="2"/>
  <c r="L12" i="2"/>
  <c r="I12" i="2"/>
  <c r="F12" i="2"/>
  <c r="AL29" i="2" l="1"/>
  <c r="AL63" i="2"/>
  <c r="AT62" i="2" l="1"/>
  <c r="AT61" i="2"/>
  <c r="AT60" i="2"/>
  <c r="AT58" i="2"/>
  <c r="AT57" i="2"/>
  <c r="AT56" i="2"/>
  <c r="AT54" i="2"/>
  <c r="AT53" i="2"/>
  <c r="AT52" i="2"/>
  <c r="AT50" i="2"/>
  <c r="AT49" i="2"/>
  <c r="AT48" i="2"/>
  <c r="AT41" i="2"/>
  <c r="AT40" i="2"/>
  <c r="AT39" i="2"/>
  <c r="AT37" i="2"/>
  <c r="AT36" i="2"/>
  <c r="AT35" i="2"/>
  <c r="AT33" i="2"/>
  <c r="AT32" i="2"/>
  <c r="AT31" i="2"/>
  <c r="AT28" i="2"/>
  <c r="AT29" i="2"/>
  <c r="AT27" i="2"/>
  <c r="AT30" i="2" l="1"/>
  <c r="AT42" i="2"/>
  <c r="AT38" i="2"/>
  <c r="AT34" i="2"/>
  <c r="AR28" i="2"/>
  <c r="AU28" i="2" s="1"/>
  <c r="AT55" i="2"/>
  <c r="AT59" i="2"/>
  <c r="AT63" i="2"/>
  <c r="AT51" i="2"/>
  <c r="AT64" i="2" l="1"/>
  <c r="AT43" i="2"/>
  <c r="AT10" i="2"/>
  <c r="AT11" i="2"/>
  <c r="F62" i="2"/>
  <c r="I62" i="2"/>
  <c r="L62" i="2"/>
  <c r="O62" i="2"/>
  <c r="R62" i="2"/>
  <c r="U62" i="2"/>
  <c r="L64" i="2"/>
  <c r="F65" i="2"/>
  <c r="I65" i="2"/>
  <c r="L65" i="2"/>
  <c r="O65" i="2"/>
  <c r="R65" i="2"/>
  <c r="U65" i="2"/>
  <c r="F66" i="2"/>
  <c r="I66" i="2"/>
  <c r="L66" i="2"/>
  <c r="O66" i="2"/>
  <c r="R66" i="2"/>
  <c r="U66" i="2"/>
  <c r="F67" i="2"/>
  <c r="I67" i="2"/>
  <c r="L67" i="2"/>
  <c r="O67" i="2"/>
  <c r="R67" i="2"/>
  <c r="U67" i="2"/>
  <c r="F68" i="2"/>
  <c r="I68" i="2"/>
  <c r="O68" i="2"/>
  <c r="U68" i="2"/>
  <c r="F69" i="2"/>
  <c r="I69" i="2"/>
  <c r="L69" i="2"/>
  <c r="O69" i="2"/>
  <c r="R69" i="2"/>
  <c r="U69" i="2"/>
  <c r="F70" i="2"/>
  <c r="I70" i="2"/>
  <c r="L70" i="2"/>
  <c r="O70" i="2"/>
  <c r="R70" i="2"/>
  <c r="U70" i="2"/>
  <c r="F71" i="2"/>
  <c r="I71" i="2"/>
  <c r="L71" i="2"/>
  <c r="O71" i="2"/>
  <c r="R71" i="2"/>
  <c r="U71" i="2"/>
  <c r="F72" i="2"/>
  <c r="L72" i="2"/>
  <c r="O72" i="2"/>
  <c r="R72" i="2"/>
  <c r="U72" i="2"/>
  <c r="F74" i="2"/>
  <c r="I74" i="2"/>
  <c r="L74" i="2"/>
  <c r="O74" i="2"/>
  <c r="R74" i="2"/>
  <c r="U74" i="2"/>
  <c r="AL74" i="2"/>
  <c r="F75" i="2"/>
  <c r="I75" i="2"/>
  <c r="L75" i="2"/>
  <c r="O75" i="2"/>
  <c r="R75" i="2"/>
  <c r="U75" i="2"/>
  <c r="AL75" i="2"/>
  <c r="F76" i="2"/>
  <c r="I76" i="2"/>
  <c r="L76" i="2"/>
  <c r="O76" i="2"/>
  <c r="R76" i="2"/>
  <c r="U76" i="2"/>
  <c r="AL76" i="2"/>
  <c r="F77" i="2"/>
  <c r="I77" i="2"/>
  <c r="O77" i="2"/>
  <c r="R77" i="2"/>
  <c r="U77" i="2"/>
  <c r="F78" i="2"/>
  <c r="I78" i="2"/>
  <c r="L78" i="2"/>
  <c r="O78" i="2"/>
  <c r="R78" i="2"/>
  <c r="U78" i="2"/>
  <c r="F79" i="2"/>
  <c r="I79" i="2"/>
  <c r="L79" i="2"/>
  <c r="O79" i="2"/>
  <c r="R79" i="2"/>
  <c r="U79" i="2"/>
  <c r="F81" i="2"/>
  <c r="I81" i="2"/>
  <c r="L81" i="2"/>
  <c r="O81" i="2"/>
  <c r="U81" i="2"/>
  <c r="F82" i="2"/>
  <c r="I82" i="2"/>
  <c r="L82" i="2"/>
  <c r="O82" i="2"/>
  <c r="R82" i="2"/>
  <c r="U82" i="2"/>
  <c r="F83" i="2"/>
  <c r="I83" i="2"/>
  <c r="L83" i="2"/>
  <c r="O83" i="2"/>
  <c r="R83" i="2"/>
  <c r="U83" i="2"/>
  <c r="AL83" i="2"/>
  <c r="F84" i="2"/>
  <c r="I84" i="2"/>
  <c r="L84" i="2"/>
  <c r="O84" i="2"/>
  <c r="R84" i="2"/>
  <c r="U84" i="2"/>
  <c r="I85" i="2"/>
  <c r="L85" i="2"/>
  <c r="O85" i="2"/>
  <c r="R85" i="2"/>
  <c r="F86" i="2"/>
  <c r="I86" i="2"/>
  <c r="L86" i="2"/>
  <c r="O86" i="2"/>
  <c r="R86" i="2"/>
  <c r="U86" i="2"/>
  <c r="F87" i="2"/>
  <c r="I87" i="2"/>
  <c r="L87" i="2"/>
  <c r="O87" i="2"/>
  <c r="R87" i="2"/>
  <c r="U87" i="2"/>
  <c r="F88" i="2"/>
  <c r="I88" i="2"/>
  <c r="L88" i="2"/>
  <c r="O88" i="2"/>
  <c r="R88" i="2"/>
  <c r="U88" i="2"/>
  <c r="AL88" i="2"/>
  <c r="F89" i="2"/>
  <c r="L89" i="2"/>
  <c r="O89" i="2"/>
  <c r="U89" i="2"/>
  <c r="F91" i="2"/>
  <c r="I91" i="2"/>
  <c r="L91" i="2"/>
  <c r="O91" i="2"/>
  <c r="R91" i="2"/>
  <c r="U91" i="2"/>
  <c r="F92" i="2"/>
  <c r="I92" i="2"/>
  <c r="L92" i="2"/>
  <c r="O92" i="2"/>
  <c r="R92" i="2"/>
  <c r="U92" i="2"/>
  <c r="AL92" i="2"/>
  <c r="F93" i="2"/>
  <c r="I93" i="2"/>
  <c r="L93" i="2"/>
  <c r="O93" i="2"/>
  <c r="R93" i="2"/>
  <c r="U93" i="2"/>
  <c r="I94" i="2"/>
  <c r="L94" i="2"/>
  <c r="O94" i="2"/>
  <c r="R94" i="2"/>
  <c r="F95" i="2"/>
  <c r="I95" i="2"/>
  <c r="L95" i="2"/>
  <c r="O95" i="2"/>
  <c r="R95" i="2"/>
  <c r="U95" i="2"/>
  <c r="F96" i="2"/>
  <c r="I96" i="2"/>
  <c r="L96" i="2"/>
  <c r="O96" i="2"/>
  <c r="R96" i="2"/>
  <c r="U96" i="2"/>
  <c r="AL96" i="2"/>
  <c r="F98" i="2"/>
  <c r="I98" i="2"/>
  <c r="L98" i="2"/>
  <c r="U98" i="2"/>
  <c r="F99" i="2"/>
  <c r="I99" i="2"/>
  <c r="L99" i="2"/>
  <c r="O99" i="2"/>
  <c r="R99" i="2"/>
  <c r="U99" i="2"/>
  <c r="AL99" i="2"/>
  <c r="F100" i="2"/>
  <c r="I100" i="2"/>
  <c r="L100" i="2"/>
  <c r="O100" i="2"/>
  <c r="R100" i="2"/>
  <c r="U100" i="2"/>
  <c r="AL100" i="2"/>
  <c r="F101" i="2"/>
  <c r="I101" i="2"/>
  <c r="L101" i="2"/>
  <c r="O101" i="2"/>
  <c r="R101" i="2"/>
  <c r="U101" i="2"/>
  <c r="AL101" i="2"/>
  <c r="I102" i="2"/>
  <c r="L102" i="2"/>
  <c r="R102" i="2"/>
  <c r="U102" i="2"/>
  <c r="F103" i="2"/>
  <c r="I103" i="2"/>
  <c r="L103" i="2"/>
  <c r="O103" i="2"/>
  <c r="R103" i="2"/>
  <c r="U103" i="2"/>
  <c r="AL103" i="2"/>
  <c r="F104" i="2"/>
  <c r="I104" i="2"/>
  <c r="L104" i="2"/>
  <c r="O104" i="2"/>
  <c r="R104" i="2"/>
  <c r="U104" i="2"/>
  <c r="AL104" i="2"/>
  <c r="F105" i="2"/>
  <c r="I105" i="2"/>
  <c r="L105" i="2"/>
  <c r="O105" i="2"/>
  <c r="R105" i="2"/>
  <c r="U105" i="2"/>
  <c r="AL105" i="2"/>
  <c r="F106" i="2"/>
  <c r="I106" i="2"/>
  <c r="O106" i="2"/>
  <c r="R106" i="2"/>
  <c r="U106" i="2"/>
  <c r="F108" i="2"/>
  <c r="I108" i="2"/>
  <c r="L108" i="2"/>
  <c r="O108" i="2"/>
  <c r="R108" i="2"/>
  <c r="U108" i="2"/>
  <c r="X108" i="2"/>
  <c r="AL108" i="2"/>
  <c r="F109" i="2"/>
  <c r="I109" i="2"/>
  <c r="L109" i="2"/>
  <c r="O109" i="2"/>
  <c r="R109" i="2"/>
  <c r="U109" i="2"/>
  <c r="X109" i="2"/>
  <c r="AL109" i="2"/>
  <c r="F110" i="2"/>
  <c r="I110" i="2"/>
  <c r="L110" i="2"/>
  <c r="O110" i="2"/>
  <c r="R110" i="2"/>
  <c r="U110" i="2"/>
  <c r="X110" i="2"/>
  <c r="AL110" i="2"/>
  <c r="L111" i="2"/>
  <c r="R111" i="2"/>
  <c r="U111" i="2"/>
  <c r="F112" i="2"/>
  <c r="I112" i="2"/>
  <c r="L112" i="2"/>
  <c r="O112" i="2"/>
  <c r="R112" i="2"/>
  <c r="U112" i="2"/>
  <c r="X112" i="2"/>
  <c r="AL112" i="2"/>
  <c r="F113" i="2"/>
  <c r="I113" i="2"/>
  <c r="L113" i="2"/>
  <c r="O113" i="2"/>
  <c r="R113" i="2"/>
  <c r="U113" i="2"/>
  <c r="X113" i="2"/>
  <c r="AL113" i="2"/>
  <c r="F114" i="2"/>
  <c r="L114" i="2"/>
  <c r="O114" i="2"/>
  <c r="R114" i="2"/>
  <c r="U114" i="2"/>
  <c r="X114" i="2"/>
  <c r="F115" i="2"/>
  <c r="I115" i="2"/>
  <c r="O115" i="2"/>
  <c r="R115" i="2"/>
  <c r="U115" i="2"/>
  <c r="X115" i="2"/>
  <c r="F116" i="2"/>
  <c r="I116" i="2"/>
  <c r="L116" i="2"/>
  <c r="O116" i="2"/>
  <c r="R116" i="2"/>
  <c r="U116" i="2"/>
  <c r="X116" i="2"/>
  <c r="AL116" i="2"/>
  <c r="F117" i="2"/>
  <c r="I117" i="2"/>
  <c r="L117" i="2"/>
  <c r="O117" i="2"/>
  <c r="R117" i="2"/>
  <c r="U117" i="2"/>
  <c r="X117" i="2"/>
  <c r="AL117" i="2"/>
  <c r="F118" i="2"/>
  <c r="I118" i="2"/>
  <c r="L118" i="2"/>
  <c r="O118" i="2"/>
  <c r="R118" i="2"/>
  <c r="U118" i="2"/>
  <c r="X118" i="2"/>
  <c r="AL118" i="2"/>
  <c r="F119" i="2"/>
  <c r="L119" i="2"/>
  <c r="O119" i="2"/>
  <c r="R119" i="2"/>
  <c r="U119" i="2"/>
  <c r="F120" i="2"/>
  <c r="I120" i="2"/>
  <c r="L120" i="2"/>
  <c r="O120" i="2"/>
  <c r="R120" i="2"/>
  <c r="U120" i="2"/>
  <c r="X120" i="2"/>
  <c r="AL120" i="2"/>
  <c r="F121" i="2"/>
  <c r="I121" i="2"/>
  <c r="L121" i="2"/>
  <c r="O121" i="2"/>
  <c r="R121" i="2"/>
  <c r="U121" i="2"/>
  <c r="X121" i="2"/>
  <c r="AL121" i="2"/>
  <c r="F122" i="2"/>
  <c r="I122" i="2"/>
  <c r="L122" i="2"/>
  <c r="O122" i="2"/>
  <c r="R122" i="2"/>
  <c r="U122" i="2"/>
  <c r="X122" i="2"/>
  <c r="AL122" i="2"/>
  <c r="F123" i="2"/>
  <c r="I123" i="2"/>
  <c r="L123" i="2"/>
  <c r="O123" i="2"/>
  <c r="R123" i="2"/>
  <c r="U123" i="2"/>
  <c r="X123" i="2"/>
  <c r="F125" i="2"/>
  <c r="I125" i="2"/>
  <c r="L125" i="2"/>
  <c r="O125" i="2"/>
  <c r="R125" i="2"/>
  <c r="U125" i="2"/>
  <c r="X125" i="2"/>
  <c r="AL125" i="2"/>
  <c r="F126" i="2"/>
  <c r="I126" i="2"/>
  <c r="L126" i="2"/>
  <c r="O126" i="2"/>
  <c r="R126" i="2"/>
  <c r="U126" i="2"/>
  <c r="X126" i="2"/>
  <c r="F127" i="2"/>
  <c r="I127" i="2"/>
  <c r="L127" i="2"/>
  <c r="O127" i="2"/>
  <c r="R127" i="2"/>
  <c r="U127" i="2"/>
  <c r="X127" i="2"/>
  <c r="AL127" i="2"/>
  <c r="F128" i="2"/>
  <c r="L128" i="2"/>
  <c r="O128" i="2"/>
  <c r="U128" i="2"/>
  <c r="X128" i="2"/>
  <c r="F129" i="2"/>
  <c r="I129" i="2"/>
  <c r="L129" i="2"/>
  <c r="O129" i="2"/>
  <c r="R129" i="2"/>
  <c r="U129" i="2"/>
  <c r="X129" i="2"/>
  <c r="AL129" i="2"/>
  <c r="F130" i="2"/>
  <c r="I130" i="2"/>
  <c r="L130" i="2"/>
  <c r="O130" i="2"/>
  <c r="R130" i="2"/>
  <c r="U130" i="2"/>
  <c r="X130" i="2"/>
  <c r="AL130" i="2"/>
  <c r="I132" i="2"/>
  <c r="L132" i="2"/>
  <c r="O132" i="2"/>
  <c r="R132" i="2"/>
  <c r="U132" i="2"/>
  <c r="F133" i="2"/>
  <c r="I133" i="2"/>
  <c r="L133" i="2"/>
  <c r="O133" i="2"/>
  <c r="R133" i="2"/>
  <c r="U133" i="2"/>
  <c r="X133" i="2"/>
  <c r="AL133" i="2"/>
  <c r="F134" i="2"/>
  <c r="I134" i="2"/>
  <c r="L134" i="2"/>
  <c r="O134" i="2"/>
  <c r="R134" i="2"/>
  <c r="U134" i="2"/>
  <c r="X134" i="2"/>
  <c r="AL134" i="2"/>
  <c r="F135" i="2"/>
  <c r="I135" i="2"/>
  <c r="L135" i="2"/>
  <c r="O135" i="2"/>
  <c r="R135" i="2"/>
  <c r="U135" i="2"/>
  <c r="X135" i="2"/>
  <c r="AL135" i="2"/>
  <c r="F136" i="2"/>
  <c r="I136" i="2"/>
  <c r="L136" i="2"/>
  <c r="O136" i="2"/>
  <c r="R136" i="2"/>
  <c r="U136" i="2"/>
  <c r="X136" i="2"/>
  <c r="F137" i="2"/>
  <c r="I137" i="2"/>
  <c r="L137" i="2"/>
  <c r="O137" i="2"/>
  <c r="R137" i="2"/>
  <c r="U137" i="2"/>
  <c r="X137" i="2"/>
  <c r="AL137" i="2"/>
  <c r="F138" i="2"/>
  <c r="I138" i="2"/>
  <c r="L138" i="2"/>
  <c r="O138" i="2"/>
  <c r="R138" i="2"/>
  <c r="U138" i="2"/>
  <c r="X138" i="2"/>
  <c r="F139" i="2"/>
  <c r="I139" i="2"/>
  <c r="L139" i="2"/>
  <c r="O139" i="2"/>
  <c r="R139" i="2"/>
  <c r="U139" i="2"/>
  <c r="X139" i="2"/>
  <c r="F140" i="2"/>
  <c r="I140" i="2"/>
  <c r="L140" i="2"/>
  <c r="O140" i="2"/>
  <c r="R140" i="2"/>
  <c r="U140" i="2"/>
  <c r="X140" i="2"/>
  <c r="F142" i="2"/>
  <c r="I142" i="2"/>
  <c r="L142" i="2"/>
  <c r="O142" i="2"/>
  <c r="R142" i="2"/>
  <c r="U142" i="2"/>
  <c r="X142" i="2"/>
  <c r="AL142" i="2"/>
  <c r="F143" i="2"/>
  <c r="I143" i="2"/>
  <c r="L143" i="2"/>
  <c r="O143" i="2"/>
  <c r="R143" i="2"/>
  <c r="U143" i="2"/>
  <c r="X143" i="2"/>
  <c r="AL143" i="2"/>
  <c r="F144" i="2"/>
  <c r="I144" i="2"/>
  <c r="L144" i="2"/>
  <c r="O144" i="2"/>
  <c r="R144" i="2"/>
  <c r="U144" i="2"/>
  <c r="X144" i="2"/>
  <c r="AL144" i="2"/>
  <c r="I145" i="2"/>
  <c r="L145" i="2"/>
  <c r="O145" i="2"/>
  <c r="R145" i="2"/>
  <c r="X145" i="2"/>
  <c r="F146" i="2"/>
  <c r="I146" i="2"/>
  <c r="L146" i="2"/>
  <c r="O146" i="2"/>
  <c r="R146" i="2"/>
  <c r="U146" i="2"/>
  <c r="X146" i="2"/>
  <c r="AL146" i="2"/>
  <c r="F147" i="2"/>
  <c r="I147" i="2"/>
  <c r="L147" i="2"/>
  <c r="O147" i="2"/>
  <c r="R147" i="2"/>
  <c r="U147" i="2"/>
  <c r="X147" i="2"/>
  <c r="F149" i="2"/>
  <c r="L149" i="2"/>
  <c r="O149" i="2"/>
  <c r="R149" i="2"/>
  <c r="U149" i="2"/>
  <c r="F150" i="2"/>
  <c r="I150" i="2"/>
  <c r="L150" i="2"/>
  <c r="O150" i="2"/>
  <c r="R150" i="2"/>
  <c r="U150" i="2"/>
  <c r="X150" i="2"/>
  <c r="F151" i="2"/>
  <c r="I151" i="2"/>
  <c r="L151" i="2"/>
  <c r="O151" i="2"/>
  <c r="R151" i="2"/>
  <c r="U151" i="2"/>
  <c r="X151" i="2"/>
  <c r="F152" i="2"/>
  <c r="I152" i="2"/>
  <c r="L152" i="2"/>
  <c r="O152" i="2"/>
  <c r="R152" i="2"/>
  <c r="U152" i="2"/>
  <c r="X152" i="2"/>
  <c r="F153" i="2"/>
  <c r="I153" i="2"/>
  <c r="L153" i="2"/>
  <c r="O153" i="2"/>
  <c r="R153" i="2"/>
  <c r="X153" i="2"/>
  <c r="F154" i="2"/>
  <c r="I154" i="2"/>
  <c r="L154" i="2"/>
  <c r="O154" i="2"/>
  <c r="R154" i="2"/>
  <c r="U154" i="2"/>
  <c r="X154" i="2"/>
  <c r="F155" i="2"/>
  <c r="I155" i="2"/>
  <c r="L155" i="2"/>
  <c r="O155" i="2"/>
  <c r="R155" i="2"/>
  <c r="U155" i="2"/>
  <c r="X155" i="2"/>
  <c r="F156" i="2"/>
  <c r="I156" i="2"/>
  <c r="L156" i="2"/>
  <c r="O156" i="2"/>
  <c r="R156" i="2"/>
  <c r="U156" i="2"/>
  <c r="X156" i="2"/>
  <c r="AL156" i="2"/>
  <c r="F157" i="2"/>
  <c r="I157" i="2"/>
  <c r="L157" i="2"/>
  <c r="O157" i="2"/>
  <c r="U157" i="2"/>
  <c r="X157" i="2"/>
  <c r="F159" i="2"/>
  <c r="I159" i="2"/>
  <c r="L159" i="2"/>
  <c r="O159" i="2"/>
  <c r="R159" i="2"/>
  <c r="U159" i="2"/>
  <c r="X159" i="2"/>
  <c r="F160" i="2"/>
  <c r="I160" i="2"/>
  <c r="L160" i="2"/>
  <c r="O160" i="2"/>
  <c r="R160" i="2"/>
  <c r="U160" i="2"/>
  <c r="X160" i="2"/>
  <c r="F161" i="2"/>
  <c r="I161" i="2"/>
  <c r="L161" i="2"/>
  <c r="O161" i="2"/>
  <c r="R161" i="2"/>
  <c r="U161" i="2"/>
  <c r="X161" i="2"/>
  <c r="F162" i="2"/>
  <c r="I162" i="2"/>
  <c r="L162" i="2"/>
  <c r="O162" i="2"/>
  <c r="R162" i="2"/>
  <c r="X162" i="2"/>
  <c r="AT13" i="2" l="1"/>
  <c r="AL71" i="2"/>
  <c r="AL69" i="2"/>
  <c r="AL67" i="2"/>
  <c r="AL66" i="2"/>
  <c r="AL65" i="2"/>
  <c r="AL62" i="2"/>
  <c r="AL114" i="2"/>
  <c r="R107" i="2"/>
  <c r="O158" i="2"/>
  <c r="U141" i="2"/>
  <c r="O90" i="2"/>
  <c r="U124" i="2"/>
  <c r="I158" i="2"/>
  <c r="L158" i="2"/>
  <c r="X158" i="2"/>
  <c r="X141" i="2"/>
  <c r="I107" i="2"/>
  <c r="AL119" i="2"/>
  <c r="AL106" i="2"/>
  <c r="AL128" i="2"/>
  <c r="AL115" i="2"/>
  <c r="AL161" i="2"/>
  <c r="AL155" i="2"/>
  <c r="AL152" i="2"/>
  <c r="AL98" i="2"/>
  <c r="AL89" i="2"/>
  <c r="AL126" i="2"/>
  <c r="AL123" i="2"/>
  <c r="AL78" i="2"/>
  <c r="AL77" i="2"/>
  <c r="AL93" i="2"/>
  <c r="AL87" i="2"/>
  <c r="AL84" i="2"/>
  <c r="I149" i="2"/>
  <c r="X132" i="2"/>
  <c r="O98" i="2"/>
  <c r="R81" i="2"/>
  <c r="I64" i="2"/>
  <c r="U64" i="2"/>
  <c r="R64" i="2"/>
  <c r="O64" i="2"/>
  <c r="L124" i="2"/>
  <c r="AL102" i="2"/>
  <c r="R89" i="2"/>
  <c r="AL70" i="2"/>
  <c r="AL72" i="2"/>
  <c r="F158" i="2"/>
  <c r="F145" i="2"/>
  <c r="U145" i="2"/>
  <c r="AL91" i="2"/>
  <c r="AL94" i="2"/>
  <c r="L68" i="2"/>
  <c r="U162" i="2"/>
  <c r="AL160" i="2"/>
  <c r="F141" i="2"/>
  <c r="F132" i="2"/>
  <c r="X119" i="2"/>
  <c r="F111" i="2"/>
  <c r="F102" i="2"/>
  <c r="R98" i="2"/>
  <c r="F85" i="2"/>
  <c r="F90" i="2"/>
  <c r="R68" i="2"/>
  <c r="U94" i="2"/>
  <c r="U107" i="2"/>
  <c r="AL150" i="2"/>
  <c r="AL159" i="2"/>
  <c r="F94" i="2"/>
  <c r="F107" i="2"/>
  <c r="I72" i="2"/>
  <c r="X149" i="2"/>
  <c r="AL145" i="2"/>
  <c r="R158" i="2"/>
  <c r="R128" i="2"/>
  <c r="R141" i="2"/>
  <c r="F124" i="2"/>
  <c r="F64" i="2"/>
  <c r="AL154" i="2"/>
  <c r="AL147" i="2"/>
  <c r="AL149" i="2"/>
  <c r="AL138" i="2"/>
  <c r="AL140" i="2"/>
  <c r="I119" i="2"/>
  <c r="I124" i="2"/>
  <c r="L106" i="2"/>
  <c r="AL136" i="2"/>
  <c r="O111" i="2"/>
  <c r="O124" i="2"/>
  <c r="O102" i="2"/>
  <c r="O107" i="2"/>
  <c r="AL79" i="2"/>
  <c r="AL82" i="2"/>
  <c r="L77" i="2"/>
  <c r="L90" i="2"/>
  <c r="R157" i="2"/>
  <c r="L115" i="2"/>
  <c r="I128" i="2"/>
  <c r="I141" i="2"/>
  <c r="U153" i="2"/>
  <c r="U158" i="2"/>
  <c r="AL151" i="2"/>
  <c r="O141" i="2"/>
  <c r="X111" i="2"/>
  <c r="X124" i="2"/>
  <c r="L107" i="2"/>
  <c r="I90" i="2"/>
  <c r="I89" i="2"/>
  <c r="U85" i="2"/>
  <c r="U90" i="2"/>
  <c r="R124" i="2"/>
  <c r="L141" i="2"/>
  <c r="AL139" i="2"/>
  <c r="AL95" i="2"/>
  <c r="AL86" i="2"/>
  <c r="AT8" i="2"/>
  <c r="AL141" i="2" l="1"/>
  <c r="AL132" i="2"/>
  <c r="AL157" i="2"/>
  <c r="AL68" i="2"/>
  <c r="AL81" i="2"/>
  <c r="AL124" i="2"/>
  <c r="AL111" i="2"/>
  <c r="AL153" i="2"/>
  <c r="R90" i="2"/>
  <c r="AL162" i="2"/>
  <c r="AL158" i="2"/>
  <c r="AL85" i="2"/>
  <c r="AL107" i="2"/>
  <c r="X242" i="2"/>
  <c r="O242" i="2"/>
  <c r="F242" i="2"/>
  <c r="AL241" i="2"/>
  <c r="X241" i="2"/>
  <c r="U241" i="2"/>
  <c r="R241" i="2"/>
  <c r="O241" i="2"/>
  <c r="L241" i="2"/>
  <c r="I241" i="2"/>
  <c r="F241" i="2"/>
  <c r="AL240" i="2"/>
  <c r="X240" i="2"/>
  <c r="U240" i="2"/>
  <c r="R240" i="2"/>
  <c r="O240" i="2"/>
  <c r="L240" i="2"/>
  <c r="I240" i="2"/>
  <c r="F240" i="2"/>
  <c r="X239" i="2"/>
  <c r="U239" i="2"/>
  <c r="R239" i="2"/>
  <c r="O239" i="2"/>
  <c r="L239" i="2"/>
  <c r="I239" i="2"/>
  <c r="F239" i="2"/>
  <c r="L238" i="2"/>
  <c r="AL237" i="2"/>
  <c r="X237" i="2"/>
  <c r="U237" i="2"/>
  <c r="R237" i="2"/>
  <c r="O237" i="2"/>
  <c r="L237" i="2"/>
  <c r="I237" i="2"/>
  <c r="F237" i="2"/>
  <c r="AL236" i="2"/>
  <c r="X236" i="2"/>
  <c r="U236" i="2"/>
  <c r="R236" i="2"/>
  <c r="O236" i="2"/>
  <c r="L236" i="2"/>
  <c r="I236" i="2"/>
  <c r="F236" i="2"/>
  <c r="X235" i="2"/>
  <c r="U235" i="2"/>
  <c r="R235" i="2"/>
  <c r="O235" i="2"/>
  <c r="L235" i="2"/>
  <c r="I235" i="2"/>
  <c r="F235" i="2"/>
  <c r="U234" i="2"/>
  <c r="F234" i="2"/>
  <c r="X233" i="2"/>
  <c r="U233" i="2"/>
  <c r="R233" i="2"/>
  <c r="O233" i="2"/>
  <c r="L233" i="2"/>
  <c r="I233" i="2"/>
  <c r="F233" i="2"/>
  <c r="AL232" i="2"/>
  <c r="X232" i="2"/>
  <c r="U232" i="2"/>
  <c r="R232" i="2"/>
  <c r="O232" i="2"/>
  <c r="L232" i="2"/>
  <c r="I232" i="2"/>
  <c r="F232" i="2"/>
  <c r="AL231" i="2"/>
  <c r="X231" i="2"/>
  <c r="U231" i="2"/>
  <c r="R231" i="2"/>
  <c r="O231" i="2"/>
  <c r="L231" i="2"/>
  <c r="I231" i="2"/>
  <c r="F231" i="2"/>
  <c r="AL229" i="2"/>
  <c r="X229" i="2"/>
  <c r="U229" i="2"/>
  <c r="R229" i="2"/>
  <c r="O229" i="2"/>
  <c r="L229" i="2"/>
  <c r="I229" i="2"/>
  <c r="F229" i="2"/>
  <c r="AL228" i="2"/>
  <c r="X228" i="2"/>
  <c r="U228" i="2"/>
  <c r="R228" i="2"/>
  <c r="O228" i="2"/>
  <c r="L228" i="2"/>
  <c r="I228" i="2"/>
  <c r="F228" i="2"/>
  <c r="AL227" i="2"/>
  <c r="X227" i="2"/>
  <c r="U227" i="2"/>
  <c r="R227" i="2"/>
  <c r="O227" i="2"/>
  <c r="L227" i="2"/>
  <c r="I227" i="2"/>
  <c r="F227" i="2"/>
  <c r="O225" i="2"/>
  <c r="F225" i="2"/>
  <c r="AL224" i="2"/>
  <c r="X224" i="2"/>
  <c r="U224" i="2"/>
  <c r="R224" i="2"/>
  <c r="O224" i="2"/>
  <c r="L224" i="2"/>
  <c r="I224" i="2"/>
  <c r="F224" i="2"/>
  <c r="AL223" i="2"/>
  <c r="X223" i="2"/>
  <c r="U223" i="2"/>
  <c r="R223" i="2"/>
  <c r="O223" i="2"/>
  <c r="L223" i="2"/>
  <c r="I223" i="2"/>
  <c r="F223" i="2"/>
  <c r="AL222" i="2"/>
  <c r="X222" i="2"/>
  <c r="U222" i="2"/>
  <c r="R222" i="2"/>
  <c r="O222" i="2"/>
  <c r="L222" i="2"/>
  <c r="I222" i="2"/>
  <c r="F222" i="2"/>
  <c r="R221" i="2"/>
  <c r="I221" i="2"/>
  <c r="AL220" i="2"/>
  <c r="X220" i="2"/>
  <c r="U220" i="2"/>
  <c r="R220" i="2"/>
  <c r="O220" i="2"/>
  <c r="L220" i="2"/>
  <c r="I220" i="2"/>
  <c r="F220" i="2"/>
  <c r="AL219" i="2"/>
  <c r="X219" i="2"/>
  <c r="U219" i="2"/>
  <c r="R219" i="2"/>
  <c r="O219" i="2"/>
  <c r="L219" i="2"/>
  <c r="I219" i="2"/>
  <c r="F219" i="2"/>
  <c r="AL218" i="2"/>
  <c r="X218" i="2"/>
  <c r="U218" i="2"/>
  <c r="R218" i="2"/>
  <c r="O218" i="2"/>
  <c r="L218" i="2"/>
  <c r="I218" i="2"/>
  <c r="F218" i="2"/>
  <c r="L217" i="2"/>
  <c r="AL215" i="2"/>
  <c r="X215" i="2"/>
  <c r="U215" i="2"/>
  <c r="R215" i="2"/>
  <c r="O215" i="2"/>
  <c r="L215" i="2"/>
  <c r="I215" i="2"/>
  <c r="F215" i="2"/>
  <c r="X214" i="2"/>
  <c r="U214" i="2"/>
  <c r="R214" i="2"/>
  <c r="O214" i="2"/>
  <c r="L214" i="2"/>
  <c r="I214" i="2"/>
  <c r="F214" i="2"/>
  <c r="AL212" i="2"/>
  <c r="X212" i="2"/>
  <c r="U212" i="2"/>
  <c r="R212" i="2"/>
  <c r="O212" i="2"/>
  <c r="L212" i="2"/>
  <c r="I212" i="2"/>
  <c r="F212" i="2"/>
  <c r="AL211" i="2"/>
  <c r="X211" i="2"/>
  <c r="U211" i="2"/>
  <c r="R211" i="2"/>
  <c r="O211" i="2"/>
  <c r="L211" i="2"/>
  <c r="I211" i="2"/>
  <c r="F211" i="2"/>
  <c r="AL210" i="2"/>
  <c r="X210" i="2"/>
  <c r="U210" i="2"/>
  <c r="R210" i="2"/>
  <c r="O210" i="2"/>
  <c r="L210" i="2"/>
  <c r="I210" i="2"/>
  <c r="F210" i="2"/>
  <c r="X208" i="2"/>
  <c r="U208" i="2"/>
  <c r="R208" i="2"/>
  <c r="L208" i="2"/>
  <c r="AL207" i="2"/>
  <c r="X207" i="2"/>
  <c r="U207" i="2"/>
  <c r="R207" i="2"/>
  <c r="O207" i="2"/>
  <c r="L207" i="2"/>
  <c r="I207" i="2"/>
  <c r="F207" i="2"/>
  <c r="AL206" i="2"/>
  <c r="X206" i="2"/>
  <c r="U206" i="2"/>
  <c r="R206" i="2"/>
  <c r="O206" i="2"/>
  <c r="L206" i="2"/>
  <c r="I206" i="2"/>
  <c r="F206" i="2"/>
  <c r="AL205" i="2"/>
  <c r="X205" i="2"/>
  <c r="U205" i="2"/>
  <c r="R205" i="2"/>
  <c r="O205" i="2"/>
  <c r="L205" i="2"/>
  <c r="I205" i="2"/>
  <c r="F205" i="2"/>
  <c r="X204" i="2"/>
  <c r="R204" i="2"/>
  <c r="O204" i="2"/>
  <c r="L204" i="2"/>
  <c r="F204" i="2"/>
  <c r="AL203" i="2"/>
  <c r="X203" i="2"/>
  <c r="U203" i="2"/>
  <c r="R203" i="2"/>
  <c r="O203" i="2"/>
  <c r="L203" i="2"/>
  <c r="I203" i="2"/>
  <c r="F203" i="2"/>
  <c r="AL202" i="2"/>
  <c r="X202" i="2"/>
  <c r="U202" i="2"/>
  <c r="R202" i="2"/>
  <c r="O202" i="2"/>
  <c r="L202" i="2"/>
  <c r="I202" i="2"/>
  <c r="F202" i="2"/>
  <c r="AL201" i="2"/>
  <c r="X201" i="2"/>
  <c r="U201" i="2"/>
  <c r="R201" i="2"/>
  <c r="O201" i="2"/>
  <c r="L201" i="2"/>
  <c r="I201" i="2"/>
  <c r="F201" i="2"/>
  <c r="R200" i="2"/>
  <c r="I200" i="2"/>
  <c r="AL198" i="2"/>
  <c r="X198" i="2"/>
  <c r="U198" i="2"/>
  <c r="R198" i="2"/>
  <c r="O198" i="2"/>
  <c r="L198" i="2"/>
  <c r="I198" i="2"/>
  <c r="F198" i="2"/>
  <c r="AL197" i="2"/>
  <c r="X197" i="2"/>
  <c r="U197" i="2"/>
  <c r="R197" i="2"/>
  <c r="O197" i="2"/>
  <c r="L197" i="2"/>
  <c r="I197" i="2"/>
  <c r="F197" i="2"/>
  <c r="L196" i="2"/>
  <c r="AL195" i="2"/>
  <c r="X195" i="2"/>
  <c r="U195" i="2"/>
  <c r="R195" i="2"/>
  <c r="O195" i="2"/>
  <c r="L195" i="2"/>
  <c r="I195" i="2"/>
  <c r="F195" i="2"/>
  <c r="AL194" i="2"/>
  <c r="X194" i="2"/>
  <c r="U194" i="2"/>
  <c r="R194" i="2"/>
  <c r="O194" i="2"/>
  <c r="L194" i="2"/>
  <c r="I194" i="2"/>
  <c r="F194" i="2"/>
  <c r="X193" i="2"/>
  <c r="U193" i="2"/>
  <c r="R193" i="2"/>
  <c r="O193" i="2"/>
  <c r="L193" i="2"/>
  <c r="I193" i="2"/>
  <c r="F193" i="2"/>
  <c r="R191" i="2"/>
  <c r="O191" i="2"/>
  <c r="AL190" i="2"/>
  <c r="X190" i="2"/>
  <c r="U190" i="2"/>
  <c r="R190" i="2"/>
  <c r="O190" i="2"/>
  <c r="L190" i="2"/>
  <c r="I190" i="2"/>
  <c r="F190" i="2"/>
  <c r="AL189" i="2"/>
  <c r="X189" i="2"/>
  <c r="U189" i="2"/>
  <c r="R189" i="2"/>
  <c r="O189" i="2"/>
  <c r="L189" i="2"/>
  <c r="I189" i="2"/>
  <c r="F189" i="2"/>
  <c r="AL188" i="2"/>
  <c r="X188" i="2"/>
  <c r="U188" i="2"/>
  <c r="R188" i="2"/>
  <c r="O188" i="2"/>
  <c r="L188" i="2"/>
  <c r="I188" i="2"/>
  <c r="F188" i="2"/>
  <c r="U187" i="2"/>
  <c r="AL186" i="2"/>
  <c r="X186" i="2"/>
  <c r="U186" i="2"/>
  <c r="R186" i="2"/>
  <c r="O186" i="2"/>
  <c r="L186" i="2"/>
  <c r="I186" i="2"/>
  <c r="F186" i="2"/>
  <c r="AL185" i="2"/>
  <c r="X185" i="2"/>
  <c r="U185" i="2"/>
  <c r="R185" i="2"/>
  <c r="O185" i="2"/>
  <c r="L185" i="2"/>
  <c r="I185" i="2"/>
  <c r="F185" i="2"/>
  <c r="AL184" i="2"/>
  <c r="X184" i="2"/>
  <c r="U184" i="2"/>
  <c r="R184" i="2"/>
  <c r="O184" i="2"/>
  <c r="L184" i="2"/>
  <c r="I184" i="2"/>
  <c r="F184" i="2"/>
  <c r="X183" i="2"/>
  <c r="U183" i="2"/>
  <c r="O183" i="2"/>
  <c r="AL181" i="2"/>
  <c r="X181" i="2"/>
  <c r="U181" i="2"/>
  <c r="R181" i="2"/>
  <c r="O181" i="2"/>
  <c r="L181" i="2"/>
  <c r="I181" i="2"/>
  <c r="F181" i="2"/>
  <c r="AL180" i="2"/>
  <c r="X180" i="2"/>
  <c r="U180" i="2"/>
  <c r="R180" i="2"/>
  <c r="O180" i="2"/>
  <c r="L180" i="2"/>
  <c r="I180" i="2"/>
  <c r="F180" i="2"/>
  <c r="AL178" i="2"/>
  <c r="X178" i="2"/>
  <c r="U178" i="2"/>
  <c r="R178" i="2"/>
  <c r="O178" i="2"/>
  <c r="L178" i="2"/>
  <c r="I178" i="2"/>
  <c r="F178" i="2"/>
  <c r="AL177" i="2"/>
  <c r="X177" i="2"/>
  <c r="U177" i="2"/>
  <c r="R177" i="2"/>
  <c r="O177" i="2"/>
  <c r="L177" i="2"/>
  <c r="I177" i="2"/>
  <c r="F177" i="2"/>
  <c r="X176" i="2"/>
  <c r="U176" i="2"/>
  <c r="R176" i="2"/>
  <c r="O176" i="2"/>
  <c r="L176" i="2"/>
  <c r="I176" i="2"/>
  <c r="F176" i="2"/>
  <c r="X174" i="2"/>
  <c r="U174" i="2"/>
  <c r="L174" i="2"/>
  <c r="X173" i="2"/>
  <c r="U173" i="2"/>
  <c r="R173" i="2"/>
  <c r="O173" i="2"/>
  <c r="L173" i="2"/>
  <c r="I173" i="2"/>
  <c r="F173" i="2"/>
  <c r="X172" i="2"/>
  <c r="U172" i="2"/>
  <c r="R172" i="2"/>
  <c r="O172" i="2"/>
  <c r="L172" i="2"/>
  <c r="I172" i="2"/>
  <c r="F172" i="2"/>
  <c r="X171" i="2"/>
  <c r="U171" i="2"/>
  <c r="R171" i="2"/>
  <c r="O171" i="2"/>
  <c r="L171" i="2"/>
  <c r="I171" i="2"/>
  <c r="F171" i="2"/>
  <c r="X170" i="2"/>
  <c r="I170" i="2"/>
  <c r="X169" i="2"/>
  <c r="U169" i="2"/>
  <c r="R169" i="2"/>
  <c r="O169" i="2"/>
  <c r="L169" i="2"/>
  <c r="I169" i="2"/>
  <c r="F169" i="2"/>
  <c r="X168" i="2"/>
  <c r="U168" i="2"/>
  <c r="R168" i="2"/>
  <c r="O168" i="2"/>
  <c r="L168" i="2"/>
  <c r="I168" i="2"/>
  <c r="F168" i="2"/>
  <c r="X167" i="2"/>
  <c r="U167" i="2"/>
  <c r="R167" i="2"/>
  <c r="O167" i="2"/>
  <c r="L167" i="2"/>
  <c r="I167" i="2"/>
  <c r="F167" i="2"/>
  <c r="X166" i="2"/>
  <c r="U166" i="2"/>
  <c r="I166" i="2"/>
  <c r="F166" i="2"/>
  <c r="X164" i="2"/>
  <c r="U164" i="2"/>
  <c r="R164" i="2"/>
  <c r="O164" i="2"/>
  <c r="L164" i="2"/>
  <c r="I164" i="2"/>
  <c r="F164" i="2"/>
  <c r="AL163" i="2"/>
  <c r="X163" i="2"/>
  <c r="U163" i="2"/>
  <c r="R163" i="2"/>
  <c r="O163" i="2"/>
  <c r="L163" i="2"/>
  <c r="I163" i="2"/>
  <c r="F163" i="2"/>
  <c r="U61" i="2"/>
  <c r="R61" i="2"/>
  <c r="O61" i="2"/>
  <c r="L61" i="2"/>
  <c r="I61" i="2"/>
  <c r="F61" i="2"/>
  <c r="U73" i="2"/>
  <c r="R73" i="2"/>
  <c r="O73" i="2"/>
  <c r="L73" i="2"/>
  <c r="I73" i="2"/>
  <c r="F73" i="2"/>
  <c r="U59" i="2"/>
  <c r="O59" i="2"/>
  <c r="L59" i="2"/>
  <c r="I59" i="2"/>
  <c r="F59" i="2"/>
  <c r="U58" i="2"/>
  <c r="R58" i="2"/>
  <c r="O58" i="2"/>
  <c r="L58" i="2"/>
  <c r="I58" i="2"/>
  <c r="F58" i="2"/>
  <c r="U57" i="2"/>
  <c r="R57" i="2"/>
  <c r="O57" i="2"/>
  <c r="L57" i="2"/>
  <c r="I57" i="2"/>
  <c r="F57" i="2"/>
  <c r="R55" i="2"/>
  <c r="L55" i="2"/>
  <c r="U54" i="2"/>
  <c r="R54" i="2"/>
  <c r="O54" i="2"/>
  <c r="L54" i="2"/>
  <c r="I54" i="2"/>
  <c r="F54" i="2"/>
  <c r="AL53" i="2"/>
  <c r="U53" i="2"/>
  <c r="R53" i="2"/>
  <c r="O53" i="2"/>
  <c r="L53" i="2"/>
  <c r="I53" i="2"/>
  <c r="F53" i="2"/>
  <c r="U52" i="2"/>
  <c r="R52" i="2"/>
  <c r="O52" i="2"/>
  <c r="L52" i="2"/>
  <c r="I52" i="2"/>
  <c r="F52" i="2"/>
  <c r="U51" i="2"/>
  <c r="I51" i="2"/>
  <c r="F51" i="2"/>
  <c r="AL50" i="2"/>
  <c r="U50" i="2"/>
  <c r="R50" i="2"/>
  <c r="O50" i="2"/>
  <c r="L50" i="2"/>
  <c r="I50" i="2"/>
  <c r="F50" i="2"/>
  <c r="AL49" i="2"/>
  <c r="U49" i="2"/>
  <c r="R49" i="2"/>
  <c r="O49" i="2"/>
  <c r="L49" i="2"/>
  <c r="I49" i="2"/>
  <c r="F49" i="2"/>
  <c r="U48" i="2"/>
  <c r="R48" i="2"/>
  <c r="O48" i="2"/>
  <c r="L48" i="2"/>
  <c r="I48" i="2"/>
  <c r="F48" i="2"/>
  <c r="L47" i="2"/>
  <c r="AL45" i="2"/>
  <c r="U45" i="2"/>
  <c r="R45" i="2"/>
  <c r="O45" i="2"/>
  <c r="L45" i="2"/>
  <c r="I45" i="2"/>
  <c r="F45" i="2"/>
  <c r="AL44" i="2"/>
  <c r="U44" i="2"/>
  <c r="R44" i="2"/>
  <c r="O44" i="2"/>
  <c r="L44" i="2"/>
  <c r="I44" i="2"/>
  <c r="F44" i="2"/>
  <c r="U42" i="2"/>
  <c r="R42" i="2"/>
  <c r="O42" i="2"/>
  <c r="L42" i="2"/>
  <c r="I42" i="2"/>
  <c r="F42" i="2"/>
  <c r="AL41" i="2"/>
  <c r="U41" i="2"/>
  <c r="R41" i="2"/>
  <c r="O41" i="2"/>
  <c r="L41" i="2"/>
  <c r="I41" i="2"/>
  <c r="F41" i="2"/>
  <c r="AL40" i="2"/>
  <c r="U40" i="2"/>
  <c r="R40" i="2"/>
  <c r="O40" i="2"/>
  <c r="L40" i="2"/>
  <c r="I40" i="2"/>
  <c r="F40" i="2"/>
  <c r="L38" i="2"/>
  <c r="U36" i="2"/>
  <c r="R36" i="2"/>
  <c r="O36" i="2"/>
  <c r="L36" i="2"/>
  <c r="I36" i="2"/>
  <c r="F36" i="2"/>
  <c r="U35" i="2"/>
  <c r="R35" i="2"/>
  <c r="O35" i="2"/>
  <c r="L35" i="2"/>
  <c r="I35" i="2"/>
  <c r="F35" i="2"/>
  <c r="U34" i="2"/>
  <c r="R34" i="2"/>
  <c r="I34" i="2"/>
  <c r="U33" i="2"/>
  <c r="R33" i="2"/>
  <c r="O33" i="2"/>
  <c r="L33" i="2"/>
  <c r="I33" i="2"/>
  <c r="F33" i="2"/>
  <c r="U32" i="2"/>
  <c r="R32" i="2"/>
  <c r="O32" i="2"/>
  <c r="L32" i="2"/>
  <c r="I32" i="2"/>
  <c r="F32" i="2"/>
  <c r="U31" i="2"/>
  <c r="R31" i="2"/>
  <c r="O31" i="2"/>
  <c r="L31" i="2"/>
  <c r="I31" i="2"/>
  <c r="F31" i="2"/>
  <c r="U28" i="2"/>
  <c r="R28" i="2"/>
  <c r="O28" i="2"/>
  <c r="L28" i="2"/>
  <c r="I28" i="2"/>
  <c r="F28" i="2"/>
  <c r="U27" i="2"/>
  <c r="R27" i="2"/>
  <c r="O27" i="2"/>
  <c r="L27" i="2"/>
  <c r="I27" i="2"/>
  <c r="F27" i="2"/>
  <c r="U25" i="2"/>
  <c r="R25" i="2"/>
  <c r="O25" i="2"/>
  <c r="L25" i="2"/>
  <c r="I25" i="2"/>
  <c r="F25" i="2"/>
  <c r="U24" i="2"/>
  <c r="R24" i="2"/>
  <c r="O24" i="2"/>
  <c r="L24" i="2"/>
  <c r="I24" i="2"/>
  <c r="F24" i="2"/>
  <c r="U23" i="2"/>
  <c r="R23" i="2"/>
  <c r="O23" i="2"/>
  <c r="L23" i="2"/>
  <c r="I23" i="2"/>
  <c r="F23" i="2"/>
  <c r="X21" i="2"/>
  <c r="X19" i="2"/>
  <c r="U19" i="2"/>
  <c r="R19" i="2"/>
  <c r="O19" i="2"/>
  <c r="L19" i="2"/>
  <c r="I19" i="2"/>
  <c r="F19" i="2"/>
  <c r="X18" i="2"/>
  <c r="U18" i="2"/>
  <c r="R18" i="2"/>
  <c r="O18" i="2"/>
  <c r="L18" i="2"/>
  <c r="I18" i="2"/>
  <c r="F18" i="2"/>
  <c r="U17" i="2"/>
  <c r="X16" i="2"/>
  <c r="U16" i="2"/>
  <c r="R16" i="2"/>
  <c r="O16" i="2"/>
  <c r="L16" i="2"/>
  <c r="I16" i="2"/>
  <c r="F16" i="2"/>
  <c r="X15" i="2"/>
  <c r="U15" i="2"/>
  <c r="R15" i="2"/>
  <c r="O15" i="2"/>
  <c r="L15" i="2"/>
  <c r="I15" i="2"/>
  <c r="F15" i="2"/>
  <c r="X14" i="2"/>
  <c r="U14" i="2"/>
  <c r="R14" i="2"/>
  <c r="O14" i="2"/>
  <c r="L14" i="2"/>
  <c r="I14" i="2"/>
  <c r="F14" i="2"/>
  <c r="R13" i="2"/>
  <c r="F13" i="2"/>
  <c r="AR33" i="2"/>
  <c r="AU33" i="2" s="1"/>
  <c r="AQ33" i="2"/>
  <c r="X11" i="2"/>
  <c r="U11" i="2"/>
  <c r="R11" i="2"/>
  <c r="O11" i="2"/>
  <c r="L11" i="2"/>
  <c r="I11" i="2"/>
  <c r="F11" i="2"/>
  <c r="X10" i="2"/>
  <c r="U10" i="2"/>
  <c r="R10" i="2"/>
  <c r="O10" i="2"/>
  <c r="L10" i="2"/>
  <c r="I10" i="2"/>
  <c r="F10" i="2"/>
  <c r="X9" i="2"/>
  <c r="X8" i="2"/>
  <c r="U8" i="2"/>
  <c r="R8" i="2"/>
  <c r="O8" i="2"/>
  <c r="L8" i="2"/>
  <c r="I8" i="2"/>
  <c r="F8" i="2"/>
  <c r="AT7" i="2"/>
  <c r="AL7" i="2"/>
  <c r="X7" i="2"/>
  <c r="U7" i="2"/>
  <c r="R7" i="2"/>
  <c r="O7" i="2"/>
  <c r="L7" i="2"/>
  <c r="I7" i="2"/>
  <c r="F7" i="2"/>
  <c r="AT6" i="2"/>
  <c r="AT9" i="2" s="1"/>
  <c r="AT22" i="2" s="1"/>
  <c r="AR27" i="2"/>
  <c r="X6" i="2"/>
  <c r="U6" i="2"/>
  <c r="R6" i="2"/>
  <c r="O6" i="2"/>
  <c r="L6" i="2"/>
  <c r="I6" i="2"/>
  <c r="F6" i="2"/>
  <c r="AB242" i="1"/>
  <c r="W242" i="1"/>
  <c r="V242" i="1"/>
  <c r="T242" i="1"/>
  <c r="S242" i="1"/>
  <c r="Q242" i="1"/>
  <c r="P242" i="1"/>
  <c r="N242" i="1"/>
  <c r="M242" i="1"/>
  <c r="K242" i="1"/>
  <c r="J242" i="1"/>
  <c r="H242" i="1"/>
  <c r="G242" i="1"/>
  <c r="E242" i="1"/>
  <c r="D242" i="1"/>
  <c r="Z241" i="1"/>
  <c r="AC241" i="1" s="1"/>
  <c r="Y241" i="1"/>
  <c r="X241" i="1"/>
  <c r="U241" i="1"/>
  <c r="R241" i="1"/>
  <c r="O241" i="1"/>
  <c r="L241" i="1"/>
  <c r="I241" i="1"/>
  <c r="F241" i="1"/>
  <c r="Z240" i="1"/>
  <c r="AC240" i="1" s="1"/>
  <c r="Y240" i="1"/>
  <c r="X240" i="1"/>
  <c r="U240" i="1"/>
  <c r="R240" i="1"/>
  <c r="O240" i="1"/>
  <c r="L240" i="1"/>
  <c r="I240" i="1"/>
  <c r="F240" i="1"/>
  <c r="Z239" i="1"/>
  <c r="AC239" i="1" s="1"/>
  <c r="Y239" i="1"/>
  <c r="X239" i="1"/>
  <c r="U239" i="1"/>
  <c r="R239" i="1"/>
  <c r="O239" i="1"/>
  <c r="L239" i="1"/>
  <c r="I239" i="1"/>
  <c r="F239" i="1"/>
  <c r="AB238" i="1"/>
  <c r="W238" i="1"/>
  <c r="V238" i="1"/>
  <c r="T238" i="1"/>
  <c r="S238" i="1"/>
  <c r="Q238" i="1"/>
  <c r="P238" i="1"/>
  <c r="R238" i="1" s="1"/>
  <c r="N238" i="1"/>
  <c r="M238" i="1"/>
  <c r="K238" i="1"/>
  <c r="J238" i="1"/>
  <c r="H238" i="1"/>
  <c r="G238" i="1"/>
  <c r="E238" i="1"/>
  <c r="D238" i="1"/>
  <c r="Z237" i="1"/>
  <c r="AC237" i="1" s="1"/>
  <c r="Y237" i="1"/>
  <c r="X237" i="1"/>
  <c r="U237" i="1"/>
  <c r="R237" i="1"/>
  <c r="O237" i="1"/>
  <c r="L237" i="1"/>
  <c r="I237" i="1"/>
  <c r="F237" i="1"/>
  <c r="Z236" i="1"/>
  <c r="AC236" i="1" s="1"/>
  <c r="Y236" i="1"/>
  <c r="X236" i="1"/>
  <c r="U236" i="1"/>
  <c r="R236" i="1"/>
  <c r="O236" i="1"/>
  <c r="L236" i="1"/>
  <c r="I236" i="1"/>
  <c r="F236" i="1"/>
  <c r="Z235" i="1"/>
  <c r="AC235" i="1" s="1"/>
  <c r="Y235" i="1"/>
  <c r="X235" i="1"/>
  <c r="U235" i="1"/>
  <c r="R235" i="1"/>
  <c r="O235" i="1"/>
  <c r="L235" i="1"/>
  <c r="I235" i="1"/>
  <c r="F235" i="1"/>
  <c r="AB234" i="1"/>
  <c r="W234" i="1"/>
  <c r="V234" i="1"/>
  <c r="T234" i="1"/>
  <c r="S234" i="1"/>
  <c r="Q234" i="1"/>
  <c r="P234" i="1"/>
  <c r="N234" i="1"/>
  <c r="M234" i="1"/>
  <c r="K234" i="1"/>
  <c r="J234" i="1"/>
  <c r="H234" i="1"/>
  <c r="G234" i="1"/>
  <c r="E234" i="1"/>
  <c r="D234" i="1"/>
  <c r="Z233" i="1"/>
  <c r="AC233" i="1" s="1"/>
  <c r="Y233" i="1"/>
  <c r="X233" i="1"/>
  <c r="U233" i="1"/>
  <c r="R233" i="1"/>
  <c r="O233" i="1"/>
  <c r="L233" i="1"/>
  <c r="I233" i="1"/>
  <c r="F233" i="1"/>
  <c r="Z232" i="1"/>
  <c r="Y232" i="1"/>
  <c r="X232" i="1"/>
  <c r="U232" i="1"/>
  <c r="R232" i="1"/>
  <c r="O232" i="1"/>
  <c r="L232" i="1"/>
  <c r="I232" i="1"/>
  <c r="F232" i="1"/>
  <c r="Z231" i="1"/>
  <c r="AC231" i="1" s="1"/>
  <c r="Y231" i="1"/>
  <c r="X231" i="1"/>
  <c r="U231" i="1"/>
  <c r="R231" i="1"/>
  <c r="O231" i="1"/>
  <c r="L231" i="1"/>
  <c r="I231" i="1"/>
  <c r="F231" i="1"/>
  <c r="AB230" i="1"/>
  <c r="W230" i="1"/>
  <c r="V230" i="1"/>
  <c r="T230" i="1"/>
  <c r="S230" i="1"/>
  <c r="S243" i="1" s="1"/>
  <c r="Q230" i="1"/>
  <c r="P230" i="1"/>
  <c r="N230" i="1"/>
  <c r="M230" i="1"/>
  <c r="K230" i="1"/>
  <c r="J230" i="1"/>
  <c r="H230" i="1"/>
  <c r="G230" i="1"/>
  <c r="E230" i="1"/>
  <c r="D230" i="1"/>
  <c r="Z229" i="1"/>
  <c r="Y229" i="1"/>
  <c r="X229" i="1"/>
  <c r="U229" i="1"/>
  <c r="R229" i="1"/>
  <c r="O229" i="1"/>
  <c r="L229" i="1"/>
  <c r="I229" i="1"/>
  <c r="F229" i="1"/>
  <c r="Z228" i="1"/>
  <c r="AC228" i="1" s="1"/>
  <c r="Y228" i="1"/>
  <c r="X228" i="1"/>
  <c r="U228" i="1"/>
  <c r="R228" i="1"/>
  <c r="O228" i="1"/>
  <c r="L228" i="1"/>
  <c r="I228" i="1"/>
  <c r="F228" i="1"/>
  <c r="Z227" i="1"/>
  <c r="AC227" i="1" s="1"/>
  <c r="Y227" i="1"/>
  <c r="X227" i="1"/>
  <c r="U227" i="1"/>
  <c r="R227" i="1"/>
  <c r="O227" i="1"/>
  <c r="L227" i="1"/>
  <c r="I227" i="1"/>
  <c r="F227" i="1"/>
  <c r="AB225" i="1"/>
  <c r="W225" i="1"/>
  <c r="V225" i="1"/>
  <c r="T225" i="1"/>
  <c r="S225" i="1"/>
  <c r="Q225" i="1"/>
  <c r="P225" i="1"/>
  <c r="R225" i="1" s="1"/>
  <c r="N225" i="1"/>
  <c r="M225" i="1"/>
  <c r="K225" i="1"/>
  <c r="J225" i="1"/>
  <c r="H225" i="1"/>
  <c r="G225" i="1"/>
  <c r="E225" i="1"/>
  <c r="D225" i="1"/>
  <c r="Z224" i="1"/>
  <c r="Y224" i="1"/>
  <c r="X224" i="1"/>
  <c r="U224" i="1"/>
  <c r="R224" i="1"/>
  <c r="O224" i="1"/>
  <c r="L224" i="1"/>
  <c r="I224" i="1"/>
  <c r="F224" i="1"/>
  <c r="Z223" i="1"/>
  <c r="Y223" i="1"/>
  <c r="X223" i="1"/>
  <c r="U223" i="1"/>
  <c r="R223" i="1"/>
  <c r="O223" i="1"/>
  <c r="L223" i="1"/>
  <c r="I223" i="1"/>
  <c r="F223" i="1"/>
  <c r="Z222" i="1"/>
  <c r="AC222" i="1" s="1"/>
  <c r="Y222" i="1"/>
  <c r="X222" i="1"/>
  <c r="U222" i="1"/>
  <c r="R222" i="1"/>
  <c r="O222" i="1"/>
  <c r="L222" i="1"/>
  <c r="I222" i="1"/>
  <c r="F222" i="1"/>
  <c r="AB221" i="1"/>
  <c r="W221" i="1"/>
  <c r="V221" i="1"/>
  <c r="T221" i="1"/>
  <c r="S221" i="1"/>
  <c r="Q221" i="1"/>
  <c r="P221" i="1"/>
  <c r="N221" i="1"/>
  <c r="M221" i="1"/>
  <c r="K221" i="1"/>
  <c r="J221" i="1"/>
  <c r="H221" i="1"/>
  <c r="G221" i="1"/>
  <c r="E221" i="1"/>
  <c r="D221" i="1"/>
  <c r="Z220" i="1"/>
  <c r="Y220" i="1"/>
  <c r="X220" i="1"/>
  <c r="U220" i="1"/>
  <c r="R220" i="1"/>
  <c r="O220" i="1"/>
  <c r="L220" i="1"/>
  <c r="I220" i="1"/>
  <c r="F220" i="1"/>
  <c r="Z219" i="1"/>
  <c r="AC219" i="1" s="1"/>
  <c r="Y219" i="1"/>
  <c r="X219" i="1"/>
  <c r="U219" i="1"/>
  <c r="R219" i="1"/>
  <c r="O219" i="1"/>
  <c r="L219" i="1"/>
  <c r="I219" i="1"/>
  <c r="F219" i="1"/>
  <c r="Z218" i="1"/>
  <c r="AC218" i="1" s="1"/>
  <c r="Y218" i="1"/>
  <c r="X218" i="1"/>
  <c r="U218" i="1"/>
  <c r="R218" i="1"/>
  <c r="O218" i="1"/>
  <c r="L218" i="1"/>
  <c r="I218" i="1"/>
  <c r="F218" i="1"/>
  <c r="AB217" i="1"/>
  <c r="W217" i="1"/>
  <c r="V217" i="1"/>
  <c r="T217" i="1"/>
  <c r="S217" i="1"/>
  <c r="Q217" i="1"/>
  <c r="P217" i="1"/>
  <c r="N217" i="1"/>
  <c r="M217" i="1"/>
  <c r="K217" i="1"/>
  <c r="J217" i="1"/>
  <c r="H217" i="1"/>
  <c r="G217" i="1"/>
  <c r="E217" i="1"/>
  <c r="D217" i="1"/>
  <c r="Z216" i="1"/>
  <c r="AC216" i="1" s="1"/>
  <c r="Y216" i="1"/>
  <c r="X216" i="1"/>
  <c r="U216" i="1"/>
  <c r="R216" i="1"/>
  <c r="O216" i="1"/>
  <c r="L216" i="1"/>
  <c r="I216" i="1"/>
  <c r="F216" i="1"/>
  <c r="Z215" i="1"/>
  <c r="Y215" i="1"/>
  <c r="X215" i="1"/>
  <c r="U215" i="1"/>
  <c r="R215" i="1"/>
  <c r="O215" i="1"/>
  <c r="L215" i="1"/>
  <c r="I215" i="1"/>
  <c r="F215" i="1"/>
  <c r="Z214" i="1"/>
  <c r="AC214" i="1" s="1"/>
  <c r="Y214" i="1"/>
  <c r="X214" i="1"/>
  <c r="U214" i="1"/>
  <c r="R214" i="1"/>
  <c r="O214" i="1"/>
  <c r="L214" i="1"/>
  <c r="I214" i="1"/>
  <c r="F214" i="1"/>
  <c r="AB213" i="1"/>
  <c r="W213" i="1"/>
  <c r="V213" i="1"/>
  <c r="T213" i="1"/>
  <c r="S213" i="1"/>
  <c r="Q213" i="1"/>
  <c r="P213" i="1"/>
  <c r="N213" i="1"/>
  <c r="M213" i="1"/>
  <c r="K213" i="1"/>
  <c r="J213" i="1"/>
  <c r="H213" i="1"/>
  <c r="G213" i="1"/>
  <c r="E213" i="1"/>
  <c r="D213" i="1"/>
  <c r="Z212" i="1"/>
  <c r="AC212" i="1" s="1"/>
  <c r="Y212" i="1"/>
  <c r="X212" i="1"/>
  <c r="U212" i="1"/>
  <c r="R212" i="1"/>
  <c r="O212" i="1"/>
  <c r="L212" i="1"/>
  <c r="I212" i="1"/>
  <c r="F212" i="1"/>
  <c r="Z211" i="1"/>
  <c r="Y211" i="1"/>
  <c r="X211" i="1"/>
  <c r="U211" i="1"/>
  <c r="R211" i="1"/>
  <c r="O211" i="1"/>
  <c r="L211" i="1"/>
  <c r="I211" i="1"/>
  <c r="F211" i="1"/>
  <c r="Z210" i="1"/>
  <c r="Y210" i="1"/>
  <c r="X210" i="1"/>
  <c r="U210" i="1"/>
  <c r="R210" i="1"/>
  <c r="O210" i="1"/>
  <c r="L210" i="1"/>
  <c r="I210" i="1"/>
  <c r="F210" i="1"/>
  <c r="AB208" i="1"/>
  <c r="W208" i="1"/>
  <c r="V208" i="1"/>
  <c r="T208" i="1"/>
  <c r="S208" i="1"/>
  <c r="Q208" i="1"/>
  <c r="P208" i="1"/>
  <c r="R208" i="1" s="1"/>
  <c r="N208" i="1"/>
  <c r="M208" i="1"/>
  <c r="K208" i="1"/>
  <c r="J208" i="1"/>
  <c r="H208" i="1"/>
  <c r="G208" i="1"/>
  <c r="E208" i="1"/>
  <c r="D208" i="1"/>
  <c r="Z207" i="1"/>
  <c r="AC207" i="1" s="1"/>
  <c r="Y207" i="1"/>
  <c r="X207" i="1"/>
  <c r="U207" i="1"/>
  <c r="R207" i="1"/>
  <c r="O207" i="1"/>
  <c r="L207" i="1"/>
  <c r="I207" i="1"/>
  <c r="F207" i="1"/>
  <c r="Z206" i="1"/>
  <c r="Y206" i="1"/>
  <c r="X206" i="1"/>
  <c r="U206" i="1"/>
  <c r="R206" i="1"/>
  <c r="O206" i="1"/>
  <c r="L206" i="1"/>
  <c r="I206" i="1"/>
  <c r="F206" i="1"/>
  <c r="Z205" i="1"/>
  <c r="AC205" i="1" s="1"/>
  <c r="Y205" i="1"/>
  <c r="X205" i="1"/>
  <c r="U205" i="1"/>
  <c r="R205" i="1"/>
  <c r="O205" i="1"/>
  <c r="L205" i="1"/>
  <c r="I205" i="1"/>
  <c r="F205" i="1"/>
  <c r="AB204" i="1"/>
  <c r="W204" i="1"/>
  <c r="V204" i="1"/>
  <c r="T204" i="1"/>
  <c r="S204" i="1"/>
  <c r="Q204" i="1"/>
  <c r="P204" i="1"/>
  <c r="N204" i="1"/>
  <c r="M204" i="1"/>
  <c r="K204" i="1"/>
  <c r="J204" i="1"/>
  <c r="H204" i="1"/>
  <c r="G204" i="1"/>
  <c r="E204" i="1"/>
  <c r="D204" i="1"/>
  <c r="Z203" i="1"/>
  <c r="AC203" i="1" s="1"/>
  <c r="Y203" i="1"/>
  <c r="X203" i="1"/>
  <c r="U203" i="1"/>
  <c r="R203" i="1"/>
  <c r="O203" i="1"/>
  <c r="L203" i="1"/>
  <c r="I203" i="1"/>
  <c r="F203" i="1"/>
  <c r="Z202" i="1"/>
  <c r="AC202" i="1" s="1"/>
  <c r="Y202" i="1"/>
  <c r="X202" i="1"/>
  <c r="U202" i="1"/>
  <c r="R202" i="1"/>
  <c r="O202" i="1"/>
  <c r="L202" i="1"/>
  <c r="I202" i="1"/>
  <c r="F202" i="1"/>
  <c r="Z201" i="1"/>
  <c r="AC201" i="1" s="1"/>
  <c r="Y201" i="1"/>
  <c r="X201" i="1"/>
  <c r="U201" i="1"/>
  <c r="R201" i="1"/>
  <c r="O201" i="1"/>
  <c r="L201" i="1"/>
  <c r="I201" i="1"/>
  <c r="F201" i="1"/>
  <c r="AB200" i="1"/>
  <c r="W200" i="1"/>
  <c r="V200" i="1"/>
  <c r="T200" i="1"/>
  <c r="S200" i="1"/>
  <c r="Q200" i="1"/>
  <c r="P200" i="1"/>
  <c r="N200" i="1"/>
  <c r="M200" i="1"/>
  <c r="K200" i="1"/>
  <c r="J200" i="1"/>
  <c r="H200" i="1"/>
  <c r="G200" i="1"/>
  <c r="E200" i="1"/>
  <c r="D200" i="1"/>
  <c r="Z199" i="1"/>
  <c r="AC199" i="1" s="1"/>
  <c r="Y199" i="1"/>
  <c r="X199" i="1"/>
  <c r="U199" i="1"/>
  <c r="R199" i="1"/>
  <c r="O199" i="1"/>
  <c r="L199" i="1"/>
  <c r="I199" i="1"/>
  <c r="F199" i="1"/>
  <c r="Z198" i="1"/>
  <c r="Y198" i="1"/>
  <c r="X198" i="1"/>
  <c r="U198" i="1"/>
  <c r="R198" i="1"/>
  <c r="O198" i="1"/>
  <c r="L198" i="1"/>
  <c r="I198" i="1"/>
  <c r="F198" i="1"/>
  <c r="Z197" i="1"/>
  <c r="Y197" i="1"/>
  <c r="X197" i="1"/>
  <c r="U197" i="1"/>
  <c r="R197" i="1"/>
  <c r="O197" i="1"/>
  <c r="L197" i="1"/>
  <c r="I197" i="1"/>
  <c r="F197" i="1"/>
  <c r="AB196" i="1"/>
  <c r="W196" i="1"/>
  <c r="V196" i="1"/>
  <c r="T196" i="1"/>
  <c r="S196" i="1"/>
  <c r="Q196" i="1"/>
  <c r="P196" i="1"/>
  <c r="N196" i="1"/>
  <c r="M196" i="1"/>
  <c r="K196" i="1"/>
  <c r="J196" i="1"/>
  <c r="H196" i="1"/>
  <c r="G196" i="1"/>
  <c r="E196" i="1"/>
  <c r="D196" i="1"/>
  <c r="Z195" i="1"/>
  <c r="AC195" i="1" s="1"/>
  <c r="Y195" i="1"/>
  <c r="X195" i="1"/>
  <c r="U195" i="1"/>
  <c r="R195" i="1"/>
  <c r="O195" i="1"/>
  <c r="L195" i="1"/>
  <c r="I195" i="1"/>
  <c r="F195" i="1"/>
  <c r="Z194" i="1"/>
  <c r="Y194" i="1"/>
  <c r="X194" i="1"/>
  <c r="U194" i="1"/>
  <c r="R194" i="1"/>
  <c r="O194" i="1"/>
  <c r="L194" i="1"/>
  <c r="I194" i="1"/>
  <c r="F194" i="1"/>
  <c r="Z193" i="1"/>
  <c r="Y193" i="1"/>
  <c r="X193" i="1"/>
  <c r="U193" i="1"/>
  <c r="R193" i="1"/>
  <c r="O193" i="1"/>
  <c r="L193" i="1"/>
  <c r="I193" i="1"/>
  <c r="F193" i="1"/>
  <c r="AB191" i="1"/>
  <c r="W191" i="1"/>
  <c r="V191" i="1"/>
  <c r="T191" i="1"/>
  <c r="S191" i="1"/>
  <c r="Q191" i="1"/>
  <c r="P191" i="1"/>
  <c r="N191" i="1"/>
  <c r="M191" i="1"/>
  <c r="K191" i="1"/>
  <c r="J191" i="1"/>
  <c r="H191" i="1"/>
  <c r="G191" i="1"/>
  <c r="E191" i="1"/>
  <c r="D191" i="1"/>
  <c r="Z190" i="1"/>
  <c r="AC190" i="1" s="1"/>
  <c r="Y190" i="1"/>
  <c r="X190" i="1"/>
  <c r="U190" i="1"/>
  <c r="R190" i="1"/>
  <c r="O190" i="1"/>
  <c r="L190" i="1"/>
  <c r="I190" i="1"/>
  <c r="F190" i="1"/>
  <c r="Z189" i="1"/>
  <c r="Y189" i="1"/>
  <c r="X189" i="1"/>
  <c r="U189" i="1"/>
  <c r="R189" i="1"/>
  <c r="O189" i="1"/>
  <c r="L189" i="1"/>
  <c r="I189" i="1"/>
  <c r="F189" i="1"/>
  <c r="Z188" i="1"/>
  <c r="Y188" i="1"/>
  <c r="X188" i="1"/>
  <c r="U188" i="1"/>
  <c r="R188" i="1"/>
  <c r="O188" i="1"/>
  <c r="L188" i="1"/>
  <c r="I188" i="1"/>
  <c r="F188" i="1"/>
  <c r="AB187" i="1"/>
  <c r="W187" i="1"/>
  <c r="V187" i="1"/>
  <c r="T187" i="1"/>
  <c r="S187" i="1"/>
  <c r="Q187" i="1"/>
  <c r="P187" i="1"/>
  <c r="N187" i="1"/>
  <c r="M187" i="1"/>
  <c r="K187" i="1"/>
  <c r="J187" i="1"/>
  <c r="H187" i="1"/>
  <c r="G187" i="1"/>
  <c r="E187" i="1"/>
  <c r="D187" i="1"/>
  <c r="Z186" i="1"/>
  <c r="AC186" i="1" s="1"/>
  <c r="Y186" i="1"/>
  <c r="X186" i="1"/>
  <c r="U186" i="1"/>
  <c r="R186" i="1"/>
  <c r="O186" i="1"/>
  <c r="L186" i="1"/>
  <c r="I186" i="1"/>
  <c r="F186" i="1"/>
  <c r="Z185" i="1"/>
  <c r="Y185" i="1"/>
  <c r="X185" i="1"/>
  <c r="U185" i="1"/>
  <c r="R185" i="1"/>
  <c r="O185" i="1"/>
  <c r="L185" i="1"/>
  <c r="I185" i="1"/>
  <c r="F185" i="1"/>
  <c r="Z184" i="1"/>
  <c r="Y184" i="1"/>
  <c r="X184" i="1"/>
  <c r="U184" i="1"/>
  <c r="R184" i="1"/>
  <c r="O184" i="1"/>
  <c r="L184" i="1"/>
  <c r="I184" i="1"/>
  <c r="F184" i="1"/>
  <c r="AB183" i="1"/>
  <c r="W183" i="1"/>
  <c r="V183" i="1"/>
  <c r="T183" i="1"/>
  <c r="S183" i="1"/>
  <c r="Q183" i="1"/>
  <c r="P183" i="1"/>
  <c r="N183" i="1"/>
  <c r="M183" i="1"/>
  <c r="K183" i="1"/>
  <c r="J183" i="1"/>
  <c r="H183" i="1"/>
  <c r="G183" i="1"/>
  <c r="E183" i="1"/>
  <c r="D183" i="1"/>
  <c r="Z182" i="1"/>
  <c r="Y182" i="1"/>
  <c r="X182" i="1"/>
  <c r="U182" i="1"/>
  <c r="R182" i="1"/>
  <c r="O182" i="1"/>
  <c r="L182" i="1"/>
  <c r="I182" i="1"/>
  <c r="F182" i="1"/>
  <c r="Z181" i="1"/>
  <c r="Y181" i="1"/>
  <c r="X181" i="1"/>
  <c r="U181" i="1"/>
  <c r="R181" i="1"/>
  <c r="O181" i="1"/>
  <c r="L181" i="1"/>
  <c r="I181" i="1"/>
  <c r="F181" i="1"/>
  <c r="Z180" i="1"/>
  <c r="AC180" i="1" s="1"/>
  <c r="Y180" i="1"/>
  <c r="X180" i="1"/>
  <c r="U180" i="1"/>
  <c r="R180" i="1"/>
  <c r="O180" i="1"/>
  <c r="L180" i="1"/>
  <c r="I180" i="1"/>
  <c r="F180" i="1"/>
  <c r="AB179" i="1"/>
  <c r="W179" i="1"/>
  <c r="V179" i="1"/>
  <c r="T179" i="1"/>
  <c r="S179" i="1"/>
  <c r="Q179" i="1"/>
  <c r="P179" i="1"/>
  <c r="N179" i="1"/>
  <c r="M179" i="1"/>
  <c r="K179" i="1"/>
  <c r="J179" i="1"/>
  <c r="H179" i="1"/>
  <c r="G179" i="1"/>
  <c r="E179" i="1"/>
  <c r="D179" i="1"/>
  <c r="Z178" i="1"/>
  <c r="AC178" i="1" s="1"/>
  <c r="Y178" i="1"/>
  <c r="X178" i="1"/>
  <c r="U178" i="1"/>
  <c r="R178" i="1"/>
  <c r="O178" i="1"/>
  <c r="L178" i="1"/>
  <c r="I178" i="1"/>
  <c r="F178" i="1"/>
  <c r="Z177" i="1"/>
  <c r="AC177" i="1" s="1"/>
  <c r="Y177" i="1"/>
  <c r="X177" i="1"/>
  <c r="U177" i="1"/>
  <c r="R177" i="1"/>
  <c r="O177" i="1"/>
  <c r="L177" i="1"/>
  <c r="I177" i="1"/>
  <c r="F177" i="1"/>
  <c r="Z176" i="1"/>
  <c r="Y176" i="1"/>
  <c r="X176" i="1"/>
  <c r="U176" i="1"/>
  <c r="R176" i="1"/>
  <c r="O176" i="1"/>
  <c r="L176" i="1"/>
  <c r="I176" i="1"/>
  <c r="F176" i="1"/>
  <c r="AB174" i="1"/>
  <c r="W174" i="1"/>
  <c r="V174" i="1"/>
  <c r="T174" i="1"/>
  <c r="S174" i="1"/>
  <c r="Q174" i="1"/>
  <c r="P174" i="1"/>
  <c r="N174" i="1"/>
  <c r="M174" i="1"/>
  <c r="K174" i="1"/>
  <c r="J174" i="1"/>
  <c r="H174" i="1"/>
  <c r="G174" i="1"/>
  <c r="E174" i="1"/>
  <c r="D174" i="1"/>
  <c r="Z173" i="1"/>
  <c r="Y173" i="1"/>
  <c r="X173" i="1"/>
  <c r="U173" i="1"/>
  <c r="R173" i="1"/>
  <c r="O173" i="1"/>
  <c r="L173" i="1"/>
  <c r="I173" i="1"/>
  <c r="F173" i="1"/>
  <c r="Z172" i="1"/>
  <c r="Y172" i="1"/>
  <c r="X172" i="1"/>
  <c r="U172" i="1"/>
  <c r="R172" i="1"/>
  <c r="O172" i="1"/>
  <c r="L172" i="1"/>
  <c r="I172" i="1"/>
  <c r="F172" i="1"/>
  <c r="Z171" i="1"/>
  <c r="AC171" i="1" s="1"/>
  <c r="Y171" i="1"/>
  <c r="X171" i="1"/>
  <c r="U171" i="1"/>
  <c r="R171" i="1"/>
  <c r="O171" i="1"/>
  <c r="L171" i="1"/>
  <c r="I171" i="1"/>
  <c r="F171" i="1"/>
  <c r="AB170" i="1"/>
  <c r="W170" i="1"/>
  <c r="V170" i="1"/>
  <c r="T170" i="1"/>
  <c r="S170" i="1"/>
  <c r="Q170" i="1"/>
  <c r="P170" i="1"/>
  <c r="N170" i="1"/>
  <c r="M170" i="1"/>
  <c r="K170" i="1"/>
  <c r="J170" i="1"/>
  <c r="H170" i="1"/>
  <c r="G170" i="1"/>
  <c r="E170" i="1"/>
  <c r="D170" i="1"/>
  <c r="Z169" i="1"/>
  <c r="AC169" i="1" s="1"/>
  <c r="Y169" i="1"/>
  <c r="X169" i="1"/>
  <c r="U169" i="1"/>
  <c r="R169" i="1"/>
  <c r="O169" i="1"/>
  <c r="L169" i="1"/>
  <c r="I169" i="1"/>
  <c r="F169" i="1"/>
  <c r="AC168" i="1"/>
  <c r="Z168" i="1"/>
  <c r="Y168" i="1"/>
  <c r="X168" i="1"/>
  <c r="U168" i="1"/>
  <c r="R168" i="1"/>
  <c r="O168" i="1"/>
  <c r="L168" i="1"/>
  <c r="I168" i="1"/>
  <c r="F168" i="1"/>
  <c r="Z167" i="1"/>
  <c r="Y167" i="1"/>
  <c r="X167" i="1"/>
  <c r="U167" i="1"/>
  <c r="R167" i="1"/>
  <c r="O167" i="1"/>
  <c r="L167" i="1"/>
  <c r="I167" i="1"/>
  <c r="F167" i="1"/>
  <c r="AB166" i="1"/>
  <c r="W166" i="1"/>
  <c r="V166" i="1"/>
  <c r="T166" i="1"/>
  <c r="S166" i="1"/>
  <c r="Q166" i="1"/>
  <c r="R166" i="1" s="1"/>
  <c r="P166" i="1"/>
  <c r="N166" i="1"/>
  <c r="M166" i="1"/>
  <c r="K166" i="1"/>
  <c r="J166" i="1"/>
  <c r="H166" i="1"/>
  <c r="G166" i="1"/>
  <c r="E166" i="1"/>
  <c r="D166" i="1"/>
  <c r="Z165" i="1"/>
  <c r="AC165" i="1" s="1"/>
  <c r="Y165" i="1"/>
  <c r="X165" i="1"/>
  <c r="U165" i="1"/>
  <c r="R165" i="1"/>
  <c r="O165" i="1"/>
  <c r="L165" i="1"/>
  <c r="I165" i="1"/>
  <c r="F165" i="1"/>
  <c r="Z164" i="1"/>
  <c r="Y164" i="1"/>
  <c r="X164" i="1"/>
  <c r="U164" i="1"/>
  <c r="R164" i="1"/>
  <c r="O164" i="1"/>
  <c r="L164" i="1"/>
  <c r="I164" i="1"/>
  <c r="F164" i="1"/>
  <c r="Z163" i="1"/>
  <c r="AC163" i="1" s="1"/>
  <c r="Y163" i="1"/>
  <c r="X163" i="1"/>
  <c r="U163" i="1"/>
  <c r="R163" i="1"/>
  <c r="O163" i="1"/>
  <c r="L163" i="1"/>
  <c r="I163" i="1"/>
  <c r="F163" i="1"/>
  <c r="AB162" i="1"/>
  <c r="W162" i="1"/>
  <c r="V162" i="1"/>
  <c r="T162" i="1"/>
  <c r="S162" i="1"/>
  <c r="Q162" i="1"/>
  <c r="P162" i="1"/>
  <c r="N162" i="1"/>
  <c r="M162" i="1"/>
  <c r="K162" i="1"/>
  <c r="J162" i="1"/>
  <c r="H162" i="1"/>
  <c r="G162" i="1"/>
  <c r="E162" i="1"/>
  <c r="D162" i="1"/>
  <c r="Z161" i="1"/>
  <c r="AC161" i="1" s="1"/>
  <c r="Y161" i="1"/>
  <c r="X161" i="1"/>
  <c r="U161" i="1"/>
  <c r="R161" i="1"/>
  <c r="O161" i="1"/>
  <c r="L161" i="1"/>
  <c r="I161" i="1"/>
  <c r="F161" i="1"/>
  <c r="Z160" i="1"/>
  <c r="AC160" i="1" s="1"/>
  <c r="Y160" i="1"/>
  <c r="X160" i="1"/>
  <c r="U160" i="1"/>
  <c r="R160" i="1"/>
  <c r="O160" i="1"/>
  <c r="L160" i="1"/>
  <c r="I160" i="1"/>
  <c r="F160" i="1"/>
  <c r="Z159" i="1"/>
  <c r="AC159" i="1" s="1"/>
  <c r="Y159" i="1"/>
  <c r="X159" i="1"/>
  <c r="U159" i="1"/>
  <c r="R159" i="1"/>
  <c r="O159" i="1"/>
  <c r="L159" i="1"/>
  <c r="I159" i="1"/>
  <c r="F159" i="1"/>
  <c r="AB157" i="1"/>
  <c r="W157" i="1"/>
  <c r="V157" i="1"/>
  <c r="T157" i="1"/>
  <c r="S157" i="1"/>
  <c r="Q157" i="1"/>
  <c r="P157" i="1"/>
  <c r="N157" i="1"/>
  <c r="M157" i="1"/>
  <c r="O157" i="1" s="1"/>
  <c r="K157" i="1"/>
  <c r="J157" i="1"/>
  <c r="H157" i="1"/>
  <c r="G157" i="1"/>
  <c r="E157" i="1"/>
  <c r="D157" i="1"/>
  <c r="Z156" i="1"/>
  <c r="AC156" i="1" s="1"/>
  <c r="Y156" i="1"/>
  <c r="X156" i="1"/>
  <c r="U156" i="1"/>
  <c r="R156" i="1"/>
  <c r="O156" i="1"/>
  <c r="L156" i="1"/>
  <c r="I156" i="1"/>
  <c r="F156" i="1"/>
  <c r="Z155" i="1"/>
  <c r="AC155" i="1" s="1"/>
  <c r="Y155" i="1"/>
  <c r="X155" i="1"/>
  <c r="U155" i="1"/>
  <c r="R155" i="1"/>
  <c r="O155" i="1"/>
  <c r="L155" i="1"/>
  <c r="I155" i="1"/>
  <c r="F155" i="1"/>
  <c r="Z154" i="1"/>
  <c r="Y154" i="1"/>
  <c r="X154" i="1"/>
  <c r="U154" i="1"/>
  <c r="R154" i="1"/>
  <c r="O154" i="1"/>
  <c r="L154" i="1"/>
  <c r="I154" i="1"/>
  <c r="F154" i="1"/>
  <c r="AB153" i="1"/>
  <c r="W153" i="1"/>
  <c r="V153" i="1"/>
  <c r="T153" i="1"/>
  <c r="S153" i="1"/>
  <c r="Q153" i="1"/>
  <c r="P153" i="1"/>
  <c r="N153" i="1"/>
  <c r="M153" i="1"/>
  <c r="K153" i="1"/>
  <c r="J153" i="1"/>
  <c r="H153" i="1"/>
  <c r="G153" i="1"/>
  <c r="E153" i="1"/>
  <c r="D153" i="1"/>
  <c r="Z152" i="1"/>
  <c r="AC152" i="1" s="1"/>
  <c r="Y152" i="1"/>
  <c r="X152" i="1"/>
  <c r="U152" i="1"/>
  <c r="R152" i="1"/>
  <c r="O152" i="1"/>
  <c r="L152" i="1"/>
  <c r="I152" i="1"/>
  <c r="F152" i="1"/>
  <c r="Z151" i="1"/>
  <c r="Y151" i="1"/>
  <c r="X151" i="1"/>
  <c r="U151" i="1"/>
  <c r="R151" i="1"/>
  <c r="O151" i="1"/>
  <c r="L151" i="1"/>
  <c r="I151" i="1"/>
  <c r="F151" i="1"/>
  <c r="Z150" i="1"/>
  <c r="AC150" i="1" s="1"/>
  <c r="Y150" i="1"/>
  <c r="X150" i="1"/>
  <c r="U150" i="1"/>
  <c r="R150" i="1"/>
  <c r="O150" i="1"/>
  <c r="L150" i="1"/>
  <c r="I150" i="1"/>
  <c r="F150" i="1"/>
  <c r="AB149" i="1"/>
  <c r="W149" i="1"/>
  <c r="V149" i="1"/>
  <c r="T149" i="1"/>
  <c r="S149" i="1"/>
  <c r="Q149" i="1"/>
  <c r="P149" i="1"/>
  <c r="N149" i="1"/>
  <c r="M149" i="1"/>
  <c r="K149" i="1"/>
  <c r="J149" i="1"/>
  <c r="H149" i="1"/>
  <c r="G149" i="1"/>
  <c r="E149" i="1"/>
  <c r="D149" i="1"/>
  <c r="Z148" i="1"/>
  <c r="Y148" i="1"/>
  <c r="X148" i="1"/>
  <c r="U148" i="1"/>
  <c r="R148" i="1"/>
  <c r="O148" i="1"/>
  <c r="L148" i="1"/>
  <c r="I148" i="1"/>
  <c r="F148" i="1"/>
  <c r="Z147" i="1"/>
  <c r="AC147" i="1" s="1"/>
  <c r="Y147" i="1"/>
  <c r="X147" i="1"/>
  <c r="U147" i="1"/>
  <c r="R147" i="1"/>
  <c r="O147" i="1"/>
  <c r="L147" i="1"/>
  <c r="I147" i="1"/>
  <c r="F147" i="1"/>
  <c r="Z146" i="1"/>
  <c r="AC146" i="1" s="1"/>
  <c r="Y146" i="1"/>
  <c r="X146" i="1"/>
  <c r="U146" i="1"/>
  <c r="R146" i="1"/>
  <c r="O146" i="1"/>
  <c r="L146" i="1"/>
  <c r="I146" i="1"/>
  <c r="F146" i="1"/>
  <c r="AB145" i="1"/>
  <c r="W145" i="1"/>
  <c r="V145" i="1"/>
  <c r="T145" i="1"/>
  <c r="S145" i="1"/>
  <c r="Q145" i="1"/>
  <c r="P145" i="1"/>
  <c r="N145" i="1"/>
  <c r="M145" i="1"/>
  <c r="K145" i="1"/>
  <c r="J145" i="1"/>
  <c r="H145" i="1"/>
  <c r="G145" i="1"/>
  <c r="E145" i="1"/>
  <c r="D145" i="1"/>
  <c r="Z144" i="1"/>
  <c r="AC144" i="1" s="1"/>
  <c r="Y144" i="1"/>
  <c r="X144" i="1"/>
  <c r="U144" i="1"/>
  <c r="R144" i="1"/>
  <c r="O144" i="1"/>
  <c r="L144" i="1"/>
  <c r="I144" i="1"/>
  <c r="F144" i="1"/>
  <c r="Z143" i="1"/>
  <c r="AC143" i="1" s="1"/>
  <c r="Y143" i="1"/>
  <c r="X143" i="1"/>
  <c r="U143" i="1"/>
  <c r="R143" i="1"/>
  <c r="O143" i="1"/>
  <c r="L143" i="1"/>
  <c r="I143" i="1"/>
  <c r="F143" i="1"/>
  <c r="Z142" i="1"/>
  <c r="Y142" i="1"/>
  <c r="X142" i="1"/>
  <c r="U142" i="1"/>
  <c r="R142" i="1"/>
  <c r="O142" i="1"/>
  <c r="L142" i="1"/>
  <c r="I142" i="1"/>
  <c r="F142" i="1"/>
  <c r="AB140" i="1"/>
  <c r="W140" i="1"/>
  <c r="V140" i="1"/>
  <c r="T140" i="1"/>
  <c r="S140" i="1"/>
  <c r="Q140" i="1"/>
  <c r="P140" i="1"/>
  <c r="N140" i="1"/>
  <c r="M140" i="1"/>
  <c r="K140" i="1"/>
  <c r="J140" i="1"/>
  <c r="H140" i="1"/>
  <c r="G140" i="1"/>
  <c r="E140" i="1"/>
  <c r="D140" i="1"/>
  <c r="Z139" i="1"/>
  <c r="Y139" i="1"/>
  <c r="X139" i="1"/>
  <c r="U139" i="1"/>
  <c r="R139" i="1"/>
  <c r="O139" i="1"/>
  <c r="L139" i="1"/>
  <c r="I139" i="1"/>
  <c r="F139" i="1"/>
  <c r="Z138" i="1"/>
  <c r="AC138" i="1" s="1"/>
  <c r="Y138" i="1"/>
  <c r="X138" i="1"/>
  <c r="U138" i="1"/>
  <c r="R138" i="1"/>
  <c r="O138" i="1"/>
  <c r="L138" i="1"/>
  <c r="I138" i="1"/>
  <c r="F138" i="1"/>
  <c r="Z137" i="1"/>
  <c r="AC137" i="1" s="1"/>
  <c r="Y137" i="1"/>
  <c r="X137" i="1"/>
  <c r="U137" i="1"/>
  <c r="R137" i="1"/>
  <c r="O137" i="1"/>
  <c r="L137" i="1"/>
  <c r="I137" i="1"/>
  <c r="F137" i="1"/>
  <c r="AB136" i="1"/>
  <c r="W136" i="1"/>
  <c r="V136" i="1"/>
  <c r="T136" i="1"/>
  <c r="S136" i="1"/>
  <c r="Q136" i="1"/>
  <c r="P136" i="1"/>
  <c r="N136" i="1"/>
  <c r="M136" i="1"/>
  <c r="K136" i="1"/>
  <c r="J136" i="1"/>
  <c r="H136" i="1"/>
  <c r="G136" i="1"/>
  <c r="E136" i="1"/>
  <c r="D136" i="1"/>
  <c r="Z135" i="1"/>
  <c r="Y135" i="1"/>
  <c r="X135" i="1"/>
  <c r="U135" i="1"/>
  <c r="R135" i="1"/>
  <c r="O135" i="1"/>
  <c r="L135" i="1"/>
  <c r="I135" i="1"/>
  <c r="F135" i="1"/>
  <c r="Z134" i="1"/>
  <c r="AC134" i="1" s="1"/>
  <c r="Y134" i="1"/>
  <c r="X134" i="1"/>
  <c r="U134" i="1"/>
  <c r="R134" i="1"/>
  <c r="O134" i="1"/>
  <c r="L134" i="1"/>
  <c r="I134" i="1"/>
  <c r="F134" i="1"/>
  <c r="Z133" i="1"/>
  <c r="AC133" i="1" s="1"/>
  <c r="Y133" i="1"/>
  <c r="X133" i="1"/>
  <c r="U133" i="1"/>
  <c r="R133" i="1"/>
  <c r="O133" i="1"/>
  <c r="L133" i="1"/>
  <c r="I133" i="1"/>
  <c r="F133" i="1"/>
  <c r="AB132" i="1"/>
  <c r="W132" i="1"/>
  <c r="V132" i="1"/>
  <c r="T132" i="1"/>
  <c r="S132" i="1"/>
  <c r="Q132" i="1"/>
  <c r="P132" i="1"/>
  <c r="N132" i="1"/>
  <c r="M132" i="1"/>
  <c r="K132" i="1"/>
  <c r="J132" i="1"/>
  <c r="H132" i="1"/>
  <c r="G132" i="1"/>
  <c r="E132" i="1"/>
  <c r="D132" i="1"/>
  <c r="Z131" i="1"/>
  <c r="AC131" i="1" s="1"/>
  <c r="Y131" i="1"/>
  <c r="X131" i="1"/>
  <c r="U131" i="1"/>
  <c r="R131" i="1"/>
  <c r="O131" i="1"/>
  <c r="L131" i="1"/>
  <c r="I131" i="1"/>
  <c r="F131" i="1"/>
  <c r="Z130" i="1"/>
  <c r="Y130" i="1"/>
  <c r="X130" i="1"/>
  <c r="U130" i="1"/>
  <c r="R130" i="1"/>
  <c r="O130" i="1"/>
  <c r="L130" i="1"/>
  <c r="I130" i="1"/>
  <c r="F130" i="1"/>
  <c r="Z129" i="1"/>
  <c r="AC129" i="1" s="1"/>
  <c r="Y129" i="1"/>
  <c r="X129" i="1"/>
  <c r="U129" i="1"/>
  <c r="R129" i="1"/>
  <c r="O129" i="1"/>
  <c r="L129" i="1"/>
  <c r="I129" i="1"/>
  <c r="F129" i="1"/>
  <c r="AB128" i="1"/>
  <c r="W128" i="1"/>
  <c r="V128" i="1"/>
  <c r="T128" i="1"/>
  <c r="S128" i="1"/>
  <c r="Q128" i="1"/>
  <c r="P128" i="1"/>
  <c r="N128" i="1"/>
  <c r="M128" i="1"/>
  <c r="K128" i="1"/>
  <c r="K141" i="1" s="1"/>
  <c r="J128" i="1"/>
  <c r="H128" i="1"/>
  <c r="G128" i="1"/>
  <c r="E128" i="1"/>
  <c r="D128" i="1"/>
  <c r="Z127" i="1"/>
  <c r="AC127" i="1" s="1"/>
  <c r="Y127" i="1"/>
  <c r="X127" i="1"/>
  <c r="U127" i="1"/>
  <c r="R127" i="1"/>
  <c r="O127" i="1"/>
  <c r="L127" i="1"/>
  <c r="I127" i="1"/>
  <c r="F127" i="1"/>
  <c r="Z126" i="1"/>
  <c r="Y126" i="1"/>
  <c r="X126" i="1"/>
  <c r="U126" i="1"/>
  <c r="R126" i="1"/>
  <c r="O126" i="1"/>
  <c r="L126" i="1"/>
  <c r="I126" i="1"/>
  <c r="F126" i="1"/>
  <c r="Z125" i="1"/>
  <c r="AC125" i="1" s="1"/>
  <c r="Y125" i="1"/>
  <c r="X125" i="1"/>
  <c r="U125" i="1"/>
  <c r="R125" i="1"/>
  <c r="O125" i="1"/>
  <c r="L125" i="1"/>
  <c r="I125" i="1"/>
  <c r="F125" i="1"/>
  <c r="AB123" i="1"/>
  <c r="W123" i="1"/>
  <c r="V123" i="1"/>
  <c r="T123" i="1"/>
  <c r="S123" i="1"/>
  <c r="Q123" i="1"/>
  <c r="P123" i="1"/>
  <c r="N123" i="1"/>
  <c r="M123" i="1"/>
  <c r="K123" i="1"/>
  <c r="J123" i="1"/>
  <c r="H123" i="1"/>
  <c r="G123" i="1"/>
  <c r="E123" i="1"/>
  <c r="D123" i="1"/>
  <c r="Z122" i="1"/>
  <c r="Y122" i="1"/>
  <c r="X122" i="1"/>
  <c r="U122" i="1"/>
  <c r="R122" i="1"/>
  <c r="O122" i="1"/>
  <c r="L122" i="1"/>
  <c r="I122" i="1"/>
  <c r="F122" i="1"/>
  <c r="Z121" i="1"/>
  <c r="AC121" i="1" s="1"/>
  <c r="Y121" i="1"/>
  <c r="X121" i="1"/>
  <c r="U121" i="1"/>
  <c r="R121" i="1"/>
  <c r="O121" i="1"/>
  <c r="L121" i="1"/>
  <c r="I121" i="1"/>
  <c r="F121" i="1"/>
  <c r="Z120" i="1"/>
  <c r="Y120" i="1"/>
  <c r="X120" i="1"/>
  <c r="U120" i="1"/>
  <c r="R120" i="1"/>
  <c r="O120" i="1"/>
  <c r="L120" i="1"/>
  <c r="I120" i="1"/>
  <c r="F120" i="1"/>
  <c r="AB119" i="1"/>
  <c r="W119" i="1"/>
  <c r="V119" i="1"/>
  <c r="T119" i="1"/>
  <c r="S119" i="1"/>
  <c r="Q119" i="1"/>
  <c r="P119" i="1"/>
  <c r="N119" i="1"/>
  <c r="M119" i="1"/>
  <c r="K119" i="1"/>
  <c r="J119" i="1"/>
  <c r="H119" i="1"/>
  <c r="G119" i="1"/>
  <c r="E119" i="1"/>
  <c r="D119" i="1"/>
  <c r="Z118" i="1"/>
  <c r="AC118" i="1" s="1"/>
  <c r="Y118" i="1"/>
  <c r="X118" i="1"/>
  <c r="U118" i="1"/>
  <c r="R118" i="1"/>
  <c r="O118" i="1"/>
  <c r="L118" i="1"/>
  <c r="I118" i="1"/>
  <c r="F118" i="1"/>
  <c r="Z117" i="1"/>
  <c r="AC117" i="1" s="1"/>
  <c r="Y117" i="1"/>
  <c r="X117" i="1"/>
  <c r="U117" i="1"/>
  <c r="R117" i="1"/>
  <c r="O117" i="1"/>
  <c r="L117" i="1"/>
  <c r="I117" i="1"/>
  <c r="F117" i="1"/>
  <c r="Z116" i="1"/>
  <c r="AC116" i="1" s="1"/>
  <c r="Y116" i="1"/>
  <c r="X116" i="1"/>
  <c r="U116" i="1"/>
  <c r="R116" i="1"/>
  <c r="O116" i="1"/>
  <c r="L116" i="1"/>
  <c r="I116" i="1"/>
  <c r="F116" i="1"/>
  <c r="AB115" i="1"/>
  <c r="W115" i="1"/>
  <c r="V115" i="1"/>
  <c r="T115" i="1"/>
  <c r="S115" i="1"/>
  <c r="Q115" i="1"/>
  <c r="P115" i="1"/>
  <c r="N115" i="1"/>
  <c r="M115" i="1"/>
  <c r="K115" i="1"/>
  <c r="J115" i="1"/>
  <c r="H115" i="1"/>
  <c r="G115" i="1"/>
  <c r="E115" i="1"/>
  <c r="F115" i="1" s="1"/>
  <c r="D115" i="1"/>
  <c r="Z114" i="1"/>
  <c r="AC114" i="1" s="1"/>
  <c r="Y114" i="1"/>
  <c r="X114" i="1"/>
  <c r="U114" i="1"/>
  <c r="R114" i="1"/>
  <c r="O114" i="1"/>
  <c r="L114" i="1"/>
  <c r="I114" i="1"/>
  <c r="F114" i="1"/>
  <c r="Z113" i="1"/>
  <c r="AC113" i="1" s="1"/>
  <c r="Y113" i="1"/>
  <c r="X113" i="1"/>
  <c r="U113" i="1"/>
  <c r="R113" i="1"/>
  <c r="O113" i="1"/>
  <c r="L113" i="1"/>
  <c r="I113" i="1"/>
  <c r="F113" i="1"/>
  <c r="Z112" i="1"/>
  <c r="Y112" i="1"/>
  <c r="X112" i="1"/>
  <c r="U112" i="1"/>
  <c r="R112" i="1"/>
  <c r="O112" i="1"/>
  <c r="L112" i="1"/>
  <c r="I112" i="1"/>
  <c r="F112" i="1"/>
  <c r="AB111" i="1"/>
  <c r="W111" i="1"/>
  <c r="V111" i="1"/>
  <c r="T111" i="1"/>
  <c r="S111" i="1"/>
  <c r="Q111" i="1"/>
  <c r="P111" i="1"/>
  <c r="N111" i="1"/>
  <c r="M111" i="1"/>
  <c r="K111" i="1"/>
  <c r="J111" i="1"/>
  <c r="H111" i="1"/>
  <c r="G111" i="1"/>
  <c r="E111" i="1"/>
  <c r="D111" i="1"/>
  <c r="Z110" i="1"/>
  <c r="AC110" i="1" s="1"/>
  <c r="Y110" i="1"/>
  <c r="X110" i="1"/>
  <c r="U110" i="1"/>
  <c r="R110" i="1"/>
  <c r="O110" i="1"/>
  <c r="L110" i="1"/>
  <c r="I110" i="1"/>
  <c r="F110" i="1"/>
  <c r="Z109" i="1"/>
  <c r="AC109" i="1" s="1"/>
  <c r="Y109" i="1"/>
  <c r="X109" i="1"/>
  <c r="U109" i="1"/>
  <c r="R109" i="1"/>
  <c r="O109" i="1"/>
  <c r="L109" i="1"/>
  <c r="I109" i="1"/>
  <c r="F109" i="1"/>
  <c r="Z108" i="1"/>
  <c r="Y108" i="1"/>
  <c r="X108" i="1"/>
  <c r="U108" i="1"/>
  <c r="R108" i="1"/>
  <c r="O108" i="1"/>
  <c r="L108" i="1"/>
  <c r="I108" i="1"/>
  <c r="F108" i="1"/>
  <c r="AB106" i="1"/>
  <c r="W106" i="1"/>
  <c r="V106" i="1"/>
  <c r="T106" i="1"/>
  <c r="S106" i="1"/>
  <c r="Q106" i="1"/>
  <c r="P106" i="1"/>
  <c r="N106" i="1"/>
  <c r="M106" i="1"/>
  <c r="K106" i="1"/>
  <c r="J106" i="1"/>
  <c r="H106" i="1"/>
  <c r="G106" i="1"/>
  <c r="E106" i="1"/>
  <c r="D106" i="1"/>
  <c r="Z105" i="1"/>
  <c r="AC105" i="1" s="1"/>
  <c r="Y105" i="1"/>
  <c r="X105" i="1"/>
  <c r="U105" i="1"/>
  <c r="R105" i="1"/>
  <c r="O105" i="1"/>
  <c r="L105" i="1"/>
  <c r="I105" i="1"/>
  <c r="F105" i="1"/>
  <c r="Z104" i="1"/>
  <c r="AC104" i="1" s="1"/>
  <c r="Y104" i="1"/>
  <c r="X104" i="1"/>
  <c r="U104" i="1"/>
  <c r="R104" i="1"/>
  <c r="O104" i="1"/>
  <c r="L104" i="1"/>
  <c r="I104" i="1"/>
  <c r="F104" i="1"/>
  <c r="Z103" i="1"/>
  <c r="Y103" i="1"/>
  <c r="X103" i="1"/>
  <c r="U103" i="1"/>
  <c r="R103" i="1"/>
  <c r="O103" i="1"/>
  <c r="L103" i="1"/>
  <c r="I103" i="1"/>
  <c r="F103" i="1"/>
  <c r="AB102" i="1"/>
  <c r="W102" i="1"/>
  <c r="V102" i="1"/>
  <c r="T102" i="1"/>
  <c r="S102" i="1"/>
  <c r="Q102" i="1"/>
  <c r="P102" i="1"/>
  <c r="N102" i="1"/>
  <c r="M102" i="1"/>
  <c r="K102" i="1"/>
  <c r="J102" i="1"/>
  <c r="H102" i="1"/>
  <c r="G102" i="1"/>
  <c r="E102" i="1"/>
  <c r="D102" i="1"/>
  <c r="Z101" i="1"/>
  <c r="AC101" i="1" s="1"/>
  <c r="Y101" i="1"/>
  <c r="X101" i="1"/>
  <c r="U101" i="1"/>
  <c r="R101" i="1"/>
  <c r="O101" i="1"/>
  <c r="L101" i="1"/>
  <c r="I101" i="1"/>
  <c r="F101" i="1"/>
  <c r="Z100" i="1"/>
  <c r="AC100" i="1" s="1"/>
  <c r="Y100" i="1"/>
  <c r="X100" i="1"/>
  <c r="U100" i="1"/>
  <c r="R100" i="1"/>
  <c r="O100" i="1"/>
  <c r="L100" i="1"/>
  <c r="I100" i="1"/>
  <c r="F100" i="1"/>
  <c r="Z99" i="1"/>
  <c r="Y99" i="1"/>
  <c r="X99" i="1"/>
  <c r="U99" i="1"/>
  <c r="R99" i="1"/>
  <c r="O99" i="1"/>
  <c r="L99" i="1"/>
  <c r="I99" i="1"/>
  <c r="F99" i="1"/>
  <c r="AB98" i="1"/>
  <c r="W98" i="1"/>
  <c r="V98" i="1"/>
  <c r="T98" i="1"/>
  <c r="S98" i="1"/>
  <c r="Q98" i="1"/>
  <c r="P98" i="1"/>
  <c r="N98" i="1"/>
  <c r="M98" i="1"/>
  <c r="K98" i="1"/>
  <c r="L98" i="1" s="1"/>
  <c r="J98" i="1"/>
  <c r="H98" i="1"/>
  <c r="G98" i="1"/>
  <c r="E98" i="1"/>
  <c r="D98" i="1"/>
  <c r="Z97" i="1"/>
  <c r="AC97" i="1" s="1"/>
  <c r="Y97" i="1"/>
  <c r="X97" i="1"/>
  <c r="U97" i="1"/>
  <c r="R97" i="1"/>
  <c r="O97" i="1"/>
  <c r="L97" i="1"/>
  <c r="I97" i="1"/>
  <c r="F97" i="1"/>
  <c r="Z96" i="1"/>
  <c r="Y96" i="1"/>
  <c r="X96" i="1"/>
  <c r="U96" i="1"/>
  <c r="R96" i="1"/>
  <c r="O96" i="1"/>
  <c r="L96" i="1"/>
  <c r="I96" i="1"/>
  <c r="F96" i="1"/>
  <c r="Z95" i="1"/>
  <c r="AA95" i="1" s="1"/>
  <c r="Y95" i="1"/>
  <c r="X95" i="1"/>
  <c r="U95" i="1"/>
  <c r="R95" i="1"/>
  <c r="O95" i="1"/>
  <c r="L95" i="1"/>
  <c r="I95" i="1"/>
  <c r="F95" i="1"/>
  <c r="AB94" i="1"/>
  <c r="W94" i="1"/>
  <c r="V94" i="1"/>
  <c r="T94" i="1"/>
  <c r="S94" i="1"/>
  <c r="Q94" i="1"/>
  <c r="P94" i="1"/>
  <c r="N94" i="1"/>
  <c r="M94" i="1"/>
  <c r="K94" i="1"/>
  <c r="J94" i="1"/>
  <c r="H94" i="1"/>
  <c r="G94" i="1"/>
  <c r="E94" i="1"/>
  <c r="D94" i="1"/>
  <c r="Z93" i="1"/>
  <c r="Y93" i="1"/>
  <c r="X93" i="1"/>
  <c r="U93" i="1"/>
  <c r="R93" i="1"/>
  <c r="O93" i="1"/>
  <c r="L93" i="1"/>
  <c r="I93" i="1"/>
  <c r="F93" i="1"/>
  <c r="Z92" i="1"/>
  <c r="Y92" i="1"/>
  <c r="X92" i="1"/>
  <c r="U92" i="1"/>
  <c r="R92" i="1"/>
  <c r="O92" i="1"/>
  <c r="L92" i="1"/>
  <c r="I92" i="1"/>
  <c r="F92" i="1"/>
  <c r="Z91" i="1"/>
  <c r="AC91" i="1" s="1"/>
  <c r="Y91" i="1"/>
  <c r="X91" i="1"/>
  <c r="U91" i="1"/>
  <c r="R91" i="1"/>
  <c r="O91" i="1"/>
  <c r="L91" i="1"/>
  <c r="I91" i="1"/>
  <c r="F91" i="1"/>
  <c r="AB89" i="1"/>
  <c r="W89" i="1"/>
  <c r="V89" i="1"/>
  <c r="T89" i="1"/>
  <c r="S89" i="1"/>
  <c r="Q89" i="1"/>
  <c r="P89" i="1"/>
  <c r="N89" i="1"/>
  <c r="M89" i="1"/>
  <c r="K89" i="1"/>
  <c r="J89" i="1"/>
  <c r="H89" i="1"/>
  <c r="G89" i="1"/>
  <c r="E89" i="1"/>
  <c r="D89" i="1"/>
  <c r="AC88" i="1"/>
  <c r="Z88" i="1"/>
  <c r="Y88" i="1"/>
  <c r="X88" i="1"/>
  <c r="U88" i="1"/>
  <c r="R88" i="1"/>
  <c r="O88" i="1"/>
  <c r="L88" i="1"/>
  <c r="I88" i="1"/>
  <c r="F88" i="1"/>
  <c r="Z87" i="1"/>
  <c r="Y87" i="1"/>
  <c r="X87" i="1"/>
  <c r="U87" i="1"/>
  <c r="R87" i="1"/>
  <c r="O87" i="1"/>
  <c r="L87" i="1"/>
  <c r="I87" i="1"/>
  <c r="F87" i="1"/>
  <c r="Z86" i="1"/>
  <c r="Y86" i="1"/>
  <c r="X86" i="1"/>
  <c r="U86" i="1"/>
  <c r="R86" i="1"/>
  <c r="O86" i="1"/>
  <c r="L86" i="1"/>
  <c r="I86" i="1"/>
  <c r="F86" i="1"/>
  <c r="AB85" i="1"/>
  <c r="W85" i="1"/>
  <c r="V85" i="1"/>
  <c r="T85" i="1"/>
  <c r="S85" i="1"/>
  <c r="Q85" i="1"/>
  <c r="P85" i="1"/>
  <c r="N85" i="1"/>
  <c r="M85" i="1"/>
  <c r="K85" i="1"/>
  <c r="J85" i="1"/>
  <c r="H85" i="1"/>
  <c r="G85" i="1"/>
  <c r="E85" i="1"/>
  <c r="D85" i="1"/>
  <c r="Z84" i="1"/>
  <c r="Y84" i="1"/>
  <c r="X84" i="1"/>
  <c r="U84" i="1"/>
  <c r="R84" i="1"/>
  <c r="O84" i="1"/>
  <c r="L84" i="1"/>
  <c r="I84" i="1"/>
  <c r="F84" i="1"/>
  <c r="Z83" i="1"/>
  <c r="AC83" i="1" s="1"/>
  <c r="Y83" i="1"/>
  <c r="X83" i="1"/>
  <c r="U83" i="1"/>
  <c r="R83" i="1"/>
  <c r="O83" i="1"/>
  <c r="L83" i="1"/>
  <c r="I83" i="1"/>
  <c r="F83" i="1"/>
  <c r="Z82" i="1"/>
  <c r="AC82" i="1" s="1"/>
  <c r="Y82" i="1"/>
  <c r="X82" i="1"/>
  <c r="U82" i="1"/>
  <c r="R82" i="1"/>
  <c r="O82" i="1"/>
  <c r="L82" i="1"/>
  <c r="I82" i="1"/>
  <c r="F82" i="1"/>
  <c r="AB81" i="1"/>
  <c r="W81" i="1"/>
  <c r="V81" i="1"/>
  <c r="T81" i="1"/>
  <c r="S81" i="1"/>
  <c r="Q81" i="1"/>
  <c r="P81" i="1"/>
  <c r="N81" i="1"/>
  <c r="M81" i="1"/>
  <c r="K81" i="1"/>
  <c r="J81" i="1"/>
  <c r="H81" i="1"/>
  <c r="G81" i="1"/>
  <c r="E81" i="1"/>
  <c r="D81" i="1"/>
  <c r="Z80" i="1"/>
  <c r="AC80" i="1" s="1"/>
  <c r="Y80" i="1"/>
  <c r="X80" i="1"/>
  <c r="U80" i="1"/>
  <c r="R80" i="1"/>
  <c r="O80" i="1"/>
  <c r="L80" i="1"/>
  <c r="I80" i="1"/>
  <c r="F80" i="1"/>
  <c r="Z79" i="1"/>
  <c r="AC79" i="1" s="1"/>
  <c r="Y79" i="1"/>
  <c r="X79" i="1"/>
  <c r="U79" i="1"/>
  <c r="R79" i="1"/>
  <c r="O79" i="1"/>
  <c r="L79" i="1"/>
  <c r="I79" i="1"/>
  <c r="F79" i="1"/>
  <c r="Z78" i="1"/>
  <c r="AC78" i="1" s="1"/>
  <c r="Y78" i="1"/>
  <c r="X78" i="1"/>
  <c r="U78" i="1"/>
  <c r="R78" i="1"/>
  <c r="O78" i="1"/>
  <c r="L78" i="1"/>
  <c r="I78" i="1"/>
  <c r="F78" i="1"/>
  <c r="AB77" i="1"/>
  <c r="W77" i="1"/>
  <c r="V77" i="1"/>
  <c r="T77" i="1"/>
  <c r="S77" i="1"/>
  <c r="Q77" i="1"/>
  <c r="P77" i="1"/>
  <c r="N77" i="1"/>
  <c r="M77" i="1"/>
  <c r="K77" i="1"/>
  <c r="J77" i="1"/>
  <c r="H77" i="1"/>
  <c r="G77" i="1"/>
  <c r="E77" i="1"/>
  <c r="D77" i="1"/>
  <c r="Z76" i="1"/>
  <c r="AC76" i="1" s="1"/>
  <c r="Y76" i="1"/>
  <c r="X76" i="1"/>
  <c r="U76" i="1"/>
  <c r="R76" i="1"/>
  <c r="O76" i="1"/>
  <c r="L76" i="1"/>
  <c r="I76" i="1"/>
  <c r="F76" i="1"/>
  <c r="Z75" i="1"/>
  <c r="AC75" i="1" s="1"/>
  <c r="Y75" i="1"/>
  <c r="X75" i="1"/>
  <c r="U75" i="1"/>
  <c r="R75" i="1"/>
  <c r="O75" i="1"/>
  <c r="L75" i="1"/>
  <c r="I75" i="1"/>
  <c r="F75" i="1"/>
  <c r="Z74" i="1"/>
  <c r="AC74" i="1" s="1"/>
  <c r="Y74" i="1"/>
  <c r="X74" i="1"/>
  <c r="U74" i="1"/>
  <c r="R74" i="1"/>
  <c r="O74" i="1"/>
  <c r="L74" i="1"/>
  <c r="I74" i="1"/>
  <c r="F74" i="1"/>
  <c r="AB72" i="1"/>
  <c r="W72" i="1"/>
  <c r="V72" i="1"/>
  <c r="T72" i="1"/>
  <c r="S72" i="1"/>
  <c r="Q72" i="1"/>
  <c r="P72" i="1"/>
  <c r="N72" i="1"/>
  <c r="M72" i="1"/>
  <c r="K72" i="1"/>
  <c r="J72" i="1"/>
  <c r="H72" i="1"/>
  <c r="G72" i="1"/>
  <c r="E72" i="1"/>
  <c r="D72" i="1"/>
  <c r="Z71" i="1"/>
  <c r="AC71" i="1" s="1"/>
  <c r="Y71" i="1"/>
  <c r="U71" i="1"/>
  <c r="R71" i="1"/>
  <c r="O71" i="1"/>
  <c r="L71" i="1"/>
  <c r="I71" i="1"/>
  <c r="F71" i="1"/>
  <c r="Z70" i="1"/>
  <c r="AC70" i="1" s="1"/>
  <c r="Y70" i="1"/>
  <c r="U70" i="1"/>
  <c r="R70" i="1"/>
  <c r="O70" i="1"/>
  <c r="L70" i="1"/>
  <c r="I70" i="1"/>
  <c r="F70" i="1"/>
  <c r="Z69" i="1"/>
  <c r="AC69" i="1" s="1"/>
  <c r="Y69" i="1"/>
  <c r="U69" i="1"/>
  <c r="R69" i="1"/>
  <c r="O69" i="1"/>
  <c r="L69" i="1"/>
  <c r="I69" i="1"/>
  <c r="F69" i="1"/>
  <c r="AB68" i="1"/>
  <c r="W68" i="1"/>
  <c r="V68" i="1"/>
  <c r="T68" i="1"/>
  <c r="S68" i="1"/>
  <c r="Q68" i="1"/>
  <c r="P68" i="1"/>
  <c r="N68" i="1"/>
  <c r="M68" i="1"/>
  <c r="K68" i="1"/>
  <c r="J68" i="1"/>
  <c r="H68" i="1"/>
  <c r="G68" i="1"/>
  <c r="E68" i="1"/>
  <c r="D68" i="1"/>
  <c r="Z67" i="1"/>
  <c r="AC67" i="1" s="1"/>
  <c r="Y67" i="1"/>
  <c r="U67" i="1"/>
  <c r="R67" i="1"/>
  <c r="O67" i="1"/>
  <c r="L67" i="1"/>
  <c r="I67" i="1"/>
  <c r="F67" i="1"/>
  <c r="Z66" i="1"/>
  <c r="AC66" i="1" s="1"/>
  <c r="Y66" i="1"/>
  <c r="U66" i="1"/>
  <c r="R66" i="1"/>
  <c r="O66" i="1"/>
  <c r="L66" i="1"/>
  <c r="I66" i="1"/>
  <c r="F66" i="1"/>
  <c r="Z65" i="1"/>
  <c r="AC65" i="1" s="1"/>
  <c r="Y65" i="1"/>
  <c r="U65" i="1"/>
  <c r="R65" i="1"/>
  <c r="O65" i="1"/>
  <c r="L65" i="1"/>
  <c r="I65" i="1"/>
  <c r="F65" i="1"/>
  <c r="AB64" i="1"/>
  <c r="W64" i="1"/>
  <c r="V64" i="1"/>
  <c r="T64" i="1"/>
  <c r="S64" i="1"/>
  <c r="Q64" i="1"/>
  <c r="P64" i="1"/>
  <c r="N64" i="1"/>
  <c r="M64" i="1"/>
  <c r="K64" i="1"/>
  <c r="J64" i="1"/>
  <c r="H64" i="1"/>
  <c r="G64" i="1"/>
  <c r="E64" i="1"/>
  <c r="D64" i="1"/>
  <c r="Z63" i="1"/>
  <c r="AC63" i="1" s="1"/>
  <c r="Y63" i="1"/>
  <c r="U63" i="1"/>
  <c r="R63" i="1"/>
  <c r="O63" i="1"/>
  <c r="L63" i="1"/>
  <c r="I63" i="1"/>
  <c r="F63" i="1"/>
  <c r="Z62" i="1"/>
  <c r="AC62" i="1" s="1"/>
  <c r="Y62" i="1"/>
  <c r="U62" i="1"/>
  <c r="R62" i="1"/>
  <c r="O62" i="1"/>
  <c r="L62" i="1"/>
  <c r="I62" i="1"/>
  <c r="F62" i="1"/>
  <c r="Z61" i="1"/>
  <c r="AC61" i="1" s="1"/>
  <c r="Y61" i="1"/>
  <c r="U61" i="1"/>
  <c r="R61" i="1"/>
  <c r="O61" i="1"/>
  <c r="L61" i="1"/>
  <c r="I61" i="1"/>
  <c r="F61" i="1"/>
  <c r="AB60" i="1"/>
  <c r="W60" i="1"/>
  <c r="V60" i="1"/>
  <c r="T60" i="1"/>
  <c r="S60" i="1"/>
  <c r="U60" i="1" s="1"/>
  <c r="Q60" i="1"/>
  <c r="P60" i="1"/>
  <c r="N60" i="1"/>
  <c r="M60" i="1"/>
  <c r="K60" i="1"/>
  <c r="J60" i="1"/>
  <c r="H60" i="1"/>
  <c r="G60" i="1"/>
  <c r="E60" i="1"/>
  <c r="D60" i="1"/>
  <c r="Z59" i="1"/>
  <c r="AC59" i="1" s="1"/>
  <c r="Y59" i="1"/>
  <c r="U59" i="1"/>
  <c r="R59" i="1"/>
  <c r="O59" i="1"/>
  <c r="L59" i="1"/>
  <c r="I59" i="1"/>
  <c r="F59" i="1"/>
  <c r="Z58" i="1"/>
  <c r="Y58" i="1"/>
  <c r="U58" i="1"/>
  <c r="R58" i="1"/>
  <c r="O58" i="1"/>
  <c r="L58" i="1"/>
  <c r="I58" i="1"/>
  <c r="F58" i="1"/>
  <c r="Z57" i="1"/>
  <c r="AC57" i="1" s="1"/>
  <c r="Y57" i="1"/>
  <c r="U57" i="1"/>
  <c r="R57" i="1"/>
  <c r="O57" i="1"/>
  <c r="L57" i="1"/>
  <c r="I57" i="1"/>
  <c r="F57" i="1"/>
  <c r="AB55" i="1"/>
  <c r="W55" i="1"/>
  <c r="V55" i="1"/>
  <c r="T55" i="1"/>
  <c r="S55" i="1"/>
  <c r="Q55" i="1"/>
  <c r="P55" i="1"/>
  <c r="N55" i="1"/>
  <c r="M55" i="1"/>
  <c r="K55" i="1"/>
  <c r="J55" i="1"/>
  <c r="H55" i="1"/>
  <c r="G55" i="1"/>
  <c r="E55" i="1"/>
  <c r="D55" i="1"/>
  <c r="Z54" i="1"/>
  <c r="AC54" i="1" s="1"/>
  <c r="Y54" i="1"/>
  <c r="X54" i="1"/>
  <c r="U54" i="1"/>
  <c r="R54" i="1"/>
  <c r="O54" i="1"/>
  <c r="L54" i="1"/>
  <c r="I54" i="1"/>
  <c r="F54" i="1"/>
  <c r="Z53" i="1"/>
  <c r="AC53" i="1" s="1"/>
  <c r="Y53" i="1"/>
  <c r="X53" i="1"/>
  <c r="U53" i="1"/>
  <c r="R53" i="1"/>
  <c r="O53" i="1"/>
  <c r="L53" i="1"/>
  <c r="I53" i="1"/>
  <c r="F53" i="1"/>
  <c r="Z52" i="1"/>
  <c r="AC52" i="1" s="1"/>
  <c r="X52" i="1"/>
  <c r="U52" i="1"/>
  <c r="R52" i="1"/>
  <c r="O52" i="1"/>
  <c r="L52" i="1"/>
  <c r="I52" i="1"/>
  <c r="F52" i="1"/>
  <c r="AB51" i="1"/>
  <c r="W51" i="1"/>
  <c r="V51" i="1"/>
  <c r="T51" i="1"/>
  <c r="S51" i="1"/>
  <c r="Q51" i="1"/>
  <c r="P51" i="1"/>
  <c r="N51" i="1"/>
  <c r="M51" i="1"/>
  <c r="K51" i="1"/>
  <c r="J51" i="1"/>
  <c r="H51" i="1"/>
  <c r="G51" i="1"/>
  <c r="E51" i="1"/>
  <c r="D51" i="1"/>
  <c r="Z50" i="1"/>
  <c r="AC50" i="1" s="1"/>
  <c r="Y50" i="1"/>
  <c r="X50" i="1"/>
  <c r="U50" i="1"/>
  <c r="R50" i="1"/>
  <c r="O50" i="1"/>
  <c r="L50" i="1"/>
  <c r="I50" i="1"/>
  <c r="F50" i="1"/>
  <c r="Z49" i="1"/>
  <c r="AC49" i="1" s="1"/>
  <c r="Y49" i="1"/>
  <c r="X49" i="1"/>
  <c r="U49" i="1"/>
  <c r="R49" i="1"/>
  <c r="O49" i="1"/>
  <c r="L49" i="1"/>
  <c r="I49" i="1"/>
  <c r="F49" i="1"/>
  <c r="Z48" i="1"/>
  <c r="Y48" i="1"/>
  <c r="X48" i="1"/>
  <c r="U48" i="1"/>
  <c r="R48" i="1"/>
  <c r="O48" i="1"/>
  <c r="L48" i="1"/>
  <c r="I48" i="1"/>
  <c r="F48" i="1"/>
  <c r="AB47" i="1"/>
  <c r="W47" i="1"/>
  <c r="V47" i="1"/>
  <c r="T47" i="1"/>
  <c r="S47" i="1"/>
  <c r="Q47" i="1"/>
  <c r="P47" i="1"/>
  <c r="N47" i="1"/>
  <c r="M47" i="1"/>
  <c r="K47" i="1"/>
  <c r="J47" i="1"/>
  <c r="H47" i="1"/>
  <c r="G47" i="1"/>
  <c r="E47" i="1"/>
  <c r="D47" i="1"/>
  <c r="Z46" i="1"/>
  <c r="AC46" i="1" s="1"/>
  <c r="Y46" i="1"/>
  <c r="X46" i="1"/>
  <c r="U46" i="1"/>
  <c r="R46" i="1"/>
  <c r="O46" i="1"/>
  <c r="L46" i="1"/>
  <c r="I46" i="1"/>
  <c r="F46" i="1"/>
  <c r="Z45" i="1"/>
  <c r="AC45" i="1" s="1"/>
  <c r="Y45" i="1"/>
  <c r="X45" i="1"/>
  <c r="U45" i="1"/>
  <c r="R45" i="1"/>
  <c r="O45" i="1"/>
  <c r="L45" i="1"/>
  <c r="I45" i="1"/>
  <c r="F45" i="1"/>
  <c r="Z44" i="1"/>
  <c r="AC44" i="1" s="1"/>
  <c r="Y44" i="1"/>
  <c r="X44" i="1"/>
  <c r="U44" i="1"/>
  <c r="R44" i="1"/>
  <c r="O44" i="1"/>
  <c r="L44" i="1"/>
  <c r="I44" i="1"/>
  <c r="F44" i="1"/>
  <c r="AB43" i="1"/>
  <c r="W43" i="1"/>
  <c r="V43" i="1"/>
  <c r="T43" i="1"/>
  <c r="S43" i="1"/>
  <c r="Q43" i="1"/>
  <c r="P43" i="1"/>
  <c r="N43" i="1"/>
  <c r="M43" i="1"/>
  <c r="K43" i="1"/>
  <c r="K56" i="1" s="1"/>
  <c r="J43" i="1"/>
  <c r="H43" i="1"/>
  <c r="G43" i="1"/>
  <c r="E43" i="1"/>
  <c r="D43" i="1"/>
  <c r="Z42" i="1"/>
  <c r="AC42" i="1" s="1"/>
  <c r="Y42" i="1"/>
  <c r="X42" i="1"/>
  <c r="U42" i="1"/>
  <c r="R42" i="1"/>
  <c r="O42" i="1"/>
  <c r="L42" i="1"/>
  <c r="I42" i="1"/>
  <c r="F42" i="1"/>
  <c r="Z41" i="1"/>
  <c r="AC41" i="1" s="1"/>
  <c r="Y41" i="1"/>
  <c r="X41" i="1"/>
  <c r="U41" i="1"/>
  <c r="R41" i="1"/>
  <c r="O41" i="1"/>
  <c r="L41" i="1"/>
  <c r="I41" i="1"/>
  <c r="F41" i="1"/>
  <c r="Z40" i="1"/>
  <c r="AC40" i="1" s="1"/>
  <c r="Y40" i="1"/>
  <c r="X40" i="1"/>
  <c r="U40" i="1"/>
  <c r="R40" i="1"/>
  <c r="O40" i="1"/>
  <c r="L40" i="1"/>
  <c r="I40" i="1"/>
  <c r="F40" i="1"/>
  <c r="AB38" i="1"/>
  <c r="W38" i="1"/>
  <c r="V38" i="1"/>
  <c r="T38" i="1"/>
  <c r="S38" i="1"/>
  <c r="Q38" i="1"/>
  <c r="P38" i="1"/>
  <c r="N38" i="1"/>
  <c r="M38" i="1"/>
  <c r="K38" i="1"/>
  <c r="J38" i="1"/>
  <c r="H38" i="1"/>
  <c r="G38" i="1"/>
  <c r="E38" i="1"/>
  <c r="D38" i="1"/>
  <c r="Z37" i="1"/>
  <c r="AC37" i="1" s="1"/>
  <c r="Y37" i="1"/>
  <c r="X37" i="1"/>
  <c r="U37" i="1"/>
  <c r="R37" i="1"/>
  <c r="O37" i="1"/>
  <c r="L37" i="1"/>
  <c r="I37" i="1"/>
  <c r="F37" i="1"/>
  <c r="Z36" i="1"/>
  <c r="AC36" i="1" s="1"/>
  <c r="Y36" i="1"/>
  <c r="X36" i="1"/>
  <c r="U36" i="1"/>
  <c r="R36" i="1"/>
  <c r="O36" i="1"/>
  <c r="L36" i="1"/>
  <c r="I36" i="1"/>
  <c r="F36" i="1"/>
  <c r="Z35" i="1"/>
  <c r="Y35" i="1"/>
  <c r="X35" i="1"/>
  <c r="U35" i="1"/>
  <c r="R35" i="1"/>
  <c r="O35" i="1"/>
  <c r="L35" i="1"/>
  <c r="I35" i="1"/>
  <c r="F35" i="1"/>
  <c r="AB34" i="1"/>
  <c r="W34" i="1"/>
  <c r="V34" i="1"/>
  <c r="T34" i="1"/>
  <c r="S34" i="1"/>
  <c r="Q34" i="1"/>
  <c r="P34" i="1"/>
  <c r="N34" i="1"/>
  <c r="M34" i="1"/>
  <c r="K34" i="1"/>
  <c r="J34" i="1"/>
  <c r="H34" i="1"/>
  <c r="G34" i="1"/>
  <c r="I34" i="1" s="1"/>
  <c r="E34" i="1"/>
  <c r="D34" i="1"/>
  <c r="Z33" i="1"/>
  <c r="AC33" i="1" s="1"/>
  <c r="Y33" i="1"/>
  <c r="X33" i="1"/>
  <c r="U33" i="1"/>
  <c r="R33" i="1"/>
  <c r="O33" i="1"/>
  <c r="L33" i="1"/>
  <c r="I33" i="1"/>
  <c r="F33" i="1"/>
  <c r="Z32" i="1"/>
  <c r="AC32" i="1" s="1"/>
  <c r="Y32" i="1"/>
  <c r="X32" i="1"/>
  <c r="U32" i="1"/>
  <c r="R32" i="1"/>
  <c r="O32" i="1"/>
  <c r="L32" i="1"/>
  <c r="I32" i="1"/>
  <c r="F32" i="1"/>
  <c r="Z31" i="1"/>
  <c r="Y31" i="1"/>
  <c r="X31" i="1"/>
  <c r="U31" i="1"/>
  <c r="R31" i="1"/>
  <c r="O31" i="1"/>
  <c r="L31" i="1"/>
  <c r="I31" i="1"/>
  <c r="F31" i="1"/>
  <c r="AB30" i="1"/>
  <c r="W30" i="1"/>
  <c r="V30" i="1"/>
  <c r="X30" i="1" s="1"/>
  <c r="T30" i="1"/>
  <c r="S30" i="1"/>
  <c r="Q30" i="1"/>
  <c r="P30" i="1"/>
  <c r="N30" i="1"/>
  <c r="M30" i="1"/>
  <c r="K30" i="1"/>
  <c r="J30" i="1"/>
  <c r="H30" i="1"/>
  <c r="G30" i="1"/>
  <c r="E30" i="1"/>
  <c r="D30" i="1"/>
  <c r="Z29" i="1"/>
  <c r="AC29" i="1" s="1"/>
  <c r="Y29" i="1"/>
  <c r="X29" i="1"/>
  <c r="U29" i="1"/>
  <c r="R29" i="1"/>
  <c r="O29" i="1"/>
  <c r="L29" i="1"/>
  <c r="I29" i="1"/>
  <c r="F29" i="1"/>
  <c r="AL28" i="1"/>
  <c r="Z28" i="1"/>
  <c r="AC28" i="1" s="1"/>
  <c r="Y28" i="1"/>
  <c r="AA28" i="1" s="1"/>
  <c r="X28" i="1"/>
  <c r="U28" i="1"/>
  <c r="R28" i="1"/>
  <c r="O28" i="1"/>
  <c r="L28" i="1"/>
  <c r="I28" i="1"/>
  <c r="F28" i="1"/>
  <c r="AL27" i="1"/>
  <c r="Z27" i="1"/>
  <c r="AC27" i="1" s="1"/>
  <c r="Y27" i="1"/>
  <c r="X27" i="1"/>
  <c r="U27" i="1"/>
  <c r="R27" i="1"/>
  <c r="O27" i="1"/>
  <c r="L27" i="1"/>
  <c r="I27" i="1"/>
  <c r="F27" i="1"/>
  <c r="AL26" i="1"/>
  <c r="AB26" i="1"/>
  <c r="W26" i="1"/>
  <c r="V26" i="1"/>
  <c r="T26" i="1"/>
  <c r="S26" i="1"/>
  <c r="Q26" i="1"/>
  <c r="P26" i="1"/>
  <c r="N26" i="1"/>
  <c r="M26" i="1"/>
  <c r="K26" i="1"/>
  <c r="J26" i="1"/>
  <c r="H26" i="1"/>
  <c r="G26" i="1"/>
  <c r="E26" i="1"/>
  <c r="D26" i="1"/>
  <c r="AL25" i="1"/>
  <c r="Z25" i="1"/>
  <c r="AC25" i="1" s="1"/>
  <c r="Y25" i="1"/>
  <c r="AA25" i="1" s="1"/>
  <c r="X25" i="1"/>
  <c r="U25" i="1"/>
  <c r="R25" i="1"/>
  <c r="O25" i="1"/>
  <c r="L25" i="1"/>
  <c r="I25" i="1"/>
  <c r="F25" i="1"/>
  <c r="Z24" i="1"/>
  <c r="AA24" i="1" s="1"/>
  <c r="Y24" i="1"/>
  <c r="X24" i="1"/>
  <c r="U24" i="1"/>
  <c r="R24" i="1"/>
  <c r="O24" i="1"/>
  <c r="L24" i="1"/>
  <c r="I24" i="1"/>
  <c r="F24" i="1"/>
  <c r="Z23" i="1"/>
  <c r="AC23" i="1" s="1"/>
  <c r="Y23" i="1"/>
  <c r="X23" i="1"/>
  <c r="U23" i="1"/>
  <c r="R23" i="1"/>
  <c r="O23" i="1"/>
  <c r="L23" i="1"/>
  <c r="I23" i="1"/>
  <c r="F23" i="1"/>
  <c r="AB21" i="1"/>
  <c r="AK21" i="1" s="1"/>
  <c r="W21" i="1"/>
  <c r="V21" i="1"/>
  <c r="X21" i="1" s="1"/>
  <c r="T21" i="1"/>
  <c r="S21" i="1"/>
  <c r="Q21" i="1"/>
  <c r="P21" i="1"/>
  <c r="N21" i="1"/>
  <c r="M21" i="1"/>
  <c r="K21" i="1"/>
  <c r="J21" i="1"/>
  <c r="H21" i="1"/>
  <c r="G21" i="1"/>
  <c r="E21" i="1"/>
  <c r="D21" i="1"/>
  <c r="CB20" i="1"/>
  <c r="CA20" i="1"/>
  <c r="BV20" i="1"/>
  <c r="BU20" i="1"/>
  <c r="BW20" i="1" s="1"/>
  <c r="BP20" i="1"/>
  <c r="BO20" i="1"/>
  <c r="BJ20" i="1"/>
  <c r="BI20" i="1"/>
  <c r="BD20" i="1"/>
  <c r="BC20" i="1"/>
  <c r="BE20" i="1" s="1"/>
  <c r="AX20" i="1"/>
  <c r="AW20" i="1"/>
  <c r="AR20" i="1"/>
  <c r="AQ20" i="1"/>
  <c r="AK20" i="1"/>
  <c r="Z20" i="1"/>
  <c r="Y20" i="1"/>
  <c r="X20" i="1"/>
  <c r="U20" i="1"/>
  <c r="R20" i="1"/>
  <c r="O20" i="1"/>
  <c r="L20" i="1"/>
  <c r="I20" i="1"/>
  <c r="F20" i="1"/>
  <c r="CB19" i="1"/>
  <c r="CA19" i="1"/>
  <c r="BV19" i="1"/>
  <c r="BU19" i="1"/>
  <c r="BP19" i="1"/>
  <c r="BO19" i="1"/>
  <c r="BQ19" i="1" s="1"/>
  <c r="BJ19" i="1"/>
  <c r="BI19" i="1"/>
  <c r="BD19" i="1"/>
  <c r="BC19" i="1"/>
  <c r="AX19" i="1"/>
  <c r="AW19" i="1"/>
  <c r="AR19" i="1"/>
  <c r="AQ19" i="1"/>
  <c r="AK19" i="1"/>
  <c r="Z19" i="1"/>
  <c r="Y19" i="1"/>
  <c r="X19" i="1"/>
  <c r="U19" i="1"/>
  <c r="R19" i="1"/>
  <c r="O19" i="1"/>
  <c r="L19" i="1"/>
  <c r="I19" i="1"/>
  <c r="F19" i="1"/>
  <c r="CB18" i="1"/>
  <c r="CA18" i="1"/>
  <c r="BV18" i="1"/>
  <c r="BU18" i="1"/>
  <c r="BP18" i="1"/>
  <c r="BO18" i="1"/>
  <c r="BJ18" i="1"/>
  <c r="BI18" i="1"/>
  <c r="BD18" i="1"/>
  <c r="BC18" i="1"/>
  <c r="AX18" i="1"/>
  <c r="AW18" i="1"/>
  <c r="AR18" i="1"/>
  <c r="AQ18" i="1"/>
  <c r="AK18" i="1"/>
  <c r="AH18" i="1"/>
  <c r="Z18" i="1"/>
  <c r="AC18" i="1" s="1"/>
  <c r="X18" i="1"/>
  <c r="U18" i="1"/>
  <c r="R18" i="1"/>
  <c r="O18" i="1"/>
  <c r="L18" i="1"/>
  <c r="I18" i="1"/>
  <c r="F18" i="1"/>
  <c r="AB17" i="1"/>
  <c r="W17" i="1"/>
  <c r="V17" i="1"/>
  <c r="T17" i="1"/>
  <c r="S17" i="1"/>
  <c r="Q17" i="1"/>
  <c r="P17" i="1"/>
  <c r="N17" i="1"/>
  <c r="M17" i="1"/>
  <c r="K17" i="1"/>
  <c r="J17" i="1"/>
  <c r="H17" i="1"/>
  <c r="G17" i="1"/>
  <c r="E17" i="1"/>
  <c r="D17" i="1"/>
  <c r="CB16" i="1"/>
  <c r="CA16" i="1"/>
  <c r="BV16" i="1"/>
  <c r="BU16" i="1"/>
  <c r="BP16" i="1"/>
  <c r="BO16" i="1"/>
  <c r="BJ16" i="1"/>
  <c r="BI16" i="1"/>
  <c r="BD16" i="1"/>
  <c r="BC16" i="1"/>
  <c r="AX16" i="1"/>
  <c r="AW16" i="1"/>
  <c r="AR16" i="1"/>
  <c r="AQ16" i="1"/>
  <c r="AK16" i="1"/>
  <c r="Z16" i="1"/>
  <c r="AC16" i="1" s="1"/>
  <c r="Y16" i="1"/>
  <c r="AH16" i="1" s="1"/>
  <c r="X16" i="1"/>
  <c r="U16" i="1"/>
  <c r="R16" i="1"/>
  <c r="O16" i="1"/>
  <c r="L16" i="1"/>
  <c r="I16" i="1"/>
  <c r="F16" i="1"/>
  <c r="CB15" i="1"/>
  <c r="CA15" i="1"/>
  <c r="BV15" i="1"/>
  <c r="BU15" i="1"/>
  <c r="BP15" i="1"/>
  <c r="BO15" i="1"/>
  <c r="BJ15" i="1"/>
  <c r="BI15" i="1"/>
  <c r="BD15" i="1"/>
  <c r="BC15" i="1"/>
  <c r="AX15" i="1"/>
  <c r="AW15" i="1"/>
  <c r="AR15" i="1"/>
  <c r="AQ15" i="1"/>
  <c r="AK15" i="1"/>
  <c r="Z15" i="1"/>
  <c r="Y15" i="1"/>
  <c r="X15" i="1"/>
  <c r="U15" i="1"/>
  <c r="R15" i="1"/>
  <c r="O15" i="1"/>
  <c r="L15" i="1"/>
  <c r="I15" i="1"/>
  <c r="F15" i="1"/>
  <c r="CB14" i="1"/>
  <c r="CA14" i="1"/>
  <c r="BV14" i="1"/>
  <c r="BU14" i="1"/>
  <c r="BP14" i="1"/>
  <c r="BP17" i="1" s="1"/>
  <c r="BO14" i="1"/>
  <c r="BJ14" i="1"/>
  <c r="BI14" i="1"/>
  <c r="BD14" i="1"/>
  <c r="BC14" i="1"/>
  <c r="AX14" i="1"/>
  <c r="AW14" i="1"/>
  <c r="AR14" i="1"/>
  <c r="AQ14" i="1"/>
  <c r="AK14" i="1"/>
  <c r="Z14" i="1"/>
  <c r="Y14" i="1"/>
  <c r="X14" i="1"/>
  <c r="U14" i="1"/>
  <c r="R14" i="1"/>
  <c r="O14" i="1"/>
  <c r="L14" i="1"/>
  <c r="I14" i="1"/>
  <c r="F14" i="1"/>
  <c r="AB13" i="1"/>
  <c r="AK13" i="1" s="1"/>
  <c r="W13" i="1"/>
  <c r="V13" i="1"/>
  <c r="T13" i="1"/>
  <c r="S13" i="1"/>
  <c r="Q13" i="1"/>
  <c r="P13" i="1"/>
  <c r="N13" i="1"/>
  <c r="M13" i="1"/>
  <c r="K13" i="1"/>
  <c r="J13" i="1"/>
  <c r="H13" i="1"/>
  <c r="G13" i="1"/>
  <c r="E13" i="1"/>
  <c r="D13" i="1"/>
  <c r="CB12" i="1"/>
  <c r="CA12" i="1"/>
  <c r="BV12" i="1"/>
  <c r="BU12" i="1"/>
  <c r="BP12" i="1"/>
  <c r="BO12" i="1"/>
  <c r="BJ12" i="1"/>
  <c r="BI12" i="1"/>
  <c r="BD12" i="1"/>
  <c r="BC12" i="1"/>
  <c r="AX12" i="1"/>
  <c r="AW12" i="1"/>
  <c r="AR12" i="1"/>
  <c r="AQ12" i="1"/>
  <c r="AK12" i="1"/>
  <c r="Z12" i="1"/>
  <c r="AI12" i="1" s="1"/>
  <c r="Y12" i="1"/>
  <c r="AH12" i="1" s="1"/>
  <c r="X12" i="1"/>
  <c r="U12" i="1"/>
  <c r="R12" i="1"/>
  <c r="O12" i="1"/>
  <c r="L12" i="1"/>
  <c r="I12" i="1"/>
  <c r="F12" i="1"/>
  <c r="CB11" i="1"/>
  <c r="CA11" i="1"/>
  <c r="BV11" i="1"/>
  <c r="BU11" i="1"/>
  <c r="BP11" i="1"/>
  <c r="BO11" i="1"/>
  <c r="BJ11" i="1"/>
  <c r="BI11" i="1"/>
  <c r="BD11" i="1"/>
  <c r="BC11" i="1"/>
  <c r="AX11" i="1"/>
  <c r="AW11" i="1"/>
  <c r="AR11" i="1"/>
  <c r="AQ11" i="1"/>
  <c r="AK11" i="1"/>
  <c r="Z11" i="1"/>
  <c r="AC11" i="1" s="1"/>
  <c r="Y11" i="1"/>
  <c r="X11" i="1"/>
  <c r="U11" i="1"/>
  <c r="R11" i="1"/>
  <c r="O11" i="1"/>
  <c r="L11" i="1"/>
  <c r="I11" i="1"/>
  <c r="F11" i="1"/>
  <c r="CB10" i="1"/>
  <c r="CA10" i="1"/>
  <c r="CA13" i="1" s="1"/>
  <c r="BV10" i="1"/>
  <c r="BV13" i="1" s="1"/>
  <c r="BU10" i="1"/>
  <c r="BP10" i="1"/>
  <c r="BO10" i="1"/>
  <c r="BJ10" i="1"/>
  <c r="BI10" i="1"/>
  <c r="BI13" i="1" s="1"/>
  <c r="BD10" i="1"/>
  <c r="BC10" i="1"/>
  <c r="BC13" i="1" s="1"/>
  <c r="AX10" i="1"/>
  <c r="AW10" i="1"/>
  <c r="AR10" i="1"/>
  <c r="AQ10" i="1"/>
  <c r="AK10" i="1"/>
  <c r="Z10" i="1"/>
  <c r="Y10" i="1"/>
  <c r="AH10" i="1" s="1"/>
  <c r="X10" i="1"/>
  <c r="U10" i="1"/>
  <c r="R10" i="1"/>
  <c r="O10" i="1"/>
  <c r="L10" i="1"/>
  <c r="I10" i="1"/>
  <c r="F10" i="1"/>
  <c r="AB9" i="1"/>
  <c r="W9" i="1"/>
  <c r="V9" i="1"/>
  <c r="T9" i="1"/>
  <c r="S9" i="1"/>
  <c r="Q9" i="1"/>
  <c r="P9" i="1"/>
  <c r="N9" i="1"/>
  <c r="M9" i="1"/>
  <c r="K9" i="1"/>
  <c r="J9" i="1"/>
  <c r="H9" i="1"/>
  <c r="G9" i="1"/>
  <c r="E9" i="1"/>
  <c r="D9" i="1"/>
  <c r="CB8" i="1"/>
  <c r="CA8" i="1"/>
  <c r="BV8" i="1"/>
  <c r="BU8" i="1"/>
  <c r="BP8" i="1"/>
  <c r="BO8" i="1"/>
  <c r="BJ8" i="1"/>
  <c r="BI8" i="1"/>
  <c r="BD8" i="1"/>
  <c r="BC8" i="1"/>
  <c r="AX8" i="1"/>
  <c r="AW8" i="1"/>
  <c r="AR8" i="1"/>
  <c r="AQ8" i="1"/>
  <c r="AK8" i="1"/>
  <c r="Z8" i="1"/>
  <c r="AC8" i="1" s="1"/>
  <c r="Y8" i="1"/>
  <c r="X8" i="1"/>
  <c r="U8" i="1"/>
  <c r="R8" i="1"/>
  <c r="O8" i="1"/>
  <c r="L8" i="1"/>
  <c r="I8" i="1"/>
  <c r="F8" i="1"/>
  <c r="CB7" i="1"/>
  <c r="CA7" i="1"/>
  <c r="BV7" i="1"/>
  <c r="BU7" i="1"/>
  <c r="BP7" i="1"/>
  <c r="BO7" i="1"/>
  <c r="BJ7" i="1"/>
  <c r="BI7" i="1"/>
  <c r="BD7" i="1"/>
  <c r="BC7" i="1"/>
  <c r="AX7" i="1"/>
  <c r="AW7" i="1"/>
  <c r="AR7" i="1"/>
  <c r="AQ7" i="1"/>
  <c r="AK7" i="1"/>
  <c r="Z7" i="1"/>
  <c r="Y7" i="1"/>
  <c r="AH7" i="1" s="1"/>
  <c r="X7" i="1"/>
  <c r="U7" i="1"/>
  <c r="R7" i="1"/>
  <c r="O7" i="1"/>
  <c r="L7" i="1"/>
  <c r="I7" i="1"/>
  <c r="F7" i="1"/>
  <c r="CB6" i="1"/>
  <c r="CA6" i="1"/>
  <c r="BV6" i="1"/>
  <c r="BU6" i="1"/>
  <c r="BP6" i="1"/>
  <c r="BO6" i="1"/>
  <c r="BJ6" i="1"/>
  <c r="BI6" i="1"/>
  <c r="BD6" i="1"/>
  <c r="BC6" i="1"/>
  <c r="AX6" i="1"/>
  <c r="AW6" i="1"/>
  <c r="AR6" i="1"/>
  <c r="AQ6" i="1"/>
  <c r="AK6" i="1"/>
  <c r="Z6" i="1"/>
  <c r="AC6" i="1" s="1"/>
  <c r="X6" i="1"/>
  <c r="U6" i="1"/>
  <c r="R6" i="1"/>
  <c r="O6" i="1"/>
  <c r="L6" i="1"/>
  <c r="I6" i="1"/>
  <c r="F6" i="1"/>
  <c r="AY10" i="1" l="1"/>
  <c r="F13" i="1"/>
  <c r="AA88" i="1"/>
  <c r="R153" i="1"/>
  <c r="I157" i="1"/>
  <c r="AA168" i="1"/>
  <c r="O170" i="1"/>
  <c r="L204" i="1"/>
  <c r="U34" i="1"/>
  <c r="AA66" i="1"/>
  <c r="U149" i="1"/>
  <c r="D22" i="1"/>
  <c r="BW6" i="1"/>
  <c r="AI7" i="1"/>
  <c r="BE7" i="1"/>
  <c r="BW8" i="1"/>
  <c r="AI14" i="1"/>
  <c r="AI15" i="1"/>
  <c r="AL15" i="1" s="1"/>
  <c r="AK17" i="1"/>
  <c r="R81" i="1"/>
  <c r="I85" i="1"/>
  <c r="AA134" i="1"/>
  <c r="X136" i="1"/>
  <c r="X145" i="1"/>
  <c r="X149" i="1"/>
  <c r="O153" i="1"/>
  <c r="F157" i="1"/>
  <c r="AA178" i="1"/>
  <c r="W22" i="1"/>
  <c r="AS11" i="1"/>
  <c r="U13" i="1"/>
  <c r="U72" i="1"/>
  <c r="R162" i="1"/>
  <c r="U208" i="1"/>
  <c r="AC14" i="1"/>
  <c r="R17" i="1"/>
  <c r="Y55" i="1"/>
  <c r="AA45" i="1"/>
  <c r="X123" i="1"/>
  <c r="BK14" i="1"/>
  <c r="AS16" i="1"/>
  <c r="L17" i="1"/>
  <c r="AH20" i="1"/>
  <c r="O68" i="1"/>
  <c r="X68" i="1"/>
  <c r="Q90" i="1"/>
  <c r="O9" i="1"/>
  <c r="R13" i="1"/>
  <c r="F94" i="1"/>
  <c r="F98" i="1"/>
  <c r="X119" i="1"/>
  <c r="AA165" i="1"/>
  <c r="F191" i="1"/>
  <c r="Y213" i="1"/>
  <c r="AA8" i="1"/>
  <c r="X17" i="1"/>
  <c r="BD21" i="1"/>
  <c r="AA46" i="1"/>
  <c r="L47" i="1"/>
  <c r="AA50" i="1"/>
  <c r="AA58" i="1"/>
  <c r="AA92" i="1"/>
  <c r="R106" i="1"/>
  <c r="R111" i="1"/>
  <c r="R123" i="1"/>
  <c r="R132" i="1"/>
  <c r="I187" i="1"/>
  <c r="R191" i="1"/>
  <c r="F208" i="1"/>
  <c r="X217" i="1"/>
  <c r="X13" i="1"/>
  <c r="BW16" i="1"/>
  <c r="AS18" i="1"/>
  <c r="BK18" i="1"/>
  <c r="L21" i="1"/>
  <c r="X238" i="1"/>
  <c r="CC7" i="1"/>
  <c r="BK8" i="1"/>
  <c r="O47" i="1"/>
  <c r="O51" i="1"/>
  <c r="F72" i="1"/>
  <c r="X72" i="1"/>
  <c r="O77" i="1"/>
  <c r="L119" i="1"/>
  <c r="U119" i="1"/>
  <c r="U128" i="1"/>
  <c r="AA152" i="1"/>
  <c r="L153" i="1"/>
  <c r="U200" i="1"/>
  <c r="AA201" i="1"/>
  <c r="L30" i="1"/>
  <c r="R55" i="1"/>
  <c r="X64" i="1"/>
  <c r="J90" i="1"/>
  <c r="O98" i="1"/>
  <c r="Y102" i="1"/>
  <c r="X111" i="1"/>
  <c r="F132" i="1"/>
  <c r="L136" i="1"/>
  <c r="L140" i="1"/>
  <c r="L145" i="1"/>
  <c r="L174" i="1"/>
  <c r="U187" i="1"/>
  <c r="I200" i="1"/>
  <c r="X234" i="1"/>
  <c r="O238" i="1"/>
  <c r="F242" i="1"/>
  <c r="J226" i="1"/>
  <c r="I21" i="1"/>
  <c r="X47" i="1"/>
  <c r="I140" i="1"/>
  <c r="L170" i="1"/>
  <c r="X200" i="1"/>
  <c r="BE6" i="1"/>
  <c r="CA21" i="1"/>
  <c r="AC24" i="1"/>
  <c r="W39" i="1"/>
  <c r="BQ10" i="1"/>
  <c r="BQ12" i="1"/>
  <c r="AH15" i="1"/>
  <c r="AJ15" i="1" s="1"/>
  <c r="O17" i="1"/>
  <c r="AA18" i="1"/>
  <c r="BO21" i="1"/>
  <c r="BQ21" i="1" s="1"/>
  <c r="AY19" i="1"/>
  <c r="U21" i="1"/>
  <c r="AA80" i="1"/>
  <c r="I89" i="1"/>
  <c r="R89" i="1"/>
  <c r="AA121" i="1"/>
  <c r="AA161" i="1"/>
  <c r="F174" i="1"/>
  <c r="M192" i="1"/>
  <c r="F183" i="1"/>
  <c r="U196" i="1"/>
  <c r="AA199" i="1"/>
  <c r="D73" i="1"/>
  <c r="CC16" i="1"/>
  <c r="I72" i="1"/>
  <c r="R187" i="1"/>
  <c r="U217" i="1"/>
  <c r="AX13" i="1"/>
  <c r="AH19" i="1"/>
  <c r="AJ19" i="1" s="1"/>
  <c r="AW9" i="1"/>
  <c r="I13" i="1"/>
  <c r="BW18" i="1"/>
  <c r="AI19" i="1"/>
  <c r="F30" i="1"/>
  <c r="Y34" i="1"/>
  <c r="X34" i="1"/>
  <c r="X60" i="1"/>
  <c r="L68" i="1"/>
  <c r="AA75" i="1"/>
  <c r="E90" i="1"/>
  <c r="F81" i="1"/>
  <c r="O81" i="1"/>
  <c r="U89" i="1"/>
  <c r="J107" i="1"/>
  <c r="I102" i="1"/>
  <c r="F149" i="1"/>
  <c r="L166" i="1"/>
  <c r="I174" i="1"/>
  <c r="R179" i="1"/>
  <c r="Z183" i="1"/>
  <c r="I183" i="1"/>
  <c r="O191" i="1"/>
  <c r="F196" i="1"/>
  <c r="U204" i="1"/>
  <c r="AA207" i="1"/>
  <c r="AA212" i="1"/>
  <c r="I213" i="1"/>
  <c r="R234" i="1"/>
  <c r="I242" i="1"/>
  <c r="DC21" i="2"/>
  <c r="DD19" i="2"/>
  <c r="AR31" i="2"/>
  <c r="AU31" i="2" s="1"/>
  <c r="AR40" i="2"/>
  <c r="AU40" i="2" s="1"/>
  <c r="AU15" i="2"/>
  <c r="AR41" i="2"/>
  <c r="AU41" i="2" s="1"/>
  <c r="AR76" i="2"/>
  <c r="AU76" i="2" s="1"/>
  <c r="AR73" i="2"/>
  <c r="AU73" i="2" s="1"/>
  <c r="AR72" i="2"/>
  <c r="AU72" i="2" s="1"/>
  <c r="AR35" i="2"/>
  <c r="AU35" i="2" s="1"/>
  <c r="AL58" i="2"/>
  <c r="AR69" i="2"/>
  <c r="AU69" i="2" s="1"/>
  <c r="AL169" i="2"/>
  <c r="AR78" i="2"/>
  <c r="AU78" i="2" s="1"/>
  <c r="AL172" i="2"/>
  <c r="AR81" i="2"/>
  <c r="AU81" i="2" s="1"/>
  <c r="AL233" i="2"/>
  <c r="AR74" i="2"/>
  <c r="AU74" i="2" s="1"/>
  <c r="AL57" i="2"/>
  <c r="AR68" i="2"/>
  <c r="AL173" i="2"/>
  <c r="AR82" i="2"/>
  <c r="AU82" i="2" s="1"/>
  <c r="AL171" i="2"/>
  <c r="AR80" i="2"/>
  <c r="AL59" i="2"/>
  <c r="AR70" i="2"/>
  <c r="AU70" i="2" s="1"/>
  <c r="AL168" i="2"/>
  <c r="AR77" i="2"/>
  <c r="AQ80" i="2"/>
  <c r="AQ31" i="2"/>
  <c r="AQ78" i="2"/>
  <c r="AQ68" i="2"/>
  <c r="AQ69" i="2"/>
  <c r="AQ73" i="2"/>
  <c r="AQ81" i="2"/>
  <c r="AQ29" i="2"/>
  <c r="AQ76" i="2"/>
  <c r="AQ82" i="2"/>
  <c r="AQ54" i="2"/>
  <c r="AQ74" i="2"/>
  <c r="AQ70" i="2"/>
  <c r="AQ72" i="2"/>
  <c r="AQ77" i="2"/>
  <c r="AU58" i="2"/>
  <c r="AQ39" i="2"/>
  <c r="AR32" i="2"/>
  <c r="AU32" i="2" s="1"/>
  <c r="AQ49" i="2"/>
  <c r="AR61" i="2"/>
  <c r="AU61" i="2" s="1"/>
  <c r="AQ62" i="2"/>
  <c r="AQ35" i="2"/>
  <c r="AR39" i="2"/>
  <c r="AS33" i="2"/>
  <c r="AQ28" i="2"/>
  <c r="AS28" i="2" s="1"/>
  <c r="AQ32" i="2"/>
  <c r="AL16" i="2"/>
  <c r="AU37" i="2"/>
  <c r="AR49" i="2"/>
  <c r="AR54" i="2"/>
  <c r="AU54" i="2" s="1"/>
  <c r="AL25" i="2"/>
  <c r="AR50" i="2"/>
  <c r="AU50" i="2" s="1"/>
  <c r="AQ52" i="2"/>
  <c r="AL31" i="2"/>
  <c r="AR56" i="2"/>
  <c r="AQ57" i="2"/>
  <c r="AQ60" i="2"/>
  <c r="AQ37" i="2"/>
  <c r="AQ41" i="2"/>
  <c r="AL23" i="2"/>
  <c r="AR48" i="2"/>
  <c r="AU48" i="2" s="1"/>
  <c r="AL28" i="2"/>
  <c r="AR53" i="2"/>
  <c r="AU53" i="2" s="1"/>
  <c r="AQ50" i="2"/>
  <c r="AQ56" i="2"/>
  <c r="AL37" i="2"/>
  <c r="AR62" i="2"/>
  <c r="AU62" i="2" s="1"/>
  <c r="AQ27" i="2"/>
  <c r="AQ36" i="2"/>
  <c r="AQ40" i="2"/>
  <c r="AU27" i="2"/>
  <c r="AL8" i="2"/>
  <c r="AR29" i="2"/>
  <c r="AU29" i="2" s="1"/>
  <c r="AR36" i="2"/>
  <c r="AU36" i="2" s="1"/>
  <c r="AQ48" i="2"/>
  <c r="AR52" i="2"/>
  <c r="AQ53" i="2"/>
  <c r="AL32" i="2"/>
  <c r="AR57" i="2"/>
  <c r="AU57" i="2" s="1"/>
  <c r="AQ58" i="2"/>
  <c r="AS58" i="2" s="1"/>
  <c r="AL35" i="2"/>
  <c r="AR60" i="2"/>
  <c r="AQ61" i="2"/>
  <c r="L192" i="2"/>
  <c r="O243" i="2"/>
  <c r="AL90" i="2"/>
  <c r="AL61" i="2"/>
  <c r="AU14" i="2"/>
  <c r="AL48" i="2"/>
  <c r="AI20" i="1"/>
  <c r="AL20" i="1" s="1"/>
  <c r="AC20" i="1"/>
  <c r="K22" i="1"/>
  <c r="Z34" i="1"/>
  <c r="AC34" i="1" s="1"/>
  <c r="Z115" i="1"/>
  <c r="AC115" i="1" s="1"/>
  <c r="AC139" i="1"/>
  <c r="AA139" i="1"/>
  <c r="AU11" i="2"/>
  <c r="CC8" i="1"/>
  <c r="AB22" i="1"/>
  <c r="AK9" i="1"/>
  <c r="AK22" i="1" s="1"/>
  <c r="CB13" i="1"/>
  <c r="E56" i="1"/>
  <c r="D124" i="1"/>
  <c r="D141" i="1"/>
  <c r="F128" i="1"/>
  <c r="AL24" i="2"/>
  <c r="AU7" i="2"/>
  <c r="AL15" i="2"/>
  <c r="N39" i="1"/>
  <c r="S73" i="1"/>
  <c r="Z106" i="1"/>
  <c r="AC106" i="1" s="1"/>
  <c r="AC103" i="1"/>
  <c r="BQ15" i="1"/>
  <c r="Y60" i="1"/>
  <c r="H107" i="1"/>
  <c r="AA177" i="1"/>
  <c r="BP9" i="1"/>
  <c r="AS7" i="1"/>
  <c r="BQ7" i="1"/>
  <c r="CC12" i="1"/>
  <c r="O13" i="1"/>
  <c r="AW17" i="1"/>
  <c r="BW14" i="1"/>
  <c r="U17" i="1"/>
  <c r="R30" i="1"/>
  <c r="AA33" i="1"/>
  <c r="R43" i="1"/>
  <c r="I51" i="1"/>
  <c r="H73" i="1"/>
  <c r="R64" i="1"/>
  <c r="Y77" i="1"/>
  <c r="H90" i="1"/>
  <c r="AA83" i="1"/>
  <c r="F89" i="1"/>
  <c r="AA104" i="1"/>
  <c r="L106" i="1"/>
  <c r="X106" i="1"/>
  <c r="Y119" i="1"/>
  <c r="O128" i="1"/>
  <c r="X132" i="1"/>
  <c r="F136" i="1"/>
  <c r="R136" i="1"/>
  <c r="H158" i="1"/>
  <c r="R149" i="1"/>
  <c r="R157" i="1"/>
  <c r="AA160" i="1"/>
  <c r="U170" i="1"/>
  <c r="L179" i="1"/>
  <c r="X191" i="1"/>
  <c r="O200" i="1"/>
  <c r="R217" i="1"/>
  <c r="AA222" i="1"/>
  <c r="L225" i="1"/>
  <c r="V226" i="1"/>
  <c r="I230" i="1"/>
  <c r="Y238" i="1"/>
  <c r="L13" i="2"/>
  <c r="F17" i="2"/>
  <c r="R17" i="2"/>
  <c r="I21" i="2"/>
  <c r="U21" i="2"/>
  <c r="O39" i="2"/>
  <c r="F47" i="2"/>
  <c r="I55" i="2"/>
  <c r="L166" i="2"/>
  <c r="O187" i="2"/>
  <c r="O200" i="2"/>
  <c r="O208" i="2"/>
  <c r="R230" i="2"/>
  <c r="O234" i="2"/>
  <c r="AL30" i="2"/>
  <c r="L30" i="2"/>
  <c r="U60" i="2"/>
  <c r="U196" i="2"/>
  <c r="AX9" i="1"/>
  <c r="AY9" i="1" s="1"/>
  <c r="AS8" i="1"/>
  <c r="BQ8" i="1"/>
  <c r="F9" i="1"/>
  <c r="Q22" i="1"/>
  <c r="BJ13" i="1"/>
  <c r="BK13" i="1" s="1"/>
  <c r="BK11" i="1"/>
  <c r="BE15" i="1"/>
  <c r="AA20" i="1"/>
  <c r="F26" i="1"/>
  <c r="U30" i="1"/>
  <c r="R34" i="1"/>
  <c r="Z38" i="1"/>
  <c r="AA36" i="1"/>
  <c r="L38" i="1"/>
  <c r="S56" i="1"/>
  <c r="AA48" i="1"/>
  <c r="L51" i="1"/>
  <c r="X51" i="1"/>
  <c r="K73" i="1"/>
  <c r="V73" i="1"/>
  <c r="K90" i="1"/>
  <c r="AA86" i="1"/>
  <c r="E107" i="1"/>
  <c r="AA105" i="1"/>
  <c r="O106" i="1"/>
  <c r="AA117" i="1"/>
  <c r="R128" i="1"/>
  <c r="U136" i="1"/>
  <c r="K158" i="1"/>
  <c r="I149" i="1"/>
  <c r="U157" i="1"/>
  <c r="AA163" i="1"/>
  <c r="I166" i="1"/>
  <c r="U166" i="1"/>
  <c r="AA169" i="1"/>
  <c r="U183" i="1"/>
  <c r="F187" i="1"/>
  <c r="AA190" i="1"/>
  <c r="AA193" i="1"/>
  <c r="H209" i="1"/>
  <c r="T209" i="1"/>
  <c r="F200" i="1"/>
  <c r="V243" i="1"/>
  <c r="U234" i="1"/>
  <c r="AA239" i="1"/>
  <c r="AU12" i="2"/>
  <c r="I230" i="2"/>
  <c r="R234" i="2"/>
  <c r="AA6" i="1"/>
  <c r="AY8" i="1"/>
  <c r="G22" i="1"/>
  <c r="AQ13" i="1"/>
  <c r="BD17" i="1"/>
  <c r="CB17" i="1"/>
  <c r="BP21" i="1"/>
  <c r="F21" i="1"/>
  <c r="R21" i="1"/>
  <c r="Y26" i="1"/>
  <c r="AA37" i="1"/>
  <c r="H56" i="1"/>
  <c r="T56" i="1"/>
  <c r="F47" i="1"/>
  <c r="AA59" i="1"/>
  <c r="M73" i="1"/>
  <c r="W73" i="1"/>
  <c r="T73" i="1"/>
  <c r="AA69" i="1"/>
  <c r="I81" i="1"/>
  <c r="F85" i="1"/>
  <c r="L89" i="1"/>
  <c r="X89" i="1"/>
  <c r="J124" i="1"/>
  <c r="AA118" i="1"/>
  <c r="Q141" i="1"/>
  <c r="Z136" i="1"/>
  <c r="AC136" i="1" s="1"/>
  <c r="R140" i="1"/>
  <c r="AA155" i="1"/>
  <c r="L157" i="1"/>
  <c r="N175" i="1"/>
  <c r="X174" i="1"/>
  <c r="O179" i="1"/>
  <c r="Z196" i="1"/>
  <c r="X204" i="1"/>
  <c r="W243" i="1"/>
  <c r="H243" i="1"/>
  <c r="AQ8" i="2"/>
  <c r="F38" i="2"/>
  <c r="R38" i="2"/>
  <c r="R51" i="2"/>
  <c r="AL55" i="2"/>
  <c r="R166" i="2"/>
  <c r="I174" i="2"/>
  <c r="L183" i="2"/>
  <c r="F187" i="2"/>
  <c r="F200" i="2"/>
  <c r="I208" i="2"/>
  <c r="U217" i="2"/>
  <c r="Y43" i="1"/>
  <c r="Y64" i="1"/>
  <c r="AB90" i="1"/>
  <c r="Y81" i="1"/>
  <c r="AB158" i="1"/>
  <c r="E192" i="1"/>
  <c r="F238" i="2"/>
  <c r="T22" i="1"/>
  <c r="AI6" i="1"/>
  <c r="BI9" i="1"/>
  <c r="CB9" i="1"/>
  <c r="AL14" i="1"/>
  <c r="BK16" i="1"/>
  <c r="F17" i="1"/>
  <c r="BV21" i="1"/>
  <c r="BW19" i="1"/>
  <c r="AA41" i="1"/>
  <c r="I47" i="1"/>
  <c r="AA54" i="1"/>
  <c r="AA62" i="1"/>
  <c r="L72" i="1"/>
  <c r="D90" i="1"/>
  <c r="F90" i="1" s="1"/>
  <c r="L81" i="1"/>
  <c r="X81" i="1"/>
  <c r="R85" i="1"/>
  <c r="AA91" i="1"/>
  <c r="I94" i="1"/>
  <c r="AA101" i="1"/>
  <c r="L102" i="1"/>
  <c r="X102" i="1"/>
  <c r="O111" i="1"/>
  <c r="I115" i="1"/>
  <c r="U115" i="1"/>
  <c r="R119" i="1"/>
  <c r="O123" i="1"/>
  <c r="T141" i="1"/>
  <c r="U140" i="1"/>
  <c r="I153" i="1"/>
  <c r="AA156" i="1"/>
  <c r="R170" i="1"/>
  <c r="Z174" i="1"/>
  <c r="O174" i="1"/>
  <c r="Y179" i="1"/>
  <c r="AA195" i="1"/>
  <c r="Y200" i="1"/>
  <c r="O204" i="1"/>
  <c r="L208" i="1"/>
  <c r="X208" i="1"/>
  <c r="U221" i="1"/>
  <c r="F225" i="1"/>
  <c r="AA241" i="1"/>
  <c r="F30" i="2"/>
  <c r="I38" i="2"/>
  <c r="AL42" i="2"/>
  <c r="AY12" i="1"/>
  <c r="AS15" i="1"/>
  <c r="L26" i="1"/>
  <c r="X26" i="1"/>
  <c r="AA29" i="1"/>
  <c r="O30" i="1"/>
  <c r="L34" i="1"/>
  <c r="F38" i="1"/>
  <c r="R38" i="1"/>
  <c r="M56" i="1"/>
  <c r="Y47" i="1"/>
  <c r="F51" i="1"/>
  <c r="R51" i="1"/>
  <c r="O55" i="1"/>
  <c r="Q73" i="1"/>
  <c r="O64" i="1"/>
  <c r="Y68" i="1"/>
  <c r="AA71" i="1"/>
  <c r="X94" i="1"/>
  <c r="AA103" i="1"/>
  <c r="U106" i="1"/>
  <c r="X115" i="1"/>
  <c r="U132" i="1"/>
  <c r="O136" i="1"/>
  <c r="Q158" i="1"/>
  <c r="O149" i="1"/>
  <c r="U153" i="1"/>
  <c r="O166" i="1"/>
  <c r="Y170" i="1"/>
  <c r="I170" i="1"/>
  <c r="N192" i="1"/>
  <c r="O192" i="1" s="1"/>
  <c r="Z187" i="1"/>
  <c r="AC187" i="1" s="1"/>
  <c r="F204" i="1"/>
  <c r="Z217" i="1"/>
  <c r="AC217" i="1" s="1"/>
  <c r="AA216" i="1"/>
  <c r="O217" i="1"/>
  <c r="X221" i="1"/>
  <c r="AA233" i="1"/>
  <c r="F21" i="2"/>
  <c r="R170" i="2"/>
  <c r="O174" i="2"/>
  <c r="X187" i="2"/>
  <c r="I191" i="2"/>
  <c r="X200" i="2"/>
  <c r="F213" i="2"/>
  <c r="U221" i="2"/>
  <c r="F183" i="2"/>
  <c r="O47" i="2"/>
  <c r="U30" i="2"/>
  <c r="U13" i="2"/>
  <c r="O13" i="2"/>
  <c r="AJ20" i="1"/>
  <c r="BU13" i="1"/>
  <c r="AH6" i="1"/>
  <c r="AR9" i="1"/>
  <c r="BO9" i="1"/>
  <c r="BJ9" i="1"/>
  <c r="BW7" i="1"/>
  <c r="AH8" i="1"/>
  <c r="BE8" i="1"/>
  <c r="E22" i="1"/>
  <c r="J22" i="1"/>
  <c r="P22" i="1"/>
  <c r="V22" i="1"/>
  <c r="Y13" i="1"/>
  <c r="AI11" i="1"/>
  <c r="AL11" i="1" s="1"/>
  <c r="AY11" i="1"/>
  <c r="AS12" i="1"/>
  <c r="BE12" i="1"/>
  <c r="L13" i="1"/>
  <c r="CC14" i="1"/>
  <c r="AX17" i="1"/>
  <c r="AY17" i="1" s="1"/>
  <c r="BK15" i="1"/>
  <c r="AI16" i="1"/>
  <c r="AL16" i="1" s="1"/>
  <c r="AY16" i="1"/>
  <c r="I17" i="1"/>
  <c r="BU17" i="1"/>
  <c r="AX21" i="1"/>
  <c r="CB21" i="1"/>
  <c r="CB22" i="1" s="1"/>
  <c r="AY20" i="1"/>
  <c r="BK20" i="1"/>
  <c r="AA27" i="1"/>
  <c r="P56" i="1"/>
  <c r="N107" i="1"/>
  <c r="AC154" i="1"/>
  <c r="AA154" i="1"/>
  <c r="S175" i="1"/>
  <c r="U162" i="1"/>
  <c r="Z179" i="1"/>
  <c r="AC176" i="1"/>
  <c r="AA176" i="1"/>
  <c r="Y183" i="1"/>
  <c r="AA183" i="1" s="1"/>
  <c r="AA180" i="1"/>
  <c r="AA189" i="1"/>
  <c r="AC189" i="1"/>
  <c r="M226" i="1"/>
  <c r="O213" i="1"/>
  <c r="AA232" i="1"/>
  <c r="AC232" i="1"/>
  <c r="AL21" i="2"/>
  <c r="AU18" i="2"/>
  <c r="AL18" i="2"/>
  <c r="AL20" i="2"/>
  <c r="AC31" i="1"/>
  <c r="E39" i="1"/>
  <c r="AA42" i="1"/>
  <c r="V56" i="1"/>
  <c r="AA44" i="1"/>
  <c r="R47" i="1"/>
  <c r="Z51" i="1"/>
  <c r="AC51" i="1" s="1"/>
  <c r="AA53" i="1"/>
  <c r="F55" i="1"/>
  <c r="L55" i="1"/>
  <c r="U55" i="1"/>
  <c r="Z55" i="1"/>
  <c r="AA55" i="1" s="1"/>
  <c r="R60" i="1"/>
  <c r="AA61" i="1"/>
  <c r="AA63" i="1"/>
  <c r="I64" i="1"/>
  <c r="I68" i="1"/>
  <c r="R68" i="1"/>
  <c r="Z72" i="1"/>
  <c r="AC72" i="1" s="1"/>
  <c r="R72" i="1"/>
  <c r="AA76" i="1"/>
  <c r="L77" i="1"/>
  <c r="P90" i="1"/>
  <c r="Z81" i="1"/>
  <c r="AC81" i="1" s="1"/>
  <c r="L85" i="1"/>
  <c r="X85" i="1"/>
  <c r="Z89" i="1"/>
  <c r="AC89" i="1" s="1"/>
  <c r="O89" i="1"/>
  <c r="G107" i="1"/>
  <c r="I107" i="1" s="1"/>
  <c r="K107" i="1"/>
  <c r="L107" i="1" s="1"/>
  <c r="W107" i="1"/>
  <c r="AA97" i="1"/>
  <c r="R98" i="1"/>
  <c r="X98" i="1"/>
  <c r="F102" i="1"/>
  <c r="R102" i="1"/>
  <c r="I106" i="1"/>
  <c r="Y111" i="1"/>
  <c r="N124" i="1"/>
  <c r="T124" i="1"/>
  <c r="AB124" i="1"/>
  <c r="AA112" i="1"/>
  <c r="AA114" i="1"/>
  <c r="O115" i="1"/>
  <c r="Z119" i="1"/>
  <c r="I119" i="1"/>
  <c r="O119" i="1"/>
  <c r="T158" i="1"/>
  <c r="U145" i="1"/>
  <c r="Z170" i="1"/>
  <c r="AA170" i="1" s="1"/>
  <c r="AC167" i="1"/>
  <c r="AA167" i="1"/>
  <c r="Y174" i="1"/>
  <c r="AA174" i="1" s="1"/>
  <c r="AA171" i="1"/>
  <c r="J192" i="1"/>
  <c r="L183" i="1"/>
  <c r="AC198" i="1"/>
  <c r="AA198" i="1"/>
  <c r="AC224" i="1"/>
  <c r="AA224" i="1"/>
  <c r="T243" i="1"/>
  <c r="U243" i="1" s="1"/>
  <c r="U238" i="1"/>
  <c r="BD9" i="1"/>
  <c r="CA9" i="1"/>
  <c r="CC9" i="1" s="1"/>
  <c r="S22" i="1"/>
  <c r="X9" i="1"/>
  <c r="Z13" i="1"/>
  <c r="AC13" i="1" s="1"/>
  <c r="AR13" i="1"/>
  <c r="AS13" i="1" s="1"/>
  <c r="AA11" i="1"/>
  <c r="Y17" i="1"/>
  <c r="AY14" i="1"/>
  <c r="BJ17" i="1"/>
  <c r="AR17" i="1"/>
  <c r="BO17" i="1"/>
  <c r="BQ17" i="1" s="1"/>
  <c r="BV17" i="1"/>
  <c r="BW17" i="1" s="1"/>
  <c r="AA16" i="1"/>
  <c r="AR21" i="1"/>
  <c r="AR22" i="1" s="1"/>
  <c r="BE18" i="1"/>
  <c r="AL19" i="1"/>
  <c r="BJ21" i="1"/>
  <c r="CC19" i="1"/>
  <c r="M39" i="1"/>
  <c r="O39" i="1" s="1"/>
  <c r="N56" i="1"/>
  <c r="W56" i="1"/>
  <c r="AA65" i="1"/>
  <c r="AA74" i="1"/>
  <c r="M90" i="1"/>
  <c r="AA78" i="1"/>
  <c r="D107" i="1"/>
  <c r="M107" i="1"/>
  <c r="S107" i="1"/>
  <c r="Y94" i="1"/>
  <c r="V124" i="1"/>
  <c r="AC122" i="1"/>
  <c r="AA122" i="1"/>
  <c r="AC151" i="1"/>
  <c r="Z153" i="1"/>
  <c r="AC153" i="1" s="1"/>
  <c r="AC164" i="1"/>
  <c r="AA164" i="1"/>
  <c r="Q209" i="1"/>
  <c r="R196" i="1"/>
  <c r="AI8" i="1"/>
  <c r="AS6" i="1"/>
  <c r="BK6" i="1"/>
  <c r="BV9" i="1"/>
  <c r="AY7" i="1"/>
  <c r="H22" i="1"/>
  <c r="N22" i="1"/>
  <c r="U9" i="1"/>
  <c r="BE10" i="1"/>
  <c r="BP13" i="1"/>
  <c r="CC10" i="1"/>
  <c r="AH11" i="1"/>
  <c r="BD13" i="1"/>
  <c r="BE13" i="1" s="1"/>
  <c r="BQ11" i="1"/>
  <c r="BW11" i="1"/>
  <c r="BK12" i="1"/>
  <c r="BW12" i="1"/>
  <c r="AS14" i="1"/>
  <c r="BC17" i="1"/>
  <c r="CC15" i="1"/>
  <c r="BE16" i="1"/>
  <c r="BQ16" i="1"/>
  <c r="AI18" i="1"/>
  <c r="AL18" i="1" s="1"/>
  <c r="AW21" i="1"/>
  <c r="BI21" i="1"/>
  <c r="AS19" i="1"/>
  <c r="BE19" i="1"/>
  <c r="AS20" i="1"/>
  <c r="BQ20" i="1"/>
  <c r="CC20" i="1"/>
  <c r="O21" i="1"/>
  <c r="I26" i="1"/>
  <c r="AB39" i="1"/>
  <c r="I30" i="1"/>
  <c r="AA31" i="1"/>
  <c r="Y38" i="1"/>
  <c r="AA38" i="1" s="1"/>
  <c r="I38" i="1"/>
  <c r="O38" i="1"/>
  <c r="X38" i="1"/>
  <c r="L43" i="1"/>
  <c r="O43" i="1"/>
  <c r="U47" i="1"/>
  <c r="AC48" i="1"/>
  <c r="Y51" i="1"/>
  <c r="U51" i="1"/>
  <c r="AA52" i="1"/>
  <c r="I55" i="1"/>
  <c r="X55" i="1"/>
  <c r="Z60" i="1"/>
  <c r="L60" i="1"/>
  <c r="P73" i="1"/>
  <c r="F64" i="1"/>
  <c r="L64" i="1"/>
  <c r="U64" i="1"/>
  <c r="Z64" i="1"/>
  <c r="AC64" i="1" s="1"/>
  <c r="F68" i="1"/>
  <c r="U68" i="1"/>
  <c r="Y72" i="1"/>
  <c r="O72" i="1"/>
  <c r="F77" i="1"/>
  <c r="U77" i="1"/>
  <c r="AA79" i="1"/>
  <c r="U81" i="1"/>
  <c r="AA82" i="1"/>
  <c r="O85" i="1"/>
  <c r="U85" i="1"/>
  <c r="Y85" i="1"/>
  <c r="O94" i="1"/>
  <c r="T107" i="1"/>
  <c r="AB107" i="1"/>
  <c r="Y98" i="1"/>
  <c r="I98" i="1"/>
  <c r="U98" i="1"/>
  <c r="O102" i="1"/>
  <c r="U102" i="1"/>
  <c r="F106" i="1"/>
  <c r="AA110" i="1"/>
  <c r="L111" i="1"/>
  <c r="K124" i="1"/>
  <c r="Q124" i="1"/>
  <c r="AC112" i="1"/>
  <c r="AA113" i="1"/>
  <c r="L115" i="1"/>
  <c r="R115" i="1"/>
  <c r="Z123" i="1"/>
  <c r="AC123" i="1" s="1"/>
  <c r="V141" i="1"/>
  <c r="X128" i="1"/>
  <c r="Z157" i="1"/>
  <c r="AA184" i="1"/>
  <c r="Y187" i="1"/>
  <c r="G209" i="1"/>
  <c r="I196" i="1"/>
  <c r="AC211" i="1"/>
  <c r="AA211" i="1"/>
  <c r="I123" i="1"/>
  <c r="AA125" i="1"/>
  <c r="I128" i="1"/>
  <c r="W141" i="1"/>
  <c r="AA131" i="1"/>
  <c r="L132" i="1"/>
  <c r="E158" i="1"/>
  <c r="P158" i="1"/>
  <c r="F153" i="1"/>
  <c r="Z162" i="1"/>
  <c r="AC162" i="1" s="1"/>
  <c r="H175" i="1"/>
  <c r="X166" i="1"/>
  <c r="R174" i="1"/>
  <c r="G192" i="1"/>
  <c r="I204" i="1"/>
  <c r="D209" i="1"/>
  <c r="K243" i="1"/>
  <c r="L238" i="1"/>
  <c r="L22" i="2"/>
  <c r="O21" i="2"/>
  <c r="H141" i="1"/>
  <c r="N141" i="1"/>
  <c r="M141" i="1"/>
  <c r="AB141" i="1"/>
  <c r="Y136" i="1"/>
  <c r="F140" i="1"/>
  <c r="V158" i="1"/>
  <c r="K175" i="1"/>
  <c r="D175" i="1"/>
  <c r="Z166" i="1"/>
  <c r="AC166" i="1" s="1"/>
  <c r="X170" i="1"/>
  <c r="H192" i="1"/>
  <c r="W192" i="1"/>
  <c r="R183" i="1"/>
  <c r="O187" i="1"/>
  <c r="Y191" i="1"/>
  <c r="L191" i="1"/>
  <c r="AB209" i="1"/>
  <c r="E226" i="1"/>
  <c r="AC215" i="1"/>
  <c r="Y221" i="1"/>
  <c r="F221" i="1"/>
  <c r="R221" i="1"/>
  <c r="Z225" i="1"/>
  <c r="AA229" i="1"/>
  <c r="M243" i="1"/>
  <c r="AB243" i="1"/>
  <c r="O234" i="1"/>
  <c r="Z242" i="1"/>
  <c r="AC242" i="1" s="1"/>
  <c r="L242" i="1"/>
  <c r="R242" i="1"/>
  <c r="X242" i="1"/>
  <c r="AL19" i="2"/>
  <c r="F119" i="1"/>
  <c r="F123" i="1"/>
  <c r="L123" i="1"/>
  <c r="U123" i="1"/>
  <c r="AA127" i="1"/>
  <c r="I136" i="1"/>
  <c r="AA137" i="1"/>
  <c r="X140" i="1"/>
  <c r="O145" i="1"/>
  <c r="S158" i="1"/>
  <c r="AA147" i="1"/>
  <c r="N158" i="1"/>
  <c r="W158" i="1"/>
  <c r="AA151" i="1"/>
  <c r="Y157" i="1"/>
  <c r="X157" i="1"/>
  <c r="I162" i="1"/>
  <c r="X162" i="1"/>
  <c r="P175" i="1"/>
  <c r="F170" i="1"/>
  <c r="AA172" i="1"/>
  <c r="U174" i="1"/>
  <c r="AA181" i="1"/>
  <c r="O183" i="1"/>
  <c r="S192" i="1"/>
  <c r="AA186" i="1"/>
  <c r="L187" i="1"/>
  <c r="X187" i="1"/>
  <c r="I191" i="1"/>
  <c r="U191" i="1"/>
  <c r="L196" i="1"/>
  <c r="P209" i="1"/>
  <c r="L200" i="1"/>
  <c r="R200" i="1"/>
  <c r="Z204" i="1"/>
  <c r="AC204" i="1" s="1"/>
  <c r="AA203" i="1"/>
  <c r="R204" i="1"/>
  <c r="Y208" i="1"/>
  <c r="I208" i="1"/>
  <c r="I217" i="1"/>
  <c r="N226" i="1"/>
  <c r="I221" i="1"/>
  <c r="O221" i="1"/>
  <c r="AA223" i="1"/>
  <c r="O225" i="1"/>
  <c r="T226" i="1"/>
  <c r="AC229" i="1"/>
  <c r="AL17" i="2"/>
  <c r="AL14" i="2"/>
  <c r="L17" i="2"/>
  <c r="F26" i="2"/>
  <c r="R26" i="2"/>
  <c r="I30" i="2"/>
  <c r="O30" i="2"/>
  <c r="F34" i="2"/>
  <c r="L34" i="2"/>
  <c r="I43" i="2"/>
  <c r="O43" i="2"/>
  <c r="I47" i="2"/>
  <c r="U47" i="2"/>
  <c r="L51" i="2"/>
  <c r="U55" i="2"/>
  <c r="F60" i="2"/>
  <c r="L60" i="2"/>
  <c r="R60" i="2"/>
  <c r="I225" i="1"/>
  <c r="J243" i="1"/>
  <c r="P243" i="1"/>
  <c r="AA237" i="1"/>
  <c r="I238" i="1"/>
  <c r="O242" i="1"/>
  <c r="U242" i="1"/>
  <c r="I13" i="2"/>
  <c r="X13" i="2"/>
  <c r="O17" i="2"/>
  <c r="L21" i="2"/>
  <c r="R21" i="2"/>
  <c r="AL27" i="2"/>
  <c r="L39" i="2"/>
  <c r="F174" i="2"/>
  <c r="AL217" i="2"/>
  <c r="AL214" i="2"/>
  <c r="I9" i="2"/>
  <c r="U22" i="2"/>
  <c r="AU8" i="2"/>
  <c r="U26" i="2"/>
  <c r="R30" i="2"/>
  <c r="O34" i="2"/>
  <c r="O38" i="2"/>
  <c r="U38" i="2"/>
  <c r="R43" i="2"/>
  <c r="R47" i="2"/>
  <c r="AL54" i="2"/>
  <c r="O55" i="2"/>
  <c r="I60" i="2"/>
  <c r="O60" i="2"/>
  <c r="F170" i="2"/>
  <c r="R179" i="2"/>
  <c r="AL196" i="2"/>
  <c r="AL193" i="2"/>
  <c r="U175" i="2"/>
  <c r="L170" i="2"/>
  <c r="I187" i="2"/>
  <c r="F209" i="2"/>
  <c r="L209" i="2"/>
  <c r="AL208" i="2"/>
  <c r="F217" i="2"/>
  <c r="O221" i="2"/>
  <c r="L225" i="2"/>
  <c r="R225" i="2"/>
  <c r="X225" i="2"/>
  <c r="X230" i="2"/>
  <c r="L234" i="2"/>
  <c r="I238" i="2"/>
  <c r="O238" i="2"/>
  <c r="O170" i="2"/>
  <c r="R183" i="2"/>
  <c r="L187" i="2"/>
  <c r="R187" i="2"/>
  <c r="U191" i="2"/>
  <c r="AL191" i="2"/>
  <c r="U200" i="2"/>
  <c r="I204" i="2"/>
  <c r="R217" i="2"/>
  <c r="F221" i="2"/>
  <c r="AL221" i="2"/>
  <c r="AL242" i="2"/>
  <c r="I242" i="2"/>
  <c r="U242" i="2"/>
  <c r="F191" i="2"/>
  <c r="L191" i="2"/>
  <c r="L200" i="2"/>
  <c r="U204" i="2"/>
  <c r="O213" i="2"/>
  <c r="U226" i="2"/>
  <c r="I217" i="2"/>
  <c r="X217" i="2"/>
  <c r="L221" i="2"/>
  <c r="X221" i="2"/>
  <c r="I225" i="2"/>
  <c r="U225" i="2"/>
  <c r="U243" i="2"/>
  <c r="I234" i="2"/>
  <c r="R238" i="2"/>
  <c r="X238" i="2"/>
  <c r="AL239" i="2"/>
  <c r="L242" i="2"/>
  <c r="R242" i="2"/>
  <c r="L179" i="2"/>
  <c r="I179" i="2"/>
  <c r="X175" i="2"/>
  <c r="O26" i="2"/>
  <c r="L26" i="2"/>
  <c r="R9" i="2"/>
  <c r="AJ12" i="1"/>
  <c r="AL12" i="1"/>
  <c r="AY21" i="1"/>
  <c r="AA13" i="1"/>
  <c r="AJ7" i="1"/>
  <c r="CC13" i="1"/>
  <c r="BK21" i="1"/>
  <c r="BW13" i="1"/>
  <c r="AL7" i="1"/>
  <c r="R22" i="1"/>
  <c r="Z17" i="1"/>
  <c r="AA17" i="1" s="1"/>
  <c r="G90" i="1"/>
  <c r="I77" i="1"/>
  <c r="I9" i="1"/>
  <c r="Y9" i="1"/>
  <c r="BC9" i="1"/>
  <c r="AA10" i="1"/>
  <c r="BW10" i="1"/>
  <c r="CC11" i="1"/>
  <c r="AW13" i="1"/>
  <c r="BQ14" i="1"/>
  <c r="AA15" i="1"/>
  <c r="BW15" i="1"/>
  <c r="AQ17" i="1"/>
  <c r="AS17" i="1" s="1"/>
  <c r="CC18" i="1"/>
  <c r="Y21" i="1"/>
  <c r="BC21" i="1"/>
  <c r="M22" i="1"/>
  <c r="O26" i="1"/>
  <c r="Y30" i="1"/>
  <c r="F34" i="1"/>
  <c r="U38" i="1"/>
  <c r="V39" i="1"/>
  <c r="J56" i="1"/>
  <c r="L56" i="1" s="1"/>
  <c r="AC84" i="1"/>
  <c r="AA84" i="1"/>
  <c r="AA120" i="1"/>
  <c r="Y123" i="1"/>
  <c r="AA123" i="1" s="1"/>
  <c r="AC148" i="1"/>
  <c r="Z149" i="1"/>
  <c r="AC149" i="1" s="1"/>
  <c r="AA148" i="1"/>
  <c r="U73" i="1"/>
  <c r="Z9" i="1"/>
  <c r="AC9" i="1" s="1"/>
  <c r="BU9" i="1"/>
  <c r="BO13" i="1"/>
  <c r="AC15" i="1"/>
  <c r="BI17" i="1"/>
  <c r="AY18" i="1"/>
  <c r="Z21" i="1"/>
  <c r="AC21" i="1" s="1"/>
  <c r="BU21" i="1"/>
  <c r="BW21" i="1" s="1"/>
  <c r="H39" i="1"/>
  <c r="P39" i="1"/>
  <c r="Z30" i="1"/>
  <c r="AC30" i="1" s="1"/>
  <c r="AA32" i="1"/>
  <c r="O34" i="1"/>
  <c r="AA35" i="1"/>
  <c r="G39" i="1"/>
  <c r="J73" i="1"/>
  <c r="L73" i="1" s="1"/>
  <c r="T90" i="1"/>
  <c r="Q107" i="1"/>
  <c r="R94" i="1"/>
  <c r="AC96" i="1"/>
  <c r="AA96" i="1"/>
  <c r="I132" i="1"/>
  <c r="G141" i="1"/>
  <c r="R9" i="1"/>
  <c r="AC10" i="1"/>
  <c r="AS10" i="1"/>
  <c r="BQ6" i="1"/>
  <c r="AA7" i="1"/>
  <c r="AQ9" i="1"/>
  <c r="BK10" i="1"/>
  <c r="AA12" i="1"/>
  <c r="BE14" i="1"/>
  <c r="CA17" i="1"/>
  <c r="CC17" i="1" s="1"/>
  <c r="BQ18" i="1"/>
  <c r="AA19" i="1"/>
  <c r="AQ21" i="1"/>
  <c r="Q39" i="1"/>
  <c r="AC35" i="1"/>
  <c r="J39" i="1"/>
  <c r="N73" i="1"/>
  <c r="O73" i="1" s="1"/>
  <c r="E124" i="1"/>
  <c r="F124" i="1" s="1"/>
  <c r="AJ6" i="1"/>
  <c r="AL6" i="1"/>
  <c r="AC7" i="1"/>
  <c r="L9" i="1"/>
  <c r="AI10" i="1"/>
  <c r="AC12" i="1"/>
  <c r="AA14" i="1"/>
  <c r="AC19" i="1"/>
  <c r="R26" i="1"/>
  <c r="Z26" i="1"/>
  <c r="D56" i="1"/>
  <c r="F43" i="1"/>
  <c r="O60" i="1"/>
  <c r="V107" i="1"/>
  <c r="S124" i="1"/>
  <c r="U111" i="1"/>
  <c r="AC135" i="1"/>
  <c r="AA135" i="1"/>
  <c r="AY6" i="1"/>
  <c r="BK7" i="1"/>
  <c r="BE11" i="1"/>
  <c r="AY15" i="1"/>
  <c r="BK19" i="1"/>
  <c r="AA23" i="1"/>
  <c r="K39" i="1"/>
  <c r="S39" i="1"/>
  <c r="Z43" i="1"/>
  <c r="E73" i="1"/>
  <c r="F60" i="1"/>
  <c r="AA67" i="1"/>
  <c r="W90" i="1"/>
  <c r="X77" i="1"/>
  <c r="AC87" i="1"/>
  <c r="AA87" i="1"/>
  <c r="AC99" i="1"/>
  <c r="AA99" i="1"/>
  <c r="Z102" i="1"/>
  <c r="AC108" i="1"/>
  <c r="AA108" i="1"/>
  <c r="Z111" i="1"/>
  <c r="AC130" i="1"/>
  <c r="AA130" i="1"/>
  <c r="P141" i="1"/>
  <c r="AH14" i="1"/>
  <c r="D39" i="1"/>
  <c r="F39" i="1" s="1"/>
  <c r="T39" i="1"/>
  <c r="AA40" i="1"/>
  <c r="G56" i="1"/>
  <c r="I56" i="1" s="1"/>
  <c r="I43" i="1"/>
  <c r="AB56" i="1"/>
  <c r="G73" i="1"/>
  <c r="I60" i="1"/>
  <c r="AC60" i="1"/>
  <c r="N90" i="1"/>
  <c r="O90" i="1" s="1"/>
  <c r="AC93" i="1"/>
  <c r="AA93" i="1"/>
  <c r="L124" i="1"/>
  <c r="CC6" i="1"/>
  <c r="U26" i="1"/>
  <c r="AC38" i="1"/>
  <c r="Q56" i="1"/>
  <c r="R56" i="1" s="1"/>
  <c r="AB73" i="1"/>
  <c r="Z128" i="1"/>
  <c r="AC126" i="1"/>
  <c r="AA126" i="1"/>
  <c r="Z145" i="1"/>
  <c r="AC145" i="1" s="1"/>
  <c r="AC142" i="1"/>
  <c r="AA142" i="1"/>
  <c r="AA57" i="1"/>
  <c r="AC86" i="1"/>
  <c r="S90" i="1"/>
  <c r="AC92" i="1"/>
  <c r="AC95" i="1"/>
  <c r="AA116" i="1"/>
  <c r="O132" i="1"/>
  <c r="F145" i="1"/>
  <c r="D158" i="1"/>
  <c r="J158" i="1"/>
  <c r="L149" i="1"/>
  <c r="M175" i="1"/>
  <c r="O175" i="1" s="1"/>
  <c r="O162" i="1"/>
  <c r="T175" i="1"/>
  <c r="AB192" i="1"/>
  <c r="AC179" i="1"/>
  <c r="AC183" i="1"/>
  <c r="Y217" i="1"/>
  <c r="AA214" i="1"/>
  <c r="O22" i="2"/>
  <c r="O9" i="2"/>
  <c r="I17" i="2"/>
  <c r="I22" i="2"/>
  <c r="Z85" i="1"/>
  <c r="AC85" i="1" s="1"/>
  <c r="Z94" i="1"/>
  <c r="AA94" i="1" s="1"/>
  <c r="Y106" i="1"/>
  <c r="AA106" i="1" s="1"/>
  <c r="Y115" i="1"/>
  <c r="Y128" i="1"/>
  <c r="O140" i="1"/>
  <c r="S141" i="1"/>
  <c r="U141" i="1" s="1"/>
  <c r="R145" i="1"/>
  <c r="Z175" i="1"/>
  <c r="AC173" i="1"/>
  <c r="AA173" i="1"/>
  <c r="AC185" i="1"/>
  <c r="AA185" i="1"/>
  <c r="AC194" i="1"/>
  <c r="AA194" i="1"/>
  <c r="Y204" i="1"/>
  <c r="AA204" i="1" s="1"/>
  <c r="S226" i="1"/>
  <c r="U213" i="1"/>
  <c r="AA220" i="1"/>
  <c r="AC220" i="1"/>
  <c r="V90" i="1"/>
  <c r="P107" i="1"/>
  <c r="M124" i="1"/>
  <c r="Y145" i="1"/>
  <c r="AA143" i="1"/>
  <c r="AA159" i="1"/>
  <c r="Y162" i="1"/>
  <c r="E175" i="1"/>
  <c r="F162" i="1"/>
  <c r="Z208" i="1"/>
  <c r="AC208" i="1" s="1"/>
  <c r="AC206" i="1"/>
  <c r="P226" i="1"/>
  <c r="Q243" i="1"/>
  <c r="R230" i="1"/>
  <c r="U43" i="1"/>
  <c r="Z47" i="1"/>
  <c r="AA47" i="1" s="1"/>
  <c r="AA49" i="1"/>
  <c r="AC58" i="1"/>
  <c r="Z68" i="1"/>
  <c r="AA68" i="1" s="1"/>
  <c r="AA70" i="1"/>
  <c r="R77" i="1"/>
  <c r="Z77" i="1"/>
  <c r="AA77" i="1" s="1"/>
  <c r="Y89" i="1"/>
  <c r="L94" i="1"/>
  <c r="F111" i="1"/>
  <c r="AC120" i="1"/>
  <c r="I145" i="1"/>
  <c r="Y149" i="1"/>
  <c r="AA146" i="1"/>
  <c r="AC174" i="1"/>
  <c r="T192" i="1"/>
  <c r="U179" i="1"/>
  <c r="X196" i="1"/>
  <c r="V209" i="1"/>
  <c r="U43" i="2"/>
  <c r="O51" i="2"/>
  <c r="U94" i="1"/>
  <c r="Z98" i="1"/>
  <c r="AA100" i="1"/>
  <c r="AA109" i="1"/>
  <c r="G124" i="1"/>
  <c r="W124" i="1"/>
  <c r="L128" i="1"/>
  <c r="J141" i="1"/>
  <c r="L141" i="1" s="1"/>
  <c r="AC128" i="1"/>
  <c r="Y132" i="1"/>
  <c r="AA133" i="1"/>
  <c r="AA138" i="1"/>
  <c r="Y140" i="1"/>
  <c r="AA144" i="1"/>
  <c r="G158" i="1"/>
  <c r="I158" i="1" s="1"/>
  <c r="Q175" i="1"/>
  <c r="R175" i="1" s="1"/>
  <c r="AC170" i="1"/>
  <c r="G175" i="1"/>
  <c r="AC182" i="1"/>
  <c r="AA182" i="1"/>
  <c r="K192" i="1"/>
  <c r="V192" i="1"/>
  <c r="X192" i="1" s="1"/>
  <c r="Y230" i="1"/>
  <c r="AA228" i="1"/>
  <c r="F234" i="1"/>
  <c r="D243" i="1"/>
  <c r="H124" i="1"/>
  <c r="P124" i="1"/>
  <c r="Z132" i="1"/>
  <c r="AC132" i="1" s="1"/>
  <c r="Z140" i="1"/>
  <c r="AC140" i="1" s="1"/>
  <c r="X153" i="1"/>
  <c r="J175" i="1"/>
  <c r="L175" i="1" s="1"/>
  <c r="L162" i="1"/>
  <c r="N209" i="1"/>
  <c r="O196" i="1"/>
  <c r="AC196" i="1"/>
  <c r="D226" i="1"/>
  <c r="F217" i="1"/>
  <c r="X43" i="1"/>
  <c r="I111" i="1"/>
  <c r="AA129" i="1"/>
  <c r="E141" i="1"/>
  <c r="F141" i="1" s="1"/>
  <c r="AA150" i="1"/>
  <c r="Y153" i="1"/>
  <c r="M158" i="1"/>
  <c r="W175" i="1"/>
  <c r="D192" i="1"/>
  <c r="F192" i="1" s="1"/>
  <c r="F179" i="1"/>
  <c r="AC188" i="1"/>
  <c r="AA188" i="1"/>
  <c r="Z191" i="1"/>
  <c r="Q192" i="1"/>
  <c r="AC197" i="1"/>
  <c r="AA197" i="1"/>
  <c r="Z200" i="1"/>
  <c r="AA200" i="1" s="1"/>
  <c r="F166" i="1"/>
  <c r="AC172" i="1"/>
  <c r="V175" i="1"/>
  <c r="AC181" i="1"/>
  <c r="X183" i="1"/>
  <c r="AC184" i="1"/>
  <c r="P192" i="1"/>
  <c r="AC193" i="1"/>
  <c r="E209" i="1"/>
  <c r="M209" i="1"/>
  <c r="AA202" i="1"/>
  <c r="AA206" i="1"/>
  <c r="Q226" i="1"/>
  <c r="L217" i="1"/>
  <c r="AA219" i="1"/>
  <c r="L221" i="1"/>
  <c r="X225" i="1"/>
  <c r="Z230" i="1"/>
  <c r="G243" i="1"/>
  <c r="I243" i="1" s="1"/>
  <c r="L234" i="1"/>
  <c r="AA236" i="1"/>
  <c r="Y242" i="1"/>
  <c r="AL34" i="2"/>
  <c r="I209" i="1"/>
  <c r="W209" i="1"/>
  <c r="AC225" i="1"/>
  <c r="Y234" i="1"/>
  <c r="I26" i="2"/>
  <c r="R56" i="2"/>
  <c r="Y166" i="1"/>
  <c r="K226" i="1"/>
  <c r="L226" i="1" s="1"/>
  <c r="L213" i="1"/>
  <c r="AC223" i="1"/>
  <c r="L230" i="1"/>
  <c r="Z234" i="1"/>
  <c r="AC234" i="1" s="1"/>
  <c r="AA240" i="1"/>
  <c r="N243" i="1"/>
  <c r="O243" i="1" s="1"/>
  <c r="AL11" i="2"/>
  <c r="AL33" i="2"/>
  <c r="L43" i="2"/>
  <c r="I192" i="2"/>
  <c r="I183" i="2"/>
  <c r="Y196" i="1"/>
  <c r="J209" i="1"/>
  <c r="AA215" i="1"/>
  <c r="AA218" i="1"/>
  <c r="U225" i="1"/>
  <c r="U230" i="1"/>
  <c r="AA231" i="1"/>
  <c r="I234" i="1"/>
  <c r="F238" i="1"/>
  <c r="F9" i="2"/>
  <c r="F39" i="2"/>
  <c r="AL43" i="2"/>
  <c r="AQ7" i="2"/>
  <c r="X179" i="1"/>
  <c r="O208" i="1"/>
  <c r="F213" i="1"/>
  <c r="W226" i="1"/>
  <c r="X213" i="1"/>
  <c r="Z221" i="1"/>
  <c r="AC221" i="1" s="1"/>
  <c r="H226" i="1"/>
  <c r="X230" i="1"/>
  <c r="AA235" i="1"/>
  <c r="Z238" i="1"/>
  <c r="AC238" i="1" s="1"/>
  <c r="X243" i="1"/>
  <c r="X17" i="2"/>
  <c r="AB175" i="1"/>
  <c r="AC175" i="1" s="1"/>
  <c r="I179" i="1"/>
  <c r="K209" i="1"/>
  <c r="S209" i="1"/>
  <c r="Z213" i="1"/>
  <c r="AA210" i="1"/>
  <c r="AL13" i="2"/>
  <c r="AA205" i="1"/>
  <c r="AC210" i="1"/>
  <c r="G226" i="1"/>
  <c r="R213" i="1"/>
  <c r="Y225" i="1"/>
  <c r="AA225" i="1" s="1"/>
  <c r="AB226" i="1"/>
  <c r="AA227" i="1"/>
  <c r="E243" i="1"/>
  <c r="F230" i="1"/>
  <c r="O230" i="1"/>
  <c r="AU6" i="2"/>
  <c r="AL6" i="2"/>
  <c r="U9" i="2"/>
  <c r="AL10" i="2"/>
  <c r="AL38" i="2"/>
  <c r="AL36" i="2"/>
  <c r="X22" i="2"/>
  <c r="U39" i="2"/>
  <c r="L56" i="2"/>
  <c r="L9" i="2"/>
  <c r="F55" i="2"/>
  <c r="X234" i="2"/>
  <c r="X243" i="2"/>
  <c r="I56" i="2"/>
  <c r="AL164" i="2"/>
  <c r="F43" i="2"/>
  <c r="AL52" i="2"/>
  <c r="L243" i="2"/>
  <c r="L230" i="2"/>
  <c r="R39" i="2"/>
  <c r="F196" i="2"/>
  <c r="O217" i="2"/>
  <c r="U170" i="2"/>
  <c r="F192" i="2"/>
  <c r="F179" i="2"/>
  <c r="O192" i="2"/>
  <c r="AL187" i="2"/>
  <c r="O196" i="2"/>
  <c r="L226" i="2"/>
  <c r="F226" i="2"/>
  <c r="AL176" i="2"/>
  <c r="I209" i="2"/>
  <c r="X213" i="2"/>
  <c r="I243" i="2"/>
  <c r="R174" i="2"/>
  <c r="U192" i="2"/>
  <c r="U179" i="2"/>
  <c r="U209" i="2"/>
  <c r="F243" i="2"/>
  <c r="AL235" i="2"/>
  <c r="U238" i="2"/>
  <c r="R175" i="2"/>
  <c r="R213" i="2"/>
  <c r="AL230" i="2"/>
  <c r="O166" i="2"/>
  <c r="I175" i="2"/>
  <c r="X192" i="2"/>
  <c r="F208" i="2"/>
  <c r="I226" i="2"/>
  <c r="I213" i="2"/>
  <c r="AL167" i="2"/>
  <c r="R192" i="2"/>
  <c r="X196" i="2"/>
  <c r="AL174" i="2"/>
  <c r="AL183" i="2"/>
  <c r="AL204" i="2"/>
  <c r="AL213" i="2"/>
  <c r="O179" i="2"/>
  <c r="I196" i="2"/>
  <c r="AL225" i="2"/>
  <c r="U230" i="2"/>
  <c r="AL234" i="2"/>
  <c r="X179" i="2"/>
  <c r="R196" i="2"/>
  <c r="L213" i="2"/>
  <c r="F230" i="2"/>
  <c r="U213" i="2"/>
  <c r="O230" i="2"/>
  <c r="BE21" i="1" l="1"/>
  <c r="AA89" i="1"/>
  <c r="I73" i="1"/>
  <c r="AY13" i="1"/>
  <c r="U56" i="1"/>
  <c r="AT23" i="2"/>
  <c r="AY23" i="7"/>
  <c r="AA34" i="1"/>
  <c r="AA208" i="1"/>
  <c r="O124" i="1"/>
  <c r="R141" i="1"/>
  <c r="O141" i="1"/>
  <c r="AH21" i="1"/>
  <c r="AA242" i="1"/>
  <c r="R90" i="1"/>
  <c r="L90" i="1"/>
  <c r="AI9" i="1"/>
  <c r="AA98" i="1"/>
  <c r="AA72" i="1"/>
  <c r="AC55" i="1"/>
  <c r="AA179" i="1"/>
  <c r="BQ9" i="1"/>
  <c r="W244" i="1"/>
  <c r="F175" i="1"/>
  <c r="AA115" i="1"/>
  <c r="BK17" i="1"/>
  <c r="U158" i="1"/>
  <c r="U107" i="1"/>
  <c r="X56" i="1"/>
  <c r="O226" i="1"/>
  <c r="X226" i="1"/>
  <c r="I175" i="1"/>
  <c r="X124" i="1"/>
  <c r="AA187" i="1"/>
  <c r="CC21" i="1"/>
  <c r="BQ13" i="1"/>
  <c r="AI17" i="1"/>
  <c r="AL17" i="1" s="1"/>
  <c r="AA81" i="1"/>
  <c r="BD22" i="1"/>
  <c r="AA60" i="1"/>
  <c r="AA238" i="1"/>
  <c r="O158" i="1"/>
  <c r="U175" i="1"/>
  <c r="U226" i="1"/>
  <c r="F56" i="1"/>
  <c r="AA51" i="1"/>
  <c r="X73" i="1"/>
  <c r="AB244" i="1"/>
  <c r="R107" i="1"/>
  <c r="L158" i="1"/>
  <c r="X90" i="1"/>
  <c r="AA43" i="1"/>
  <c r="U124" i="1"/>
  <c r="AJ18" i="1"/>
  <c r="BE17" i="1"/>
  <c r="N244" i="1"/>
  <c r="O107" i="1"/>
  <c r="AA119" i="1"/>
  <c r="K244" i="1"/>
  <c r="U209" i="1"/>
  <c r="AS21" i="1"/>
  <c r="AI21" i="1"/>
  <c r="AL21" i="1" s="1"/>
  <c r="E244" i="1"/>
  <c r="AA166" i="1"/>
  <c r="AA191" i="1"/>
  <c r="F158" i="1"/>
  <c r="X107" i="1"/>
  <c r="I90" i="1"/>
  <c r="AA157" i="1"/>
  <c r="AJ11" i="1"/>
  <c r="H244" i="1"/>
  <c r="F107" i="1"/>
  <c r="O56" i="1"/>
  <c r="O22" i="1"/>
  <c r="M244" i="1"/>
  <c r="O244" i="1" s="1"/>
  <c r="BP22" i="1"/>
  <c r="BV22" i="1"/>
  <c r="P244" i="1"/>
  <c r="BJ22" i="1"/>
  <c r="Q244" i="1"/>
  <c r="X22" i="1"/>
  <c r="V244" i="1"/>
  <c r="X244" i="1" s="1"/>
  <c r="L192" i="1"/>
  <c r="F226" i="1"/>
  <c r="AA217" i="1"/>
  <c r="F73" i="1"/>
  <c r="F22" i="1"/>
  <c r="R209" i="1"/>
  <c r="R158" i="1"/>
  <c r="X39" i="1"/>
  <c r="U22" i="1"/>
  <c r="S244" i="1"/>
  <c r="J244" i="1"/>
  <c r="T244" i="1"/>
  <c r="Y73" i="1"/>
  <c r="G244" i="1"/>
  <c r="I244" i="1" s="1"/>
  <c r="AY23" i="5"/>
  <c r="AK244" i="1"/>
  <c r="AY23" i="4"/>
  <c r="AS23" i="3"/>
  <c r="D244" i="1"/>
  <c r="DC22" i="2"/>
  <c r="DD22" i="2" s="1"/>
  <c r="DD21" i="2"/>
  <c r="AS41" i="2"/>
  <c r="AL51" i="2"/>
  <c r="AS35" i="2"/>
  <c r="AS40" i="2"/>
  <c r="AR42" i="2"/>
  <c r="AU42" i="2" s="1"/>
  <c r="AS31" i="2"/>
  <c r="AS72" i="2"/>
  <c r="AS81" i="2"/>
  <c r="AS69" i="2"/>
  <c r="AS61" i="2"/>
  <c r="AR79" i="2"/>
  <c r="AU79" i="2" s="1"/>
  <c r="AU77" i="2"/>
  <c r="AR83" i="2"/>
  <c r="AU83" i="2" s="1"/>
  <c r="AU80" i="2"/>
  <c r="AR75" i="2"/>
  <c r="AS53" i="2"/>
  <c r="AS39" i="2"/>
  <c r="AS82" i="2"/>
  <c r="AS68" i="2"/>
  <c r="AS80" i="2"/>
  <c r="AR71" i="2"/>
  <c r="AU71" i="2" s="1"/>
  <c r="AU68" i="2"/>
  <c r="AS77" i="2"/>
  <c r="AS70" i="2"/>
  <c r="AS74" i="2"/>
  <c r="AS78" i="2"/>
  <c r="AS16" i="2"/>
  <c r="AS20" i="2"/>
  <c r="AQ17" i="2"/>
  <c r="AQ38" i="2"/>
  <c r="AQ71" i="2"/>
  <c r="AS19" i="2"/>
  <c r="AQ75" i="2"/>
  <c r="AS73" i="2"/>
  <c r="AS76" i="2"/>
  <c r="AQ79" i="2"/>
  <c r="AQ83" i="2"/>
  <c r="AU39" i="2"/>
  <c r="AS32" i="2"/>
  <c r="AR34" i="2"/>
  <c r="AU34" i="2" s="1"/>
  <c r="AS62" i="2"/>
  <c r="AS50" i="2"/>
  <c r="AS57" i="2"/>
  <c r="AQ63" i="2"/>
  <c r="AS60" i="2"/>
  <c r="AS29" i="2"/>
  <c r="AQ42" i="2"/>
  <c r="AR38" i="2"/>
  <c r="AU38" i="2" s="1"/>
  <c r="AQ55" i="2"/>
  <c r="AS52" i="2"/>
  <c r="AS48" i="2"/>
  <c r="AQ51" i="2"/>
  <c r="AS27" i="2"/>
  <c r="AQ30" i="2"/>
  <c r="AS37" i="2"/>
  <c r="AS54" i="2"/>
  <c r="AR55" i="2"/>
  <c r="AU55" i="2" s="1"/>
  <c r="AU52" i="2"/>
  <c r="AS56" i="2"/>
  <c r="AQ59" i="2"/>
  <c r="AR63" i="2"/>
  <c r="AU63" i="2" s="1"/>
  <c r="AU60" i="2"/>
  <c r="AQ34" i="2"/>
  <c r="AR30" i="2"/>
  <c r="AS36" i="2"/>
  <c r="AR59" i="2"/>
  <c r="AU59" i="2" s="1"/>
  <c r="AU56" i="2"/>
  <c r="AR51" i="2"/>
  <c r="AU49" i="2"/>
  <c r="AS49" i="2"/>
  <c r="AU19" i="2"/>
  <c r="AL47" i="2"/>
  <c r="AL64" i="2"/>
  <c r="AS14" i="2"/>
  <c r="AS11" i="2"/>
  <c r="AS8" i="2"/>
  <c r="AS15" i="2"/>
  <c r="L175" i="2"/>
  <c r="AR13" i="2"/>
  <c r="AU13" i="2" s="1"/>
  <c r="AR9" i="2"/>
  <c r="AU9" i="2" s="1"/>
  <c r="AS7" i="2"/>
  <c r="X209" i="2"/>
  <c r="O209" i="2"/>
  <c r="I226" i="1"/>
  <c r="I22" i="1"/>
  <c r="F209" i="1"/>
  <c r="R124" i="1"/>
  <c r="AC157" i="1"/>
  <c r="AH13" i="1"/>
  <c r="F175" i="2"/>
  <c r="O175" i="2"/>
  <c r="R192" i="1"/>
  <c r="R73" i="1"/>
  <c r="R209" i="2"/>
  <c r="R243" i="1"/>
  <c r="Z141" i="1"/>
  <c r="AC141" i="1" s="1"/>
  <c r="AA136" i="1"/>
  <c r="BK9" i="1"/>
  <c r="AU20" i="2"/>
  <c r="X141" i="1"/>
  <c r="F56" i="2"/>
  <c r="R226" i="1"/>
  <c r="AC17" i="1"/>
  <c r="R39" i="1"/>
  <c r="I192" i="1"/>
  <c r="Y192" i="1"/>
  <c r="L22" i="1"/>
  <c r="AH9" i="1"/>
  <c r="AJ9" i="1" s="1"/>
  <c r="AC119" i="1"/>
  <c r="AR21" i="2"/>
  <c r="AU21" i="2" s="1"/>
  <c r="AA153" i="1"/>
  <c r="U192" i="1"/>
  <c r="Y56" i="1"/>
  <c r="I141" i="1"/>
  <c r="AL9" i="1"/>
  <c r="AC47" i="1"/>
  <c r="R243" i="2"/>
  <c r="X175" i="1"/>
  <c r="Z90" i="1"/>
  <c r="AC90" i="1" s="1"/>
  <c r="AA85" i="1"/>
  <c r="I39" i="1"/>
  <c r="AJ21" i="1"/>
  <c r="R22" i="2"/>
  <c r="AJ16" i="1"/>
  <c r="AL166" i="2"/>
  <c r="AL170" i="2"/>
  <c r="AA149" i="1"/>
  <c r="Y107" i="1"/>
  <c r="BI22" i="1"/>
  <c r="X226" i="2"/>
  <c r="L243" i="1"/>
  <c r="AX22" i="1"/>
  <c r="AL8" i="1"/>
  <c r="F22" i="2"/>
  <c r="AC200" i="1"/>
  <c r="AA234" i="1"/>
  <c r="AS10" i="2"/>
  <c r="Y124" i="1"/>
  <c r="X158" i="1"/>
  <c r="AA64" i="1"/>
  <c r="AJ8" i="1"/>
  <c r="Y209" i="1"/>
  <c r="AA196" i="1"/>
  <c r="O226" i="2"/>
  <c r="Z226" i="1"/>
  <c r="AC226" i="1" s="1"/>
  <c r="AC213" i="1"/>
  <c r="L209" i="1"/>
  <c r="AQ9" i="2"/>
  <c r="AS6" i="2"/>
  <c r="O209" i="1"/>
  <c r="AA132" i="1"/>
  <c r="X209" i="1"/>
  <c r="U90" i="1"/>
  <c r="Z209" i="1"/>
  <c r="AC209" i="1" s="1"/>
  <c r="AL238" i="2"/>
  <c r="AA30" i="1"/>
  <c r="Y22" i="1"/>
  <c r="AA9" i="1"/>
  <c r="Y39" i="1"/>
  <c r="I39" i="2"/>
  <c r="AC191" i="1"/>
  <c r="Z124" i="1"/>
  <c r="AC124" i="1" s="1"/>
  <c r="AC111" i="1"/>
  <c r="AA111" i="1"/>
  <c r="AJ10" i="1"/>
  <c r="AI13" i="1"/>
  <c r="AC68" i="1"/>
  <c r="AQ22" i="1"/>
  <c r="AS22" i="1" s="1"/>
  <c r="AS9" i="1"/>
  <c r="AU16" i="2"/>
  <c r="AR17" i="2"/>
  <c r="AU17" i="2" s="1"/>
  <c r="Y175" i="1"/>
  <c r="AA175" i="1" s="1"/>
  <c r="AA162" i="1"/>
  <c r="AL243" i="2"/>
  <c r="AL179" i="2"/>
  <c r="O56" i="2"/>
  <c r="Y141" i="1"/>
  <c r="AA128" i="1"/>
  <c r="Z192" i="1"/>
  <c r="AH17" i="1"/>
  <c r="AJ14" i="1"/>
  <c r="Z56" i="1"/>
  <c r="Z39" i="1"/>
  <c r="AC39" i="1" s="1"/>
  <c r="BU22" i="1"/>
  <c r="BW22" i="1" s="1"/>
  <c r="BW9" i="1"/>
  <c r="AA21" i="1"/>
  <c r="Z73" i="1"/>
  <c r="AC73" i="1" s="1"/>
  <c r="AL10" i="1"/>
  <c r="AL60" i="2"/>
  <c r="AL9" i="2"/>
  <c r="AS18" i="2"/>
  <c r="AQ21" i="2"/>
  <c r="AS12" i="2"/>
  <c r="AQ13" i="2"/>
  <c r="AA140" i="1"/>
  <c r="I124" i="1"/>
  <c r="Z158" i="1"/>
  <c r="AC158" i="1" s="1"/>
  <c r="AC26" i="1"/>
  <c r="AC43" i="1"/>
  <c r="AC102" i="1"/>
  <c r="AA102" i="1"/>
  <c r="U39" i="1"/>
  <c r="AC98" i="1"/>
  <c r="Z22" i="1"/>
  <c r="BO22" i="1"/>
  <c r="BQ22" i="1" s="1"/>
  <c r="Y243" i="1"/>
  <c r="AA230" i="1"/>
  <c r="R226" i="2"/>
  <c r="AL175" i="2"/>
  <c r="AL39" i="2"/>
  <c r="AL26" i="2"/>
  <c r="Y226" i="1"/>
  <c r="AA226" i="1" s="1"/>
  <c r="F243" i="1"/>
  <c r="U56" i="2"/>
  <c r="Y158" i="1"/>
  <c r="AA145" i="1"/>
  <c r="AA221" i="1"/>
  <c r="AC77" i="1"/>
  <c r="L39" i="1"/>
  <c r="AW22" i="1"/>
  <c r="AL192" i="2"/>
  <c r="AL226" i="2"/>
  <c r="AL200" i="2"/>
  <c r="AL209" i="2"/>
  <c r="AA213" i="1"/>
  <c r="Z243" i="1"/>
  <c r="AC243" i="1" s="1"/>
  <c r="AC230" i="1"/>
  <c r="AU10" i="2"/>
  <c r="Z107" i="1"/>
  <c r="AC107" i="1" s="1"/>
  <c r="AC94" i="1"/>
  <c r="Y90" i="1"/>
  <c r="BC22" i="1"/>
  <c r="BE9" i="1"/>
  <c r="CA22" i="1"/>
  <c r="CC22" i="1" s="1"/>
  <c r="AA26" i="1"/>
  <c r="BE22" i="1" l="1"/>
  <c r="AY22" i="1"/>
  <c r="AJ13" i="1"/>
  <c r="AA90" i="1"/>
  <c r="AA141" i="1"/>
  <c r="BK22" i="1"/>
  <c r="AJ17" i="1"/>
  <c r="U244" i="1"/>
  <c r="L244" i="1"/>
  <c r="AC22" i="1"/>
  <c r="Z244" i="1"/>
  <c r="Y244" i="1"/>
  <c r="AA244" i="1" s="1"/>
  <c r="F244" i="1"/>
  <c r="R244" i="1"/>
  <c r="AI23" i="1"/>
  <c r="AH23" i="1"/>
  <c r="AS42" i="2"/>
  <c r="AL22" i="2"/>
  <c r="AS75" i="2"/>
  <c r="AS79" i="2"/>
  <c r="AS83" i="2"/>
  <c r="AS38" i="2"/>
  <c r="AS71" i="2"/>
  <c r="AR84" i="2"/>
  <c r="AU84" i="2" s="1"/>
  <c r="AU75" i="2"/>
  <c r="AQ84" i="2"/>
  <c r="AS34" i="2"/>
  <c r="AS59" i="2"/>
  <c r="AR43" i="2"/>
  <c r="AU43" i="2" s="1"/>
  <c r="AU30" i="2"/>
  <c r="AQ43" i="2"/>
  <c r="AS30" i="2"/>
  <c r="AS55" i="2"/>
  <c r="AU51" i="2"/>
  <c r="AR64" i="2"/>
  <c r="AU64" i="2" s="1"/>
  <c r="AS51" i="2"/>
  <c r="AQ64" i="2"/>
  <c r="AS63" i="2"/>
  <c r="AS21" i="2"/>
  <c r="AS13" i="2"/>
  <c r="AL73" i="2"/>
  <c r="AA192" i="1"/>
  <c r="AH22" i="1"/>
  <c r="AA107" i="1"/>
  <c r="AS17" i="2"/>
  <c r="AA39" i="1"/>
  <c r="AA209" i="1"/>
  <c r="AC56" i="1"/>
  <c r="AA56" i="1"/>
  <c r="AA73" i="1"/>
  <c r="AC192" i="1"/>
  <c r="AA22" i="1"/>
  <c r="AR22" i="2"/>
  <c r="AA158" i="1"/>
  <c r="AS9" i="2"/>
  <c r="AQ22" i="2"/>
  <c r="AA243" i="1"/>
  <c r="AA124" i="1"/>
  <c r="AI22" i="1"/>
  <c r="AL13" i="1"/>
  <c r="AW23" i="7" l="1"/>
  <c r="AW23" i="5"/>
  <c r="AV23" i="7"/>
  <c r="AX23" i="7" s="1"/>
  <c r="AV23" i="5"/>
  <c r="AH244" i="1"/>
  <c r="AV23" i="4"/>
  <c r="AP23" i="3"/>
  <c r="AL22" i="1"/>
  <c r="AI244" i="1"/>
  <c r="AJ244" i="1" s="1"/>
  <c r="AW23" i="4"/>
  <c r="AQ23" i="3"/>
  <c r="AC244" i="1"/>
  <c r="AD244" i="1" s="1"/>
  <c r="AR23" i="2"/>
  <c r="AU23" i="2" s="1"/>
  <c r="AQ23" i="2"/>
  <c r="AU22" i="2"/>
  <c r="AS84" i="2"/>
  <c r="AS43" i="2"/>
  <c r="AS64" i="2"/>
  <c r="AS22" i="2"/>
  <c r="AJ22" i="1"/>
  <c r="AX23" i="5" l="1"/>
  <c r="AR23" i="3"/>
  <c r="AX23" i="4"/>
  <c r="AS23" i="2"/>
  <c r="AL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Q22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김해공항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KEA 4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I41" authorId="0" shapeId="0" xr:uid="{00000000-0006-0000-0300-000001000000}">
      <text>
        <r>
          <rPr>
            <sz val="9"/>
            <color indexed="81"/>
            <rFont val="돋움"/>
            <family val="3"/>
            <charset val="129"/>
          </rPr>
          <t>시험운항으로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2" authorId="0" shapeId="0" xr:uid="{00000000-0006-0000-0300-000002000000}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시험운항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9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시험운항으로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9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시험운항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<sst xmlns="http://schemas.openxmlformats.org/spreadsheetml/2006/main" count="4166" uniqueCount="96">
  <si>
    <t xml:space="preserve"> ㅁ사전 등록 개시일 : 18.01.17.
 ㅁ게이트이용 개시일 : 18.1.29.</t>
  </si>
  <si>
    <t>■ 기준연도 : 2018년 생체인식 신분확인 서비스</t>
  </si>
  <si>
    <t>■ 기준연도 : 2019년 바이오정보 활용 수속 간소화 서비스</t>
  </si>
  <si>
    <t xml:space="preserve">
등록개시일: 1.17
이용개시일: 1.29</t>
  </si>
  <si>
    <t>전국공항오픈: 12.28</t>
  </si>
  <si>
    <t>생체인식
이용객수</t>
  </si>
  <si>
    <t>대한항공</t>
  </si>
  <si>
    <t>생체정보</t>
  </si>
  <si>
    <t>전체공항</t>
  </si>
  <si>
    <t>4/4분기</t>
  </si>
  <si>
    <t>출발여객</t>
  </si>
  <si>
    <t xml:space="preserve">
(김해)</t>
  </si>
  <si>
    <t xml:space="preserve">
(제주)</t>
  </si>
  <si>
    <t xml:space="preserve">
(대구)</t>
  </si>
  <si>
    <t xml:space="preserve">
(울산)</t>
  </si>
  <si>
    <t xml:space="preserve">
(청주)</t>
  </si>
  <si>
    <t>항공통계 기준</t>
  </si>
  <si>
    <t>아시아나항공</t>
  </si>
  <si>
    <t>제주항공</t>
  </si>
  <si>
    <t>이스타항공</t>
  </si>
  <si>
    <t>티웨이항공</t>
  </si>
  <si>
    <t>등록자수</t>
  </si>
  <si>
    <t xml:space="preserve">
(김포)</t>
  </si>
  <si>
    <t>에어부산</t>
  </si>
  <si>
    <t>1/4분기</t>
  </si>
  <si>
    <t>2/4분기</t>
  </si>
  <si>
    <t>3/4분기</t>
  </si>
  <si>
    <t>아시아나</t>
  </si>
  <si>
    <t xml:space="preserve">
(군산)</t>
  </si>
  <si>
    <t xml:space="preserve">
(사천)</t>
  </si>
  <si>
    <t xml:space="preserve">
(무안)</t>
  </si>
  <si>
    <t xml:space="preserve">
(양양)</t>
  </si>
  <si>
    <t xml:space="preserve">
(원주)</t>
  </si>
  <si>
    <t xml:space="preserve">
(광주)</t>
  </si>
  <si>
    <t xml:space="preserve">
(여수)</t>
  </si>
  <si>
    <t>(포항)</t>
  </si>
  <si>
    <t>구분</t>
  </si>
  <si>
    <t>진에어</t>
  </si>
  <si>
    <t>4월</t>
  </si>
  <si>
    <t>5월</t>
  </si>
  <si>
    <t>이용률</t>
  </si>
  <si>
    <t>1월</t>
  </si>
  <si>
    <t>비고</t>
  </si>
  <si>
    <t>2월</t>
  </si>
  <si>
    <t>소계</t>
  </si>
  <si>
    <t>등록률</t>
  </si>
  <si>
    <t>합계</t>
  </si>
  <si>
    <t>3월</t>
  </si>
  <si>
    <t>11월</t>
  </si>
  <si>
    <t>김포</t>
  </si>
  <si>
    <t>8월</t>
  </si>
  <si>
    <t>9월</t>
  </si>
  <si>
    <t>6월</t>
  </si>
  <si>
    <t>10월</t>
  </si>
  <si>
    <t>12월</t>
  </si>
  <si>
    <t>7월</t>
  </si>
  <si>
    <t>제주</t>
  </si>
  <si>
    <t>-</t>
  </si>
  <si>
    <t>김포, 제주</t>
    <phoneticPr fontId="16" type="noConversion"/>
  </si>
  <si>
    <t>바이오</t>
    <phoneticPr fontId="16" type="noConversion"/>
  </si>
  <si>
    <t>바이오정보</t>
  </si>
  <si>
    <t>바이오인식
이용객수</t>
  </si>
  <si>
    <t>기타공항</t>
    <phoneticPr fontId="16" type="noConversion"/>
  </si>
  <si>
    <r>
      <t>김포,</t>
    </r>
    <r>
      <rPr>
        <sz val="11"/>
        <color rgb="FF000000"/>
        <rFont val="맑은 고딕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제주공항</t>
    </r>
    <phoneticPr fontId="16" type="noConversion"/>
  </si>
  <si>
    <t xml:space="preserve"> </t>
    <phoneticPr fontId="16" type="noConversion"/>
  </si>
  <si>
    <t>구분</t>
    <phoneticPr fontId="16" type="noConversion"/>
  </si>
  <si>
    <t>기타공항
(김해제외)</t>
    <phoneticPr fontId="16" type="noConversion"/>
  </si>
  <si>
    <t>바이오
이용객수</t>
    <phoneticPr fontId="16" type="noConversion"/>
  </si>
  <si>
    <t>에어서울</t>
    <phoneticPr fontId="16" type="noConversion"/>
  </si>
  <si>
    <t>플라이강원</t>
    <phoneticPr fontId="16" type="noConversion"/>
  </si>
  <si>
    <t>하이에어</t>
    <phoneticPr fontId="16" type="noConversion"/>
  </si>
  <si>
    <t>누적</t>
    <phoneticPr fontId="16" type="noConversion"/>
  </si>
  <si>
    <t>바이오
이용객수</t>
    <phoneticPr fontId="16" type="noConversion"/>
  </si>
  <si>
    <t>■ 기준연도 : 2020년 바이오정보 활용 수속 간소화 서비스</t>
    <phoneticPr fontId="16" type="noConversion"/>
  </si>
  <si>
    <t>에어서울</t>
    <phoneticPr fontId="16" type="noConversion"/>
  </si>
  <si>
    <t>하이에어</t>
    <phoneticPr fontId="16" type="noConversion"/>
  </si>
  <si>
    <t>바이오
이용객수</t>
  </si>
  <si>
    <r>
      <t xml:space="preserve"> </t>
    </r>
    <r>
      <rPr>
        <sz val="11"/>
        <color rgb="FF000000"/>
        <rFont val="맑은 고딕"/>
        <family val="3"/>
        <charset val="129"/>
      </rPr>
      <t xml:space="preserve">                                                                                                                                 </t>
    </r>
    <phoneticPr fontId="16" type="noConversion"/>
  </si>
  <si>
    <t>바이오
이용객수</t>
    <phoneticPr fontId="16" type="noConversion"/>
  </si>
  <si>
    <t>바이오
이용객수</t>
    <phoneticPr fontId="16" type="noConversion"/>
  </si>
  <si>
    <t>바이오
이용객수</t>
    <phoneticPr fontId="16" type="noConversion"/>
  </si>
  <si>
    <t>바이오
이용객수</t>
    <phoneticPr fontId="16" type="noConversion"/>
  </si>
  <si>
    <t>바이오
이용객수</t>
    <phoneticPr fontId="16" type="noConversion"/>
  </si>
  <si>
    <t>바이오
이용객수</t>
    <phoneticPr fontId="16" type="noConversion"/>
  </si>
  <si>
    <t>전체 합계</t>
    <phoneticPr fontId="21" type="noConversion"/>
  </si>
  <si>
    <t>■ 기준연도 : 2021년 바이오정보 활용 수속 간소화 서비스</t>
    <phoneticPr fontId="16" type="noConversion"/>
  </si>
  <si>
    <t>에어로케이</t>
    <phoneticPr fontId="16" type="noConversion"/>
  </si>
  <si>
    <t>에어프레미아</t>
    <phoneticPr fontId="16" type="noConversion"/>
  </si>
  <si>
    <t>482</t>
    <phoneticPr fontId="16" type="noConversion"/>
  </si>
  <si>
    <t>597</t>
    <phoneticPr fontId="16" type="noConversion"/>
  </si>
  <si>
    <t>46</t>
    <phoneticPr fontId="16" type="noConversion"/>
  </si>
  <si>
    <t>51</t>
    <phoneticPr fontId="16" type="noConversion"/>
  </si>
  <si>
    <t>■ 기준연도 : 2022년 바이오정보 활용 수속 간소화 서비스</t>
    <phoneticPr fontId="16" type="noConversion"/>
  </si>
  <si>
    <t>합계</t>
    <phoneticPr fontId="16" type="noConversion"/>
  </si>
  <si>
    <t xml:space="preserve">
(청주)</t>
    <phoneticPr fontId="16" type="noConversion"/>
  </si>
  <si>
    <t>■ 기준연도 : 2023년 국내선 ONE-ID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</si>
</sst>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43" formatCode="_-* #,##0.00_-;\-* #,##0.00_-;_-* &quot;-&quot;??_-;_-@_-"/>
    <numFmt numFmtId="176" formatCode="0.0%"/>
    <numFmt numFmtId="177" formatCode="0_);[Red]\(0\)"/>
    <numFmt numFmtId="178" formatCode="#,##0_ "/>
  </numFmts>
  <fonts count="27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</font>
    <font>
      <b/>
      <sz val="14"/>
      <color rgb="FF767171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굴림체"/>
      <family val="3"/>
      <charset val="129"/>
    </font>
    <font>
      <sz val="12"/>
      <color rgb="FF76717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000080"/>
      <name val="굴림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63">
    <xf numFmtId="0" fontId="0" fillId="0" borderId="0">
      <alignment vertical="center"/>
    </xf>
    <xf numFmtId="41" fontId="15" fillId="0" borderId="0">
      <alignment vertical="center"/>
    </xf>
    <xf numFmtId="9" fontId="15" fillId="0" borderId="0">
      <alignment vertical="center"/>
    </xf>
    <xf numFmtId="41" fontId="15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15" fillId="0" borderId="0">
      <alignment vertical="center"/>
    </xf>
    <xf numFmtId="41" fontId="15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5" fillId="0" borderId="0">
      <alignment vertical="center"/>
    </xf>
    <xf numFmtId="41" fontId="1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5" fillId="0" borderId="0">
      <alignment vertical="center"/>
    </xf>
    <xf numFmtId="41" fontId="15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" fillId="0" borderId="0">
      <alignment vertical="center"/>
    </xf>
    <xf numFmtId="41" fontId="15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5" fillId="0" borderId="0">
      <alignment vertical="center"/>
    </xf>
    <xf numFmtId="41" fontId="15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5" fillId="0" borderId="0">
      <alignment vertical="center"/>
    </xf>
    <xf numFmtId="41" fontId="15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5" fillId="0" borderId="0">
      <alignment vertical="center"/>
    </xf>
    <xf numFmtId="41" fontId="15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" fillId="0" borderId="0">
      <alignment vertical="center"/>
    </xf>
    <xf numFmtId="41" fontId="15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" fillId="0" borderId="0">
      <alignment vertical="center"/>
    </xf>
    <xf numFmtId="41" fontId="15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" fillId="0" borderId="0">
      <alignment vertical="center"/>
    </xf>
    <xf numFmtId="41" fontId="15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" fillId="0" borderId="0">
      <alignment vertical="center"/>
    </xf>
    <xf numFmtId="41" fontId="15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" fillId="0" borderId="0">
      <alignment vertical="center"/>
    </xf>
    <xf numFmtId="41" fontId="15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" fillId="0" borderId="0">
      <alignment vertical="center"/>
    </xf>
    <xf numFmtId="41" fontId="15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" fillId="0" borderId="0">
      <alignment vertical="center"/>
    </xf>
    <xf numFmtId="41" fontId="15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59">
    <xf numFmtId="0" fontId="0" fillId="0" borderId="0" xfId="0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0" fontId="11" fillId="0" borderId="0" xfId="2" applyNumberFormat="1" applyFont="1">
      <alignment vertical="center"/>
    </xf>
    <xf numFmtId="10" fontId="0" fillId="0" borderId="0" xfId="2" applyNumberFormat="1" applyFont="1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10" fontId="12" fillId="2" borderId="1" xfId="2" applyNumberFormat="1" applyFont="1" applyFill="1" applyBorder="1" applyAlignment="1">
      <alignment horizontal="center" vertical="center"/>
    </xf>
    <xf numFmtId="41" fontId="12" fillId="3" borderId="1" xfId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 applyAlignment="1">
      <alignment horizontal="right" vertical="center"/>
    </xf>
    <xf numFmtId="10" fontId="0" fillId="0" borderId="2" xfId="2" applyNumberFormat="1" applyFont="1" applyBorder="1" applyAlignment="1">
      <alignment horizontal="right" vertical="center"/>
    </xf>
    <xf numFmtId="10" fontId="0" fillId="0" borderId="3" xfId="2" applyNumberFormat="1" applyFont="1" applyBorder="1">
      <alignment vertical="center"/>
    </xf>
    <xf numFmtId="41" fontId="0" fillId="0" borderId="2" xfId="1" applyFont="1" applyBorder="1">
      <alignment vertical="center"/>
    </xf>
    <xf numFmtId="10" fontId="0" fillId="0" borderId="2" xfId="2" applyNumberFormat="1" applyFont="1" applyBorder="1">
      <alignment vertical="center"/>
    </xf>
    <xf numFmtId="41" fontId="0" fillId="0" borderId="2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41" fontId="0" fillId="0" borderId="4" xfId="1" applyFont="1" applyBorder="1" applyAlignment="1">
      <alignment horizontal="right" vertical="center"/>
    </xf>
    <xf numFmtId="10" fontId="0" fillId="0" borderId="5" xfId="2" applyNumberFormat="1" applyFont="1" applyBorder="1">
      <alignment vertical="center"/>
    </xf>
    <xf numFmtId="41" fontId="0" fillId="0" borderId="4" xfId="1" applyFont="1" applyBorder="1">
      <alignment vertical="center"/>
    </xf>
    <xf numFmtId="10" fontId="0" fillId="0" borderId="4" xfId="2" applyNumberFormat="1" applyFont="1" applyBorder="1">
      <alignment vertical="center"/>
    </xf>
    <xf numFmtId="10" fontId="0" fillId="0" borderId="4" xfId="2" applyNumberFormat="1" applyFont="1" applyBorder="1" applyAlignment="1">
      <alignment horizontal="right" vertical="center"/>
    </xf>
    <xf numFmtId="0" fontId="0" fillId="4" borderId="4" xfId="0" applyFill="1" applyBorder="1" applyAlignment="1">
      <alignment horizontal="center" vertical="center"/>
    </xf>
    <xf numFmtId="41" fontId="0" fillId="4" borderId="4" xfId="1" applyFont="1" applyFill="1" applyBorder="1" applyAlignment="1">
      <alignment horizontal="right" vertical="center"/>
    </xf>
    <xf numFmtId="10" fontId="0" fillId="4" borderId="4" xfId="2" applyNumberFormat="1" applyFont="1" applyFill="1" applyBorder="1" applyAlignment="1">
      <alignment horizontal="right" vertical="center"/>
    </xf>
    <xf numFmtId="10" fontId="0" fillId="4" borderId="5" xfId="2" applyNumberFormat="1" applyFont="1" applyFill="1" applyBorder="1">
      <alignment vertical="center"/>
    </xf>
    <xf numFmtId="41" fontId="0" fillId="4" borderId="4" xfId="1" applyFont="1" applyFill="1" applyBorder="1">
      <alignment vertical="center"/>
    </xf>
    <xf numFmtId="10" fontId="0" fillId="4" borderId="4" xfId="2" applyNumberFormat="1" applyFont="1" applyFill="1" applyBorder="1">
      <alignment vertical="center"/>
    </xf>
    <xf numFmtId="41" fontId="0" fillId="5" borderId="4" xfId="1" applyFont="1" applyFill="1" applyBorder="1" applyAlignment="1">
      <alignment horizontal="right" vertical="center"/>
    </xf>
    <xf numFmtId="10" fontId="0" fillId="5" borderId="4" xfId="2" applyNumberFormat="1" applyFont="1" applyFill="1" applyBorder="1" applyAlignment="1">
      <alignment horizontal="right" vertical="center"/>
    </xf>
    <xf numFmtId="10" fontId="0" fillId="5" borderId="5" xfId="2" applyNumberFormat="1" applyFont="1" applyFill="1" applyBorder="1">
      <alignment vertical="center"/>
    </xf>
    <xf numFmtId="41" fontId="0" fillId="5" borderId="4" xfId="1" applyFont="1" applyFill="1" applyBorder="1">
      <alignment vertical="center"/>
    </xf>
    <xf numFmtId="10" fontId="0" fillId="5" borderId="4" xfId="2" applyNumberFormat="1" applyFont="1" applyFill="1" applyBorder="1">
      <alignment vertical="center"/>
    </xf>
    <xf numFmtId="41" fontId="0" fillId="0" borderId="0" xfId="0" applyNumberForma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41" fontId="13" fillId="4" borderId="4" xfId="1" applyFont="1" applyFill="1" applyBorder="1" applyAlignment="1">
      <alignment horizontal="right" vertical="center"/>
    </xf>
    <xf numFmtId="10" fontId="13" fillId="4" borderId="4" xfId="2" applyNumberFormat="1" applyFont="1" applyFill="1" applyBorder="1" applyAlignment="1">
      <alignment horizontal="right" vertical="center"/>
    </xf>
    <xf numFmtId="10" fontId="13" fillId="4" borderId="4" xfId="2" applyNumberFormat="1" applyFont="1" applyFill="1" applyBorder="1">
      <alignment vertical="center"/>
    </xf>
    <xf numFmtId="41" fontId="13" fillId="5" borderId="4" xfId="1" applyFont="1" applyFill="1" applyBorder="1" applyAlignment="1">
      <alignment horizontal="right" vertical="center"/>
    </xf>
    <xf numFmtId="10" fontId="13" fillId="5" borderId="4" xfId="2" applyNumberFormat="1" applyFont="1" applyFill="1" applyBorder="1" applyAlignment="1">
      <alignment horizontal="right" vertical="center"/>
    </xf>
    <xf numFmtId="10" fontId="13" fillId="5" borderId="4" xfId="2" applyNumberFormat="1" applyFont="1" applyFill="1" applyBorder="1">
      <alignment vertical="center"/>
    </xf>
    <xf numFmtId="3" fontId="0" fillId="0" borderId="4" xfId="0" applyNumberFormat="1" applyBorder="1" applyAlignment="1">
      <alignment horizontal="right" vertical="center" wrapText="1"/>
    </xf>
    <xf numFmtId="9" fontId="0" fillId="0" borderId="4" xfId="0" applyNumberFormat="1" applyBorder="1">
      <alignment vertical="center"/>
    </xf>
    <xf numFmtId="3" fontId="12" fillId="6" borderId="4" xfId="0" applyNumberFormat="1" applyFont="1" applyFill="1" applyBorder="1" applyAlignment="1">
      <alignment horizontal="right" vertical="center" wrapText="1"/>
    </xf>
    <xf numFmtId="10" fontId="12" fillId="6" borderId="4" xfId="0" applyNumberFormat="1" applyFont="1" applyFill="1" applyBorder="1" applyAlignment="1">
      <alignment horizontal="right" vertical="center" wrapText="1"/>
    </xf>
    <xf numFmtId="9" fontId="0" fillId="0" borderId="0" xfId="0" applyNumberFormat="1">
      <alignment vertical="center"/>
    </xf>
    <xf numFmtId="3" fontId="17" fillId="0" borderId="0" xfId="0" applyNumberFormat="1" applyFont="1">
      <alignment vertical="center"/>
    </xf>
    <xf numFmtId="10" fontId="15" fillId="0" borderId="0" xfId="2" applyNumberFormat="1">
      <alignment vertical="center"/>
    </xf>
    <xf numFmtId="41" fontId="15" fillId="0" borderId="0" xfId="0" applyNumberFormat="1" applyFont="1">
      <alignment vertical="center"/>
    </xf>
    <xf numFmtId="43" fontId="0" fillId="0" borderId="0" xfId="0" applyNumberFormat="1">
      <alignment vertical="center"/>
    </xf>
    <xf numFmtId="0" fontId="18" fillId="0" borderId="4" xfId="0" applyFont="1" applyBorder="1" applyAlignment="1">
      <alignment horizontal="center" vertical="center"/>
    </xf>
    <xf numFmtId="10" fontId="18" fillId="0" borderId="4" xfId="2" applyNumberFormat="1" applyFont="1" applyBorder="1" applyAlignment="1">
      <alignment horizontal="right" vertical="center"/>
    </xf>
    <xf numFmtId="10" fontId="18" fillId="0" borderId="4" xfId="2" applyNumberFormat="1" applyFont="1" applyBorder="1">
      <alignment vertical="center"/>
    </xf>
    <xf numFmtId="0" fontId="18" fillId="4" borderId="4" xfId="0" applyFont="1" applyFill="1" applyBorder="1" applyAlignment="1">
      <alignment horizontal="center" vertical="center"/>
    </xf>
    <xf numFmtId="41" fontId="18" fillId="4" borderId="4" xfId="1" applyFont="1" applyFill="1" applyBorder="1" applyAlignment="1">
      <alignment horizontal="right" vertical="center"/>
    </xf>
    <xf numFmtId="10" fontId="18" fillId="4" borderId="4" xfId="2" applyNumberFormat="1" applyFont="1" applyFill="1" applyBorder="1" applyAlignment="1">
      <alignment horizontal="right" vertical="center"/>
    </xf>
    <xf numFmtId="10" fontId="18" fillId="4" borderId="4" xfId="2" applyNumberFormat="1" applyFont="1" applyFill="1" applyBorder="1">
      <alignment vertical="center"/>
    </xf>
    <xf numFmtId="41" fontId="18" fillId="5" borderId="4" xfId="1" applyFont="1" applyFill="1" applyBorder="1" applyAlignment="1">
      <alignment horizontal="right" vertical="center"/>
    </xf>
    <xf numFmtId="10" fontId="18" fillId="5" borderId="4" xfId="2" applyNumberFormat="1" applyFont="1" applyFill="1" applyBorder="1" applyAlignment="1">
      <alignment horizontal="right" vertical="center"/>
    </xf>
    <xf numFmtId="10" fontId="18" fillId="5" borderId="4" xfId="2" applyNumberFormat="1" applyFont="1" applyFill="1" applyBorder="1">
      <alignment vertical="center"/>
    </xf>
    <xf numFmtId="0" fontId="18" fillId="0" borderId="0" xfId="0" applyFont="1">
      <alignment vertical="center"/>
    </xf>
    <xf numFmtId="9" fontId="15" fillId="0" borderId="0" xfId="2">
      <alignment vertical="center"/>
    </xf>
    <xf numFmtId="10" fontId="0" fillId="0" borderId="0" xfId="0" applyNumberFormat="1">
      <alignment vertical="center"/>
    </xf>
    <xf numFmtId="176" fontId="15" fillId="0" borderId="0" xfId="2" applyNumberFormat="1">
      <alignment vertical="center"/>
    </xf>
    <xf numFmtId="41" fontId="12" fillId="2" borderId="1" xfId="1" applyFont="1" applyFill="1" applyBorder="1" applyAlignment="1">
      <alignment horizontal="center" vertical="center"/>
    </xf>
    <xf numFmtId="41" fontId="19" fillId="0" borderId="2" xfId="1" applyFont="1" applyBorder="1" applyAlignment="1">
      <alignment horizontal="right" vertical="center"/>
    </xf>
    <xf numFmtId="41" fontId="19" fillId="0" borderId="4" xfId="1" applyFont="1" applyBorder="1" applyAlignment="1">
      <alignment horizontal="right" vertical="center"/>
    </xf>
    <xf numFmtId="41" fontId="19" fillId="4" borderId="4" xfId="1" applyFont="1" applyFill="1" applyBorder="1" applyAlignment="1">
      <alignment horizontal="right" vertical="center"/>
    </xf>
    <xf numFmtId="41" fontId="19" fillId="0" borderId="0" xfId="1" applyFont="1">
      <alignment vertical="center"/>
    </xf>
    <xf numFmtId="41" fontId="19" fillId="5" borderId="4" xfId="1" applyFont="1" applyFill="1" applyBorder="1" applyAlignment="1">
      <alignment horizontal="right" vertical="center"/>
    </xf>
    <xf numFmtId="41" fontId="19" fillId="9" borderId="4" xfId="1" applyFont="1" applyFill="1" applyBorder="1" applyAlignment="1">
      <alignment horizontal="right" vertical="center"/>
    </xf>
    <xf numFmtId="41" fontId="19" fillId="10" borderId="4" xfId="1" applyFont="1" applyFill="1" applyBorder="1" applyAlignment="1">
      <alignment horizontal="right" vertical="center"/>
    </xf>
    <xf numFmtId="41" fontId="9" fillId="0" borderId="0" xfId="1" applyFont="1">
      <alignment vertical="center"/>
    </xf>
    <xf numFmtId="41" fontId="18" fillId="0" borderId="4" xfId="1" applyFont="1" applyBorder="1" applyAlignment="1">
      <alignment horizontal="right" vertical="center"/>
    </xf>
    <xf numFmtId="41" fontId="15" fillId="5" borderId="4" xfId="1" applyFill="1" applyBorder="1" applyAlignment="1">
      <alignment horizontal="right" vertical="center"/>
    </xf>
    <xf numFmtId="41" fontId="10" fillId="0" borderId="0" xfId="1" applyFont="1">
      <alignment vertical="center"/>
    </xf>
    <xf numFmtId="10" fontId="0" fillId="11" borderId="4" xfId="2" applyNumberFormat="1" applyFont="1" applyFill="1" applyBorder="1" applyAlignment="1">
      <alignment horizontal="right" vertical="center"/>
    </xf>
    <xf numFmtId="41" fontId="0" fillId="11" borderId="4" xfId="0" applyNumberFormat="1" applyFill="1" applyBorder="1">
      <alignment vertical="center"/>
    </xf>
    <xf numFmtId="1" fontId="0" fillId="0" borderId="0" xfId="0" applyNumberFormat="1">
      <alignment vertical="center"/>
    </xf>
    <xf numFmtId="41" fontId="15" fillId="0" borderId="4" xfId="1" applyBorder="1" applyAlignment="1">
      <alignment horizontal="right" vertical="center"/>
    </xf>
    <xf numFmtId="41" fontId="0" fillId="0" borderId="2" xfId="2" applyNumberFormat="1" applyFont="1" applyBorder="1" applyAlignment="1">
      <alignment horizontal="right" vertical="center"/>
    </xf>
    <xf numFmtId="41" fontId="8" fillId="0" borderId="0" xfId="4" applyFont="1">
      <alignment vertical="center"/>
    </xf>
    <xf numFmtId="41" fontId="0" fillId="4" borderId="4" xfId="2" applyNumberFormat="1" applyFont="1" applyFill="1" applyBorder="1" applyAlignment="1">
      <alignment horizontal="right" vertical="center"/>
    </xf>
    <xf numFmtId="41" fontId="0" fillId="5" borderId="4" xfId="2" applyNumberFormat="1" applyFont="1" applyFill="1" applyBorder="1" applyAlignment="1">
      <alignment horizontal="right" vertical="center"/>
    </xf>
    <xf numFmtId="10" fontId="15" fillId="0" borderId="0" xfId="2" quotePrefix="1" applyNumberFormat="1">
      <alignment vertical="center"/>
    </xf>
    <xf numFmtId="0" fontId="9" fillId="0" borderId="0" xfId="5" applyFont="1">
      <alignment vertical="center"/>
    </xf>
    <xf numFmtId="0" fontId="15" fillId="0" borderId="0" xfId="5">
      <alignment vertical="center"/>
    </xf>
    <xf numFmtId="0" fontId="20" fillId="2" borderId="1" xfId="5" applyFont="1" applyFill="1" applyBorder="1" applyAlignment="1">
      <alignment horizontal="center" vertical="center" wrapText="1"/>
    </xf>
    <xf numFmtId="0" fontId="20" fillId="2" borderId="1" xfId="5" applyFont="1" applyFill="1" applyBorder="1" applyAlignment="1">
      <alignment horizontal="center" vertical="center"/>
    </xf>
    <xf numFmtId="10" fontId="20" fillId="2" borderId="1" xfId="2" applyNumberFormat="1" applyFont="1" applyFill="1" applyBorder="1" applyAlignment="1">
      <alignment horizontal="center" vertical="center"/>
    </xf>
    <xf numFmtId="0" fontId="12" fillId="2" borderId="1" xfId="5" applyFont="1" applyFill="1" applyBorder="1" applyAlignment="1">
      <alignment horizontal="center" vertical="center" wrapText="1"/>
    </xf>
    <xf numFmtId="0" fontId="12" fillId="2" borderId="1" xfId="5" applyFont="1" applyFill="1" applyBorder="1" applyAlignment="1">
      <alignment horizontal="center" vertical="center"/>
    </xf>
    <xf numFmtId="0" fontId="18" fillId="0" borderId="2" xfId="5" applyFont="1" applyBorder="1" applyAlignment="1">
      <alignment horizontal="center" vertical="center"/>
    </xf>
    <xf numFmtId="41" fontId="18" fillId="0" borderId="2" xfId="1" applyFont="1" applyBorder="1" applyAlignment="1">
      <alignment horizontal="right" vertical="center"/>
    </xf>
    <xf numFmtId="10" fontId="18" fillId="0" borderId="5" xfId="2" applyNumberFormat="1" applyFont="1" applyBorder="1">
      <alignment vertical="center"/>
    </xf>
    <xf numFmtId="0" fontId="15" fillId="0" borderId="2" xfId="5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5" fillId="0" borderId="4" xfId="5" applyBorder="1" applyAlignment="1">
      <alignment horizontal="center" vertical="center"/>
    </xf>
    <xf numFmtId="0" fontId="18" fillId="4" borderId="4" xfId="5" applyFont="1" applyFill="1" applyBorder="1" applyAlignment="1">
      <alignment horizontal="center" vertical="center"/>
    </xf>
    <xf numFmtId="10" fontId="18" fillId="4" borderId="5" xfId="2" applyNumberFormat="1" applyFont="1" applyFill="1" applyBorder="1">
      <alignment vertical="center"/>
    </xf>
    <xf numFmtId="0" fontId="15" fillId="4" borderId="4" xfId="5" applyFill="1" applyBorder="1" applyAlignment="1">
      <alignment horizontal="center" vertical="center"/>
    </xf>
    <xf numFmtId="10" fontId="18" fillId="5" borderId="5" xfId="2" applyNumberFormat="1" applyFont="1" applyFill="1" applyBorder="1">
      <alignment vertical="center"/>
    </xf>
    <xf numFmtId="41" fontId="15" fillId="0" borderId="0" xfId="5" applyNumberFormat="1">
      <alignment vertical="center"/>
    </xf>
    <xf numFmtId="43" fontId="15" fillId="0" borderId="0" xfId="5" applyNumberFormat="1">
      <alignment vertical="center"/>
    </xf>
    <xf numFmtId="177" fontId="0" fillId="0" borderId="0" xfId="2" applyNumberFormat="1" applyFont="1">
      <alignment vertical="center"/>
    </xf>
    <xf numFmtId="0" fontId="15" fillId="0" borderId="0" xfId="5" quotePrefix="1">
      <alignment vertical="center"/>
    </xf>
    <xf numFmtId="0" fontId="15" fillId="0" borderId="0" xfId="5" applyAlignment="1">
      <alignment horizontal="center" vertical="center"/>
    </xf>
    <xf numFmtId="41" fontId="15" fillId="0" borderId="0" xfId="1">
      <alignment vertical="center"/>
    </xf>
    <xf numFmtId="0" fontId="20" fillId="2" borderId="1" xfId="0" applyFont="1" applyFill="1" applyBorder="1" applyAlignment="1">
      <alignment horizontal="center" vertical="center" wrapText="1"/>
    </xf>
    <xf numFmtId="41" fontId="19" fillId="0" borderId="0" xfId="4" applyFont="1">
      <alignment vertical="center"/>
    </xf>
    <xf numFmtId="178" fontId="19" fillId="0" borderId="4" xfId="1" applyNumberFormat="1" applyFont="1" applyBorder="1" applyAlignment="1">
      <alignment horizontal="right" vertical="center"/>
    </xf>
    <xf numFmtId="41" fontId="12" fillId="3" borderId="4" xfId="1" applyFont="1" applyFill="1" applyBorder="1" applyAlignment="1">
      <alignment horizontal="center" vertical="center" wrapText="1"/>
    </xf>
    <xf numFmtId="41" fontId="20" fillId="3" borderId="5" xfId="1" applyFont="1" applyFill="1" applyBorder="1" applyAlignment="1">
      <alignment horizontal="center" vertical="center" wrapText="1"/>
    </xf>
    <xf numFmtId="41" fontId="20" fillId="3" borderId="13" xfId="1" applyFont="1" applyFill="1" applyBorder="1" applyAlignment="1">
      <alignment horizontal="center" vertical="center"/>
    </xf>
    <xf numFmtId="41" fontId="18" fillId="0" borderId="5" xfId="1" applyFont="1" applyBorder="1">
      <alignment vertical="center"/>
    </xf>
    <xf numFmtId="41" fontId="18" fillId="4" borderId="5" xfId="1" applyFont="1" applyFill="1" applyBorder="1">
      <alignment vertical="center"/>
    </xf>
    <xf numFmtId="41" fontId="18" fillId="5" borderId="5" xfId="1" applyFont="1" applyFill="1" applyBorder="1">
      <alignment vertical="center"/>
    </xf>
    <xf numFmtId="0" fontId="15" fillId="0" borderId="16" xfId="5" applyBorder="1">
      <alignment vertical="center"/>
    </xf>
    <xf numFmtId="10" fontId="18" fillId="0" borderId="16" xfId="2" applyNumberFormat="1" applyFont="1" applyBorder="1">
      <alignment vertical="center"/>
    </xf>
    <xf numFmtId="10" fontId="0" fillId="0" borderId="16" xfId="2" applyNumberFormat="1" applyFont="1" applyBorder="1">
      <alignment vertical="center"/>
    </xf>
    <xf numFmtId="41" fontId="18" fillId="0" borderId="4" xfId="1" applyFont="1" applyBorder="1">
      <alignment vertical="center"/>
    </xf>
    <xf numFmtId="41" fontId="19" fillId="0" borderId="4" xfId="1" applyFont="1" applyBorder="1" applyAlignment="1">
      <alignment horizontal="right" vertical="center" wrapText="1"/>
    </xf>
    <xf numFmtId="41" fontId="0" fillId="11" borderId="4" xfId="1" applyFont="1" applyFill="1" applyBorder="1" applyAlignment="1">
      <alignment horizontal="right" vertical="center"/>
    </xf>
    <xf numFmtId="10" fontId="19" fillId="11" borderId="4" xfId="2" applyNumberFormat="1" applyFont="1" applyFill="1" applyBorder="1" applyAlignment="1">
      <alignment horizontal="right" vertical="center"/>
    </xf>
    <xf numFmtId="10" fontId="19" fillId="11" borderId="4" xfId="2" applyNumberFormat="1" applyFont="1" applyFill="1" applyBorder="1">
      <alignment vertical="center"/>
    </xf>
    <xf numFmtId="41" fontId="22" fillId="0" borderId="0" xfId="1" applyFont="1" applyAlignment="1"/>
    <xf numFmtId="10" fontId="20" fillId="2" borderId="13" xfId="2" applyNumberFormat="1" applyFont="1" applyFill="1" applyBorder="1" applyAlignment="1">
      <alignment horizontal="center" vertical="center"/>
    </xf>
    <xf numFmtId="10" fontId="19" fillId="11" borderId="5" xfId="2" applyNumberFormat="1" applyFont="1" applyFill="1" applyBorder="1">
      <alignment vertical="center"/>
    </xf>
    <xf numFmtId="41" fontId="20" fillId="3" borderId="4" xfId="1" applyFont="1" applyFill="1" applyBorder="1" applyAlignment="1">
      <alignment horizontal="center" vertical="center" wrapText="1"/>
    </xf>
    <xf numFmtId="41" fontId="18" fillId="4" borderId="4" xfId="1" applyFont="1" applyFill="1" applyBorder="1">
      <alignment vertical="center"/>
    </xf>
    <xf numFmtId="41" fontId="18" fillId="5" borderId="4" xfId="1" applyFont="1" applyFill="1" applyBorder="1">
      <alignment vertical="center"/>
    </xf>
    <xf numFmtId="41" fontId="0" fillId="0" borderId="4" xfId="1" applyFont="1" applyBorder="1" applyAlignment="1"/>
    <xf numFmtId="41" fontId="0" fillId="0" borderId="7" xfId="1" applyFont="1" applyBorder="1" applyAlignment="1"/>
    <xf numFmtId="41" fontId="0" fillId="0" borderId="0" xfId="1" applyFont="1" applyAlignment="1"/>
    <xf numFmtId="41" fontId="20" fillId="3" borderId="4" xfId="1" applyFont="1" applyFill="1" applyBorder="1" applyAlignment="1">
      <alignment horizontal="center" vertical="center"/>
    </xf>
    <xf numFmtId="41" fontId="19" fillId="0" borderId="4" xfId="1" quotePrefix="1" applyFont="1" applyBorder="1" applyAlignment="1">
      <alignment horizontal="right" vertical="center"/>
    </xf>
    <xf numFmtId="41" fontId="18" fillId="0" borderId="2" xfId="1" applyFont="1" applyBorder="1">
      <alignment vertical="center"/>
    </xf>
    <xf numFmtId="41" fontId="20" fillId="3" borderId="1" xfId="1" applyFont="1" applyFill="1" applyBorder="1" applyAlignment="1">
      <alignment horizontal="center" vertical="center"/>
    </xf>
    <xf numFmtId="41" fontId="15" fillId="0" borderId="4" xfId="1" applyBorder="1">
      <alignment vertical="center"/>
    </xf>
    <xf numFmtId="41" fontId="15" fillId="0" borderId="4" xfId="23" applyBorder="1" applyAlignment="1"/>
    <xf numFmtId="41" fontId="15" fillId="0" borderId="4" xfId="28" applyBorder="1" applyAlignment="1"/>
    <xf numFmtId="41" fontId="18" fillId="0" borderId="4" xfId="28" applyFont="1" applyBorder="1">
      <alignment vertical="center"/>
    </xf>
    <xf numFmtId="41" fontId="19" fillId="0" borderId="7" xfId="1" applyFont="1" applyBorder="1" applyAlignment="1">
      <alignment horizontal="right" vertical="center"/>
    </xf>
    <xf numFmtId="41" fontId="15" fillId="12" borderId="4" xfId="1" applyFill="1" applyBorder="1">
      <alignment vertical="center"/>
    </xf>
    <xf numFmtId="0" fontId="0" fillId="0" borderId="0" xfId="0" applyAlignment="1"/>
    <xf numFmtId="0" fontId="0" fillId="0" borderId="4" xfId="0" applyBorder="1">
      <alignment vertical="center"/>
    </xf>
    <xf numFmtId="41" fontId="19" fillId="0" borderId="4" xfId="31" applyFont="1" applyBorder="1" applyAlignment="1">
      <alignment horizontal="right" vertical="center"/>
    </xf>
    <xf numFmtId="41" fontId="18" fillId="0" borderId="4" xfId="31" applyFont="1" applyBorder="1" applyAlignment="1">
      <alignment horizontal="right" vertical="center"/>
    </xf>
    <xf numFmtId="41" fontId="18" fillId="0" borderId="2" xfId="31" applyFont="1" applyBorder="1" applyAlignment="1">
      <alignment horizontal="right" vertical="center"/>
    </xf>
    <xf numFmtId="41" fontId="15" fillId="0" borderId="0" xfId="31">
      <alignment vertical="center"/>
    </xf>
    <xf numFmtId="41" fontId="19" fillId="0" borderId="4" xfId="60" applyFont="1" applyBorder="1" applyAlignment="1">
      <alignment horizontal="right" vertical="center"/>
    </xf>
    <xf numFmtId="41" fontId="18" fillId="0" borderId="4" xfId="60" applyFont="1" applyBorder="1" applyAlignment="1">
      <alignment horizontal="right" vertical="center"/>
    </xf>
    <xf numFmtId="41" fontId="18" fillId="0" borderId="2" xfId="60" applyFont="1" applyBorder="1" applyAlignment="1">
      <alignment horizontal="right" vertical="center"/>
    </xf>
    <xf numFmtId="41" fontId="15" fillId="0" borderId="4" xfId="60" applyBorder="1">
      <alignment vertical="center"/>
    </xf>
    <xf numFmtId="41" fontId="18" fillId="0" borderId="5" xfId="60" applyFont="1" applyBorder="1">
      <alignment vertical="center"/>
    </xf>
    <xf numFmtId="41" fontId="15" fillId="0" borderId="0" xfId="60">
      <alignment vertical="center"/>
    </xf>
    <xf numFmtId="0" fontId="15" fillId="0" borderId="4" xfId="5" applyBorder="1">
      <alignment vertical="center"/>
    </xf>
    <xf numFmtId="10" fontId="18" fillId="0" borderId="9" xfId="2" applyNumberFormat="1" applyFont="1" applyBorder="1" applyAlignment="1">
      <alignment horizontal="right" vertical="center"/>
    </xf>
    <xf numFmtId="10" fontId="18" fillId="0" borderId="8" xfId="2" applyNumberFormat="1" applyFont="1" applyBorder="1" applyAlignment="1">
      <alignment horizontal="right" vertical="center"/>
    </xf>
    <xf numFmtId="41" fontId="15" fillId="0" borderId="5" xfId="1" applyBorder="1">
      <alignment vertical="center"/>
    </xf>
    <xf numFmtId="41" fontId="15" fillId="0" borderId="17" xfId="1" applyBorder="1">
      <alignment vertical="center"/>
    </xf>
    <xf numFmtId="10" fontId="18" fillId="0" borderId="2" xfId="2" applyNumberFormat="1" applyFont="1" applyBorder="1">
      <alignment vertical="center"/>
    </xf>
    <xf numFmtId="41" fontId="18" fillId="0" borderId="3" xfId="8" applyFont="1" applyBorder="1">
      <alignment vertical="center"/>
    </xf>
    <xf numFmtId="41" fontId="18" fillId="0" borderId="5" xfId="8" applyFont="1" applyBorder="1">
      <alignment vertical="center"/>
    </xf>
    <xf numFmtId="41" fontId="0" fillId="0" borderId="5" xfId="1" applyFont="1" applyBorder="1">
      <alignment vertical="center"/>
    </xf>
    <xf numFmtId="41" fontId="18" fillId="0" borderId="8" xfId="1" applyFont="1" applyBorder="1" applyAlignment="1">
      <alignment horizontal="right" vertical="center"/>
    </xf>
    <xf numFmtId="41" fontId="19" fillId="0" borderId="4" xfId="1" applyFont="1" applyBorder="1">
      <alignment vertical="center"/>
    </xf>
    <xf numFmtId="41" fontId="19" fillId="0" borderId="4" xfId="4" applyFont="1" applyBorder="1">
      <alignment vertical="center"/>
    </xf>
    <xf numFmtId="41" fontId="0" fillId="0" borderId="4" xfId="0" applyNumberFormat="1" applyBorder="1">
      <alignment vertical="center"/>
    </xf>
    <xf numFmtId="41" fontId="15" fillId="0" borderId="9" xfId="1" applyBorder="1">
      <alignment vertical="center"/>
    </xf>
    <xf numFmtId="41" fontId="19" fillId="0" borderId="9" xfId="1" applyFont="1" applyBorder="1" applyAlignment="1">
      <alignment horizontal="right" vertical="center"/>
    </xf>
    <xf numFmtId="41" fontId="18" fillId="0" borderId="9" xfId="1" applyFont="1" applyBorder="1" applyAlignment="1">
      <alignment horizontal="right" vertical="center"/>
    </xf>
    <xf numFmtId="41" fontId="19" fillId="0" borderId="8" xfId="1" applyFont="1" applyBorder="1" applyAlignment="1">
      <alignment horizontal="right" vertical="center"/>
    </xf>
    <xf numFmtId="10" fontId="18" fillId="4" borderId="2" xfId="2" applyNumberFormat="1" applyFont="1" applyFill="1" applyBorder="1" applyAlignment="1">
      <alignment horizontal="right" vertical="center"/>
    </xf>
    <xf numFmtId="41" fontId="15" fillId="0" borderId="0" xfId="8">
      <alignment vertical="center"/>
    </xf>
    <xf numFmtId="41" fontId="15" fillId="0" borderId="5" xfId="8" applyBorder="1">
      <alignment vertical="center"/>
    </xf>
    <xf numFmtId="10" fontId="18" fillId="0" borderId="7" xfId="2" applyNumberFormat="1" applyFont="1" applyBorder="1" applyAlignment="1">
      <alignment horizontal="right" vertical="center"/>
    </xf>
    <xf numFmtId="41" fontId="0" fillId="0" borderId="5" xfId="0" applyNumberFormat="1" applyBorder="1">
      <alignment vertical="center"/>
    </xf>
    <xf numFmtId="41" fontId="18" fillId="4" borderId="5" xfId="1" applyFont="1" applyFill="1" applyBorder="1" applyAlignment="1">
      <alignment horizontal="right" vertical="center"/>
    </xf>
    <xf numFmtId="10" fontId="18" fillId="4" borderId="7" xfId="2" applyNumberFormat="1" applyFont="1" applyFill="1" applyBorder="1" applyAlignment="1">
      <alignment horizontal="right" vertical="center"/>
    </xf>
    <xf numFmtId="41" fontId="18" fillId="5" borderId="5" xfId="1" applyFont="1" applyFill="1" applyBorder="1" applyAlignment="1">
      <alignment horizontal="right" vertical="center"/>
    </xf>
    <xf numFmtId="10" fontId="18" fillId="5" borderId="7" xfId="2" applyNumberFormat="1" applyFont="1" applyFill="1" applyBorder="1" applyAlignment="1">
      <alignment horizontal="right" vertical="center"/>
    </xf>
    <xf numFmtId="41" fontId="18" fillId="0" borderId="5" xfId="1" applyFont="1" applyBorder="1" applyAlignment="1">
      <alignment horizontal="right" vertical="center"/>
    </xf>
    <xf numFmtId="0" fontId="19" fillId="11" borderId="5" xfId="0" applyFont="1" applyFill="1" applyBorder="1" applyAlignment="1">
      <alignment horizontal="center" vertical="center"/>
    </xf>
    <xf numFmtId="0" fontId="19" fillId="11" borderId="6" xfId="0" applyFont="1" applyFill="1" applyBorder="1" applyAlignment="1">
      <alignment horizontal="center" vertical="center"/>
    </xf>
    <xf numFmtId="0" fontId="19" fillId="11" borderId="7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2" applyNumberFormat="1" applyFont="1" applyBorder="1" applyAlignment="1">
      <alignment horizontal="center" vertical="top"/>
    </xf>
    <xf numFmtId="0" fontId="0" fillId="0" borderId="9" xfId="0" applyBorder="1" applyAlignment="1">
      <alignment horizontal="center" vertical="center" wrapText="1"/>
    </xf>
    <xf numFmtId="0" fontId="0" fillId="0" borderId="2" xfId="2" applyNumberFormat="1" applyFont="1" applyBorder="1" applyAlignment="1">
      <alignment horizontal="center" vertical="top" wrapText="1"/>
    </xf>
    <xf numFmtId="0" fontId="0" fillId="0" borderId="4" xfId="2" applyNumberFormat="1" applyFont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12" fillId="3" borderId="4" xfId="1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4" fillId="8" borderId="10" xfId="0" applyFont="1" applyFill="1" applyBorder="1" applyAlignment="1">
      <alignment horizontal="left" vertical="center" wrapText="1"/>
    </xf>
    <xf numFmtId="0" fontId="14" fillId="8" borderId="11" xfId="0" applyFont="1" applyFill="1" applyBorder="1" applyAlignment="1">
      <alignment horizontal="left" vertical="center" wrapText="1"/>
    </xf>
    <xf numFmtId="0" fontId="14" fillId="8" borderId="12" xfId="0" applyFont="1" applyFill="1" applyBorder="1" applyAlignment="1">
      <alignment horizontal="left" vertical="center" wrapText="1"/>
    </xf>
    <xf numFmtId="0" fontId="15" fillId="0" borderId="9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18" fillId="0" borderId="8" xfId="5" applyFont="1" applyBorder="1" applyAlignment="1">
      <alignment horizontal="center" vertical="center"/>
    </xf>
    <xf numFmtId="0" fontId="18" fillId="0" borderId="9" xfId="5" applyFont="1" applyBorder="1" applyAlignment="1">
      <alignment horizontal="center" vertical="center"/>
    </xf>
    <xf numFmtId="0" fontId="18" fillId="0" borderId="2" xfId="5" applyFont="1" applyBorder="1" applyAlignment="1">
      <alignment horizontal="center" vertical="center"/>
    </xf>
    <xf numFmtId="0" fontId="18" fillId="5" borderId="5" xfId="5" applyFont="1" applyFill="1" applyBorder="1" applyAlignment="1">
      <alignment horizontal="center" vertical="center"/>
    </xf>
    <xf numFmtId="0" fontId="18" fillId="5" borderId="6" xfId="5" applyFont="1" applyFill="1" applyBorder="1" applyAlignment="1">
      <alignment horizontal="center" vertical="center"/>
    </xf>
    <xf numFmtId="0" fontId="18" fillId="5" borderId="7" xfId="5" applyFont="1" applyFill="1" applyBorder="1" applyAlignment="1">
      <alignment horizontal="center" vertical="center"/>
    </xf>
    <xf numFmtId="0" fontId="18" fillId="0" borderId="8" xfId="5" applyFont="1" applyBorder="1" applyAlignment="1">
      <alignment horizontal="center" vertical="center" wrapText="1"/>
    </xf>
    <xf numFmtId="0" fontId="15" fillId="5" borderId="5" xfId="5" applyFill="1" applyBorder="1" applyAlignment="1">
      <alignment horizontal="center" vertical="center"/>
    </xf>
    <xf numFmtId="0" fontId="15" fillId="5" borderId="6" xfId="5" applyFill="1" applyBorder="1" applyAlignment="1">
      <alignment horizontal="center" vertical="center"/>
    </xf>
    <xf numFmtId="0" fontId="15" fillId="5" borderId="7" xfId="5" applyFill="1" applyBorder="1" applyAlignment="1">
      <alignment horizontal="center" vertical="center"/>
    </xf>
    <xf numFmtId="0" fontId="15" fillId="0" borderId="8" xfId="5" applyBorder="1" applyAlignment="1">
      <alignment horizontal="center" vertical="center"/>
    </xf>
    <xf numFmtId="0" fontId="15" fillId="0" borderId="9" xfId="5" applyBorder="1" applyAlignment="1">
      <alignment horizontal="center" vertical="center"/>
    </xf>
    <xf numFmtId="0" fontId="15" fillId="0" borderId="2" xfId="5" applyBorder="1" applyAlignment="1">
      <alignment horizontal="center" vertical="center"/>
    </xf>
    <xf numFmtId="0" fontId="15" fillId="7" borderId="4" xfId="5" applyFill="1" applyBorder="1" applyAlignment="1">
      <alignment horizontal="center" vertical="center"/>
    </xf>
    <xf numFmtId="0" fontId="15" fillId="7" borderId="1" xfId="5" applyFill="1" applyBorder="1" applyAlignment="1">
      <alignment horizontal="center" vertical="center"/>
    </xf>
    <xf numFmtId="0" fontId="18" fillId="0" borderId="9" xfId="5" applyFont="1" applyBorder="1" applyAlignment="1">
      <alignment horizontal="center" vertical="center" wrapText="1"/>
    </xf>
    <xf numFmtId="0" fontId="15" fillId="0" borderId="14" xfId="5" applyBorder="1" applyAlignment="1">
      <alignment horizontal="center" vertical="center" wrapText="1"/>
    </xf>
    <xf numFmtId="0" fontId="15" fillId="0" borderId="14" xfId="5" applyBorder="1" applyAlignment="1">
      <alignment horizontal="center" vertical="center"/>
    </xf>
    <xf numFmtId="0" fontId="15" fillId="0" borderId="15" xfId="5" applyBorder="1" applyAlignment="1">
      <alignment horizontal="center" vertical="center"/>
    </xf>
    <xf numFmtId="0" fontId="20" fillId="2" borderId="5" xfId="5" applyFont="1" applyFill="1" applyBorder="1" applyAlignment="1">
      <alignment horizontal="center" vertical="center"/>
    </xf>
    <xf numFmtId="0" fontId="20" fillId="2" borderId="6" xfId="5" applyFont="1" applyFill="1" applyBorder="1" applyAlignment="1">
      <alignment horizontal="center" vertical="center"/>
    </xf>
    <xf numFmtId="0" fontId="20" fillId="2" borderId="7" xfId="5" applyFont="1" applyFill="1" applyBorder="1" applyAlignment="1">
      <alignment horizontal="center" vertical="center"/>
    </xf>
    <xf numFmtId="0" fontId="12" fillId="2" borderId="4" xfId="5" applyFont="1" applyFill="1" applyBorder="1" applyAlignment="1">
      <alignment horizontal="center" vertical="center"/>
    </xf>
    <xf numFmtId="0" fontId="12" fillId="2" borderId="1" xfId="5" applyFont="1" applyFill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20" fillId="2" borderId="4" xfId="5" applyFont="1" applyFill="1" applyBorder="1" applyAlignment="1">
      <alignment horizontal="center" vertical="center"/>
    </xf>
    <xf numFmtId="0" fontId="20" fillId="2" borderId="1" xfId="5" applyFont="1" applyFill="1" applyBorder="1" applyAlignment="1">
      <alignment horizontal="center" vertical="center"/>
    </xf>
  </cellXfs>
  <cellStyles count="63">
    <cellStyle name="백분율" xfId="2" builtinId="5"/>
    <cellStyle name="쉼표 [0]" xfId="1" builtinId="6"/>
    <cellStyle name="쉼표 [0] 2" xfId="3" xr:uid="{00000000-0005-0000-0000-000002000000}"/>
    <cellStyle name="쉼표 [0] 2 2" xfId="8" xr:uid="{00000000-0005-0000-0000-000003000000}"/>
    <cellStyle name="쉼표 [0] 2 2 2" xfId="28" xr:uid="{00000000-0005-0000-0000-000004000000}"/>
    <cellStyle name="쉼표 [0] 2 2 2 2" xfId="60" xr:uid="{5F13D85A-A1BB-45F1-9E2E-4FF1EA671B9F}"/>
    <cellStyle name="쉼표 [0] 2 2 2 3" xfId="44" xr:uid="{94DA9179-7227-4D7B-99E4-1FB4D26B0D67}"/>
    <cellStyle name="쉼표 [0] 2 2 3" xfId="52" xr:uid="{A514298F-B1E3-4385-9E93-9A679776F464}"/>
    <cellStyle name="쉼표 [0] 2 2 4" xfId="36" xr:uid="{2EAC7022-2E9F-4048-B0DD-DC24E704131D}"/>
    <cellStyle name="쉼표 [0] 2 3" xfId="12" xr:uid="{00000000-0005-0000-0000-000005000000}"/>
    <cellStyle name="쉼표 [0] 2 3 2" xfId="56" xr:uid="{3CE58F17-1613-4DD1-95EB-0625CC5D2A73}"/>
    <cellStyle name="쉼표 [0] 2 3 3" xfId="40" xr:uid="{1A5EC004-C638-4EE3-A1CF-AE80E71090FB}"/>
    <cellStyle name="쉼표 [0] 2 4" xfId="16" xr:uid="{00000000-0005-0000-0000-000006000000}"/>
    <cellStyle name="쉼표 [0] 2 4 2" xfId="48" xr:uid="{0CDC46D4-9105-4BF5-8D11-BC2CF43ACAE8}"/>
    <cellStyle name="쉼표 [0] 2 5" xfId="20" xr:uid="{00000000-0005-0000-0000-000007000000}"/>
    <cellStyle name="쉼표 [0] 2 6" xfId="24" xr:uid="{00000000-0005-0000-0000-000008000000}"/>
    <cellStyle name="쉼표 [0] 2 7" xfId="32" xr:uid="{9C2B1C64-1C3D-49A4-9CC3-992739CDC707}"/>
    <cellStyle name="쉼표 [0] 3" xfId="4" xr:uid="{00000000-0005-0000-0000-000009000000}"/>
    <cellStyle name="쉼표 [0] 3 2" xfId="6" xr:uid="{00000000-0005-0000-0000-00000A000000}"/>
    <cellStyle name="쉼표 [0] 3 2 2" xfId="10" xr:uid="{00000000-0005-0000-0000-00000B000000}"/>
    <cellStyle name="쉼표 [0] 3 2 2 2" xfId="30" xr:uid="{00000000-0005-0000-0000-00000C000000}"/>
    <cellStyle name="쉼표 [0] 3 2 2 2 2" xfId="62" xr:uid="{58508A1E-82CC-41C4-BB00-7DAF9D1FBAC6}"/>
    <cellStyle name="쉼표 [0] 3 2 2 2 3" xfId="46" xr:uid="{4631C154-EC8D-4E4D-8E8B-4F99254E0FC4}"/>
    <cellStyle name="쉼표 [0] 3 2 2 3" xfId="54" xr:uid="{2BA5BE0D-80C1-4595-A21F-402E37F03FB5}"/>
    <cellStyle name="쉼표 [0] 3 2 2 4" xfId="38" xr:uid="{44B6D51B-4243-40A1-ACAA-4370C1A7A20C}"/>
    <cellStyle name="쉼표 [0] 3 2 3" xfId="14" xr:uid="{00000000-0005-0000-0000-00000D000000}"/>
    <cellStyle name="쉼표 [0] 3 2 3 2" xfId="58" xr:uid="{620A8DE9-3C9B-4C6E-8550-EB55741D6BCA}"/>
    <cellStyle name="쉼표 [0] 3 2 3 3" xfId="42" xr:uid="{6790E336-C70F-411D-B968-663B7043DEF2}"/>
    <cellStyle name="쉼표 [0] 3 2 4" xfId="18" xr:uid="{00000000-0005-0000-0000-00000E000000}"/>
    <cellStyle name="쉼표 [0] 3 2 4 2" xfId="50" xr:uid="{800998E0-43DE-43E9-A3A3-2EEB072FB74E}"/>
    <cellStyle name="쉼표 [0] 3 2 5" xfId="22" xr:uid="{00000000-0005-0000-0000-00000F000000}"/>
    <cellStyle name="쉼표 [0] 3 2 6" xfId="26" xr:uid="{00000000-0005-0000-0000-000010000000}"/>
    <cellStyle name="쉼표 [0] 3 2 7" xfId="34" xr:uid="{297B58F3-F7F6-4D24-A055-7DD17B5290CC}"/>
    <cellStyle name="쉼표 [0] 3 3" xfId="9" xr:uid="{00000000-0005-0000-0000-000011000000}"/>
    <cellStyle name="쉼표 [0] 3 3 2" xfId="29" xr:uid="{00000000-0005-0000-0000-000012000000}"/>
    <cellStyle name="쉼표 [0] 3 3 2 2" xfId="61" xr:uid="{A7C10D68-3C04-4436-9360-F17ADF14DF53}"/>
    <cellStyle name="쉼표 [0] 3 3 2 3" xfId="45" xr:uid="{EA97104E-EDD6-4F77-A321-CCB1820756F7}"/>
    <cellStyle name="쉼표 [0] 3 3 3" xfId="53" xr:uid="{9872682C-100E-4E62-A32D-6067DEE20B3B}"/>
    <cellStyle name="쉼표 [0] 3 3 4" xfId="37" xr:uid="{5B59B9E2-173A-4162-8D95-13DFAA89EFC9}"/>
    <cellStyle name="쉼표 [0] 3 4" xfId="13" xr:uid="{00000000-0005-0000-0000-000013000000}"/>
    <cellStyle name="쉼표 [0] 3 4 2" xfId="57" xr:uid="{5ECACA63-73AD-4E05-8C62-913FBF501BA4}"/>
    <cellStyle name="쉼표 [0] 3 4 3" xfId="41" xr:uid="{707CB014-AF36-4D81-8B2B-80B6D56BAABF}"/>
    <cellStyle name="쉼표 [0] 3 5" xfId="17" xr:uid="{00000000-0005-0000-0000-000014000000}"/>
    <cellStyle name="쉼표 [0] 3 5 2" xfId="49" xr:uid="{4A2A8284-219C-403A-A99E-A847BBD3DFDD}"/>
    <cellStyle name="쉼표 [0] 3 6" xfId="21" xr:uid="{00000000-0005-0000-0000-000015000000}"/>
    <cellStyle name="쉼표 [0] 3 7" xfId="25" xr:uid="{00000000-0005-0000-0000-000016000000}"/>
    <cellStyle name="쉼표 [0] 3 8" xfId="33" xr:uid="{90ACDA5D-014C-4F98-96DC-F491940C1281}"/>
    <cellStyle name="쉼표 [0] 4" xfId="7" xr:uid="{00000000-0005-0000-0000-000017000000}"/>
    <cellStyle name="쉼표 [0] 4 2" xfId="27" xr:uid="{00000000-0005-0000-0000-000018000000}"/>
    <cellStyle name="쉼표 [0] 4 2 2" xfId="59" xr:uid="{8A8548BD-433B-47ED-B655-8A5E23C83FCB}"/>
    <cellStyle name="쉼표 [0] 4 2 3" xfId="43" xr:uid="{51832AB1-4CA1-4557-9546-B3C9994688B5}"/>
    <cellStyle name="쉼표 [0] 4 3" xfId="51" xr:uid="{DC4E7043-6928-4C96-A811-241FBD0953B9}"/>
    <cellStyle name="쉼표 [0] 4 4" xfId="35" xr:uid="{CE8E2D86-AA8C-4E38-9113-84EA2994EECE}"/>
    <cellStyle name="쉼표 [0] 5" xfId="11" xr:uid="{00000000-0005-0000-0000-000019000000}"/>
    <cellStyle name="쉼표 [0] 5 2" xfId="55" xr:uid="{6D8EB8B5-5C7C-42E7-A232-CFBFF51AD7CE}"/>
    <cellStyle name="쉼표 [0] 5 3" xfId="39" xr:uid="{DD78D20D-49C4-43BD-BDFA-EE754898C08C}"/>
    <cellStyle name="쉼표 [0] 6" xfId="15" xr:uid="{00000000-0005-0000-0000-00001A000000}"/>
    <cellStyle name="쉼표 [0] 6 2" xfId="47" xr:uid="{956F7B61-8609-4A0B-8A7E-A461EB6A7761}"/>
    <cellStyle name="쉼표 [0] 7" xfId="19" xr:uid="{00000000-0005-0000-0000-00001B000000}"/>
    <cellStyle name="쉼표 [0] 8" xfId="23" xr:uid="{00000000-0005-0000-0000-00001C000000}"/>
    <cellStyle name="쉼표 [0] 9" xfId="31" xr:uid="{E81C5953-D617-408D-9B88-D7E3B1CD87E5}"/>
    <cellStyle name="표준" xfId="0" builtinId="0"/>
    <cellStyle name="표준 2" xfId="5" xr:uid="{00000000-0005-0000-0000-00001E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</a:defRPr>
            </a:pPr>
            <a:r>
              <a:rPr lang="ko-KR" altLang="en-US" dirty="0"/>
              <a:t>바이오 패스 운영현황</a:t>
            </a:r>
            <a:endParaRPr 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'2018년'!$AH$27:$AK$27</c:f>
              <c:numCache>
                <c:formatCode>#,##0</c:formatCode>
                <c:ptCount val="4"/>
                <c:pt idx="0">
                  <c:v>64070</c:v>
                </c:pt>
                <c:pt idx="1">
                  <c:v>190082</c:v>
                </c:pt>
                <c:pt idx="2">
                  <c:v>281481</c:v>
                </c:pt>
                <c:pt idx="3">
                  <c:v>365263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6-4BAB-AB9E-9D0FB1E7B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93952"/>
        <c:axId val="386693624"/>
      </c:lineChart>
      <c:catAx>
        <c:axId val="38669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</a:defRPr>
            </a:pPr>
            <a:endParaRPr lang="ko-KR"/>
          </a:p>
        </c:txPr>
        <c:crossAx val="38669362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3866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/>
          <a:lstStyle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</a:defRPr>
            </a:pPr>
            <a:endParaRPr lang="ko-KR"/>
          </a:p>
        </c:txPr>
        <c:crossAx val="38669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142875</xdr:colOff>
      <xdr:row>29</xdr:row>
      <xdr:rowOff>66675</xdr:rowOff>
    </xdr:from>
    <xdr:to>
      <xdr:col>37</xdr:col>
      <xdr:colOff>523875</xdr:colOff>
      <xdr:row>40</xdr:row>
      <xdr:rowOff>219075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C244"/>
  <sheetViews>
    <sheetView topLeftCell="I1" zoomScale="70" zoomScaleNormal="70" workbookViewId="0">
      <pane ySplit="5" topLeftCell="A6" activePane="bottomLeft" state="frozen"/>
      <selection pane="bottomLeft" activeCell="AE52" sqref="AE52"/>
    </sheetView>
  </sheetViews>
  <sheetFormatPr defaultColWidth="9" defaultRowHeight="16.5" x14ac:dyDescent="0.3"/>
  <cols>
    <col min="1" max="1" width="7" customWidth="1"/>
    <col min="2" max="2" width="8.5" customWidth="1"/>
    <col min="3" max="3" width="4.25" style="6" customWidth="1"/>
    <col min="4" max="4" width="9.75" customWidth="1"/>
    <col min="5" max="5" width="12.75" bestFit="1" customWidth="1"/>
    <col min="6" max="6" width="8.125" style="4" bestFit="1" customWidth="1"/>
    <col min="7" max="7" width="9.75" customWidth="1"/>
    <col min="8" max="8" width="12.75" bestFit="1" customWidth="1"/>
    <col min="9" max="9" width="8.125" style="4" bestFit="1" customWidth="1"/>
    <col min="10" max="10" width="9.75" customWidth="1"/>
    <col min="11" max="11" width="11.75" customWidth="1"/>
    <col min="12" max="12" width="8.125" style="4" bestFit="1" customWidth="1"/>
    <col min="13" max="13" width="9.75" customWidth="1"/>
    <col min="14" max="14" width="11.875" customWidth="1"/>
    <col min="15" max="15" width="8.125" style="4" bestFit="1" customWidth="1"/>
    <col min="16" max="16" width="9.75" customWidth="1"/>
    <col min="17" max="17" width="10.5" bestFit="1" customWidth="1"/>
    <col min="18" max="18" width="8.625" style="4" customWidth="1"/>
    <col min="19" max="19" width="9.75" customWidth="1"/>
    <col min="20" max="20" width="11.625" customWidth="1"/>
    <col min="21" max="21" width="8.625" style="4" customWidth="1"/>
    <col min="22" max="22" width="9.75" customWidth="1"/>
    <col min="23" max="23" width="10.5" bestFit="1" customWidth="1"/>
    <col min="24" max="24" width="8.125" style="4" bestFit="1" customWidth="1"/>
    <col min="25" max="25" width="9.75" customWidth="1"/>
    <col min="26" max="26" width="12.75" bestFit="1" customWidth="1"/>
    <col min="27" max="27" width="8.625" style="4" customWidth="1"/>
    <col min="28" max="28" width="10.625" style="5" customWidth="1"/>
    <col min="29" max="29" width="9.5" bestFit="1" customWidth="1"/>
    <col min="34" max="34" width="12.75" bestFit="1" customWidth="1"/>
    <col min="35" max="35" width="13.875" bestFit="1" customWidth="1"/>
    <col min="37" max="37" width="10.5" bestFit="1" customWidth="1"/>
    <col min="38" max="38" width="10.5" customWidth="1"/>
    <col min="39" max="39" width="19" bestFit="1" customWidth="1"/>
    <col min="41" max="43" width="0" hidden="1" customWidth="1"/>
    <col min="44" max="44" width="11.5" hidden="1" customWidth="1"/>
    <col min="45" max="49" width="0" hidden="1" customWidth="1"/>
    <col min="50" max="50" width="11.5" hidden="1" customWidth="1"/>
    <col min="51" max="55" width="0" hidden="1" customWidth="1"/>
    <col min="56" max="56" width="11.5" hidden="1" customWidth="1"/>
    <col min="57" max="61" width="0" hidden="1" customWidth="1"/>
    <col min="62" max="62" width="11.5" hidden="1" customWidth="1"/>
    <col min="63" max="67" width="0" hidden="1" customWidth="1"/>
    <col min="68" max="68" width="11.5" hidden="1" customWidth="1"/>
    <col min="69" max="73" width="0" hidden="1" customWidth="1"/>
    <col min="74" max="74" width="11.5" hidden="1" customWidth="1"/>
    <col min="75" max="79" width="0" hidden="1" customWidth="1"/>
    <col min="80" max="80" width="11.5" hidden="1" customWidth="1"/>
    <col min="81" max="81" width="0" hidden="1" customWidth="1"/>
  </cols>
  <sheetData>
    <row r="2" spans="1:81" ht="42" customHeight="1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218" t="s">
        <v>0</v>
      </c>
      <c r="K2" s="219"/>
      <c r="L2" s="219"/>
      <c r="M2" s="220"/>
      <c r="N2" s="2"/>
      <c r="O2" s="3"/>
      <c r="AE2" s="199" t="s">
        <v>16</v>
      </c>
      <c r="AF2" s="199"/>
      <c r="AG2" s="199"/>
      <c r="AH2" s="199"/>
      <c r="AI2" s="199"/>
      <c r="AJ2" s="199"/>
      <c r="AO2" s="199" t="s">
        <v>6</v>
      </c>
      <c r="AP2" s="199"/>
      <c r="AQ2" s="199"/>
      <c r="AR2" s="199"/>
      <c r="AS2" s="199"/>
      <c r="AU2" s="199" t="s">
        <v>27</v>
      </c>
      <c r="AV2" s="199"/>
      <c r="AW2" s="199"/>
      <c r="AX2" s="199"/>
      <c r="AY2" s="199"/>
      <c r="BA2" s="199" t="s">
        <v>18</v>
      </c>
      <c r="BB2" s="199"/>
      <c r="BC2" s="199"/>
      <c r="BD2" s="199"/>
      <c r="BE2" s="199"/>
      <c r="BG2" s="199" t="s">
        <v>37</v>
      </c>
      <c r="BH2" s="199"/>
      <c r="BI2" s="199"/>
      <c r="BJ2" s="199"/>
      <c r="BK2" s="199"/>
      <c r="BM2" s="199" t="s">
        <v>23</v>
      </c>
      <c r="BN2" s="199"/>
      <c r="BO2" s="199"/>
      <c r="BP2" s="199"/>
      <c r="BQ2" s="199"/>
      <c r="BS2" s="199" t="s">
        <v>19</v>
      </c>
      <c r="BT2" s="199"/>
      <c r="BU2" s="199"/>
      <c r="BV2" s="199"/>
      <c r="BW2" s="199"/>
      <c r="BY2" s="199" t="s">
        <v>20</v>
      </c>
      <c r="BZ2" s="199"/>
      <c r="CA2" s="199"/>
      <c r="CB2" s="199"/>
      <c r="CC2" s="199"/>
    </row>
    <row r="4" spans="1:81" ht="22.5" customHeight="1" x14ac:dyDescent="0.3">
      <c r="A4" s="200" t="s">
        <v>36</v>
      </c>
      <c r="B4" s="200"/>
      <c r="C4" s="200"/>
      <c r="D4" s="200" t="s">
        <v>6</v>
      </c>
      <c r="E4" s="200"/>
      <c r="F4" s="200"/>
      <c r="G4" s="211" t="s">
        <v>17</v>
      </c>
      <c r="H4" s="212"/>
      <c r="I4" s="213"/>
      <c r="J4" s="200" t="s">
        <v>18</v>
      </c>
      <c r="K4" s="200"/>
      <c r="L4" s="200"/>
      <c r="M4" s="200" t="s">
        <v>37</v>
      </c>
      <c r="N4" s="200"/>
      <c r="O4" s="200"/>
      <c r="P4" s="200" t="s">
        <v>23</v>
      </c>
      <c r="Q4" s="200"/>
      <c r="R4" s="200"/>
      <c r="S4" s="200" t="s">
        <v>19</v>
      </c>
      <c r="T4" s="200"/>
      <c r="U4" s="200"/>
      <c r="V4" s="200" t="s">
        <v>20</v>
      </c>
      <c r="W4" s="200"/>
      <c r="X4" s="200"/>
      <c r="Y4" s="200" t="s">
        <v>44</v>
      </c>
      <c r="Z4" s="200"/>
      <c r="AA4" s="211"/>
      <c r="AB4" s="215" t="s">
        <v>7</v>
      </c>
      <c r="AC4" s="215"/>
      <c r="AE4" s="200" t="s">
        <v>36</v>
      </c>
      <c r="AF4" s="200"/>
      <c r="AG4" s="200"/>
      <c r="AH4" s="200" t="s">
        <v>46</v>
      </c>
      <c r="AI4" s="200"/>
      <c r="AJ4" s="200"/>
      <c r="AK4" s="215" t="s">
        <v>7</v>
      </c>
      <c r="AL4" s="215"/>
      <c r="AM4" s="216" t="s">
        <v>42</v>
      </c>
      <c r="AO4" s="200" t="s">
        <v>36</v>
      </c>
      <c r="AP4" s="200"/>
      <c r="AQ4" s="200" t="s">
        <v>44</v>
      </c>
      <c r="AR4" s="200"/>
      <c r="AS4" s="200"/>
      <c r="AU4" s="200" t="s">
        <v>36</v>
      </c>
      <c r="AV4" s="200"/>
      <c r="AW4" s="200" t="s">
        <v>44</v>
      </c>
      <c r="AX4" s="200"/>
      <c r="AY4" s="200"/>
      <c r="BA4" s="200" t="s">
        <v>36</v>
      </c>
      <c r="BB4" s="200"/>
      <c r="BC4" s="200" t="s">
        <v>44</v>
      </c>
      <c r="BD4" s="200"/>
      <c r="BE4" s="200"/>
      <c r="BG4" s="200" t="s">
        <v>36</v>
      </c>
      <c r="BH4" s="200"/>
      <c r="BI4" s="200" t="s">
        <v>44</v>
      </c>
      <c r="BJ4" s="200"/>
      <c r="BK4" s="200"/>
      <c r="BM4" s="200" t="s">
        <v>36</v>
      </c>
      <c r="BN4" s="200"/>
      <c r="BO4" s="200" t="s">
        <v>44</v>
      </c>
      <c r="BP4" s="200"/>
      <c r="BQ4" s="200"/>
      <c r="BS4" s="200" t="s">
        <v>36</v>
      </c>
      <c r="BT4" s="200"/>
      <c r="BU4" s="200" t="s">
        <v>44</v>
      </c>
      <c r="BV4" s="200"/>
      <c r="BW4" s="200"/>
      <c r="BY4" s="200" t="s">
        <v>36</v>
      </c>
      <c r="BZ4" s="200"/>
      <c r="CA4" s="200" t="s">
        <v>44</v>
      </c>
      <c r="CB4" s="200"/>
      <c r="CC4" s="200"/>
    </row>
    <row r="5" spans="1:81" ht="37.5" customHeight="1" x14ac:dyDescent="0.3">
      <c r="A5" s="201"/>
      <c r="B5" s="201"/>
      <c r="C5" s="201"/>
      <c r="D5" s="7" t="s">
        <v>5</v>
      </c>
      <c r="E5" s="8" t="s">
        <v>10</v>
      </c>
      <c r="F5" s="9" t="s">
        <v>40</v>
      </c>
      <c r="G5" s="7" t="s">
        <v>5</v>
      </c>
      <c r="H5" s="8" t="s">
        <v>10</v>
      </c>
      <c r="I5" s="9" t="s">
        <v>40</v>
      </c>
      <c r="J5" s="7" t="s">
        <v>5</v>
      </c>
      <c r="K5" s="8" t="s">
        <v>10</v>
      </c>
      <c r="L5" s="9" t="s">
        <v>40</v>
      </c>
      <c r="M5" s="7" t="s">
        <v>5</v>
      </c>
      <c r="N5" s="8" t="s">
        <v>10</v>
      </c>
      <c r="O5" s="9" t="s">
        <v>40</v>
      </c>
      <c r="P5" s="7" t="s">
        <v>5</v>
      </c>
      <c r="Q5" s="8" t="s">
        <v>10</v>
      </c>
      <c r="R5" s="9" t="s">
        <v>40</v>
      </c>
      <c r="S5" s="7" t="s">
        <v>5</v>
      </c>
      <c r="T5" s="8" t="s">
        <v>10</v>
      </c>
      <c r="U5" s="9" t="s">
        <v>40</v>
      </c>
      <c r="V5" s="7" t="s">
        <v>5</v>
      </c>
      <c r="W5" s="8" t="s">
        <v>10</v>
      </c>
      <c r="X5" s="9" t="s">
        <v>40</v>
      </c>
      <c r="Y5" s="7" t="s">
        <v>5</v>
      </c>
      <c r="Z5" s="8" t="s">
        <v>10</v>
      </c>
      <c r="AA5" s="9" t="s">
        <v>40</v>
      </c>
      <c r="AB5" s="10" t="s">
        <v>21</v>
      </c>
      <c r="AC5" s="11" t="s">
        <v>45</v>
      </c>
      <c r="AE5" s="201"/>
      <c r="AF5" s="201"/>
      <c r="AG5" s="201"/>
      <c r="AH5" s="7" t="s">
        <v>5</v>
      </c>
      <c r="AI5" s="8" t="s">
        <v>10</v>
      </c>
      <c r="AJ5" s="8" t="s">
        <v>40</v>
      </c>
      <c r="AK5" s="10" t="s">
        <v>21</v>
      </c>
      <c r="AL5" s="11" t="s">
        <v>45</v>
      </c>
      <c r="AM5" s="217"/>
      <c r="AO5" s="201"/>
      <c r="AP5" s="201"/>
      <c r="AQ5" s="7" t="s">
        <v>5</v>
      </c>
      <c r="AR5" s="8" t="s">
        <v>10</v>
      </c>
      <c r="AS5" s="8" t="s">
        <v>40</v>
      </c>
      <c r="AU5" s="201"/>
      <c r="AV5" s="201"/>
      <c r="AW5" s="7" t="s">
        <v>5</v>
      </c>
      <c r="AX5" s="8" t="s">
        <v>10</v>
      </c>
      <c r="AY5" s="8" t="s">
        <v>40</v>
      </c>
      <c r="BA5" s="201"/>
      <c r="BB5" s="201"/>
      <c r="BC5" s="7" t="s">
        <v>5</v>
      </c>
      <c r="BD5" s="8" t="s">
        <v>10</v>
      </c>
      <c r="BE5" s="8" t="s">
        <v>40</v>
      </c>
      <c r="BG5" s="201"/>
      <c r="BH5" s="201"/>
      <c r="BI5" s="7" t="s">
        <v>5</v>
      </c>
      <c r="BJ5" s="8" t="s">
        <v>10</v>
      </c>
      <c r="BK5" s="8" t="s">
        <v>40</v>
      </c>
      <c r="BM5" s="201"/>
      <c r="BN5" s="201"/>
      <c r="BO5" s="7" t="s">
        <v>5</v>
      </c>
      <c r="BP5" s="8" t="s">
        <v>10</v>
      </c>
      <c r="BQ5" s="8" t="s">
        <v>40</v>
      </c>
      <c r="BS5" s="201"/>
      <c r="BT5" s="201"/>
      <c r="BU5" s="7" t="s">
        <v>5</v>
      </c>
      <c r="BV5" s="8" t="s">
        <v>10</v>
      </c>
      <c r="BW5" s="8" t="s">
        <v>40</v>
      </c>
      <c r="BY5" s="201"/>
      <c r="BZ5" s="201"/>
      <c r="CA5" s="7" t="s">
        <v>5</v>
      </c>
      <c r="CB5" s="8" t="s">
        <v>10</v>
      </c>
      <c r="CC5" s="8" t="s">
        <v>40</v>
      </c>
    </row>
    <row r="6" spans="1:81" ht="18.75" customHeight="1" x14ac:dyDescent="0.3">
      <c r="A6" s="208" t="s">
        <v>22</v>
      </c>
      <c r="B6" s="193" t="s">
        <v>24</v>
      </c>
      <c r="C6" s="12" t="s">
        <v>41</v>
      </c>
      <c r="D6" s="13">
        <v>140</v>
      </c>
      <c r="E6" s="13">
        <v>13415</v>
      </c>
      <c r="F6" s="14">
        <f t="shared" ref="F6:F69" si="0">IF(ISERROR(D6/E6),0,(D6/E6))</f>
        <v>1.0436079016026835E-2</v>
      </c>
      <c r="G6" s="13">
        <v>404</v>
      </c>
      <c r="H6" s="13">
        <v>15362</v>
      </c>
      <c r="I6" s="14">
        <f t="shared" ref="I6:I69" si="1">IF(ISERROR(G6/H6),0,(G6/H6))</f>
        <v>2.6298659028772296E-2</v>
      </c>
      <c r="J6" s="13">
        <v>137</v>
      </c>
      <c r="K6" s="13">
        <v>11142</v>
      </c>
      <c r="L6" s="14">
        <f t="shared" ref="L6:L69" si="2">IF(ISERROR(J6/K6),0,(J6/K6))</f>
        <v>1.2295817626996948E-2</v>
      </c>
      <c r="M6" s="13">
        <v>55</v>
      </c>
      <c r="N6" s="13">
        <v>6115</v>
      </c>
      <c r="O6" s="14">
        <f t="shared" ref="O6:O69" si="3">IF(ISERROR(M6/N6),0,(M6/N6))</f>
        <v>8.9942763695829934E-3</v>
      </c>
      <c r="P6" s="13">
        <v>171</v>
      </c>
      <c r="Q6" s="13">
        <v>9235</v>
      </c>
      <c r="R6" s="14">
        <f t="shared" ref="R6:R69" si="4">IF(ISERROR(P6/Q6),0,(P6/Q6))</f>
        <v>1.8516513264753655E-2</v>
      </c>
      <c r="S6" s="13">
        <v>178</v>
      </c>
      <c r="T6" s="13">
        <v>8626</v>
      </c>
      <c r="U6" s="14">
        <f t="shared" ref="U6:U69" si="5">IF(ISERROR(S6/T6),0,(S6/T6))</f>
        <v>2.0635288662184094E-2</v>
      </c>
      <c r="V6" s="13">
        <v>72</v>
      </c>
      <c r="W6" s="13">
        <v>6339</v>
      </c>
      <c r="X6" s="14">
        <f t="shared" ref="X6:X38" si="6">IF(ISERROR(V6/W6),0,(V6/W6))</f>
        <v>1.1358258400378608E-2</v>
      </c>
      <c r="Y6" s="13">
        <f>SUM(D6,G6,J6,M6,P6,S6,V6)</f>
        <v>1157</v>
      </c>
      <c r="Z6" s="13">
        <f t="shared" ref="Y6:Z8" si="7">SUM(E6,H6,K6,N6,Q6,T6,W6)</f>
        <v>70234</v>
      </c>
      <c r="AA6" s="15">
        <f t="shared" ref="AA6:AA69" si="8">IF(ISERROR(Y6/Z6),0,(Y6/Z6))</f>
        <v>1.6473502861861777E-2</v>
      </c>
      <c r="AB6" s="16">
        <v>3166</v>
      </c>
      <c r="AC6" s="17">
        <f t="shared" ref="AC6:AC69" si="9">IF(ISERROR(AB6/Z6),0,(AB6/Z6))</f>
        <v>4.5077882507047869E-2</v>
      </c>
      <c r="AE6" s="208" t="s">
        <v>8</v>
      </c>
      <c r="AF6" s="193" t="s">
        <v>24</v>
      </c>
      <c r="AG6" s="12" t="s">
        <v>41</v>
      </c>
      <c r="AH6" s="18">
        <f t="shared" ref="AH6:AI8" si="10">SUM(Y6,Y40)</f>
        <v>2452</v>
      </c>
      <c r="AI6" s="16">
        <f t="shared" si="10"/>
        <v>180728</v>
      </c>
      <c r="AJ6" s="17">
        <f t="shared" ref="AJ6:AJ22" si="11">IF(ISERROR(AH6/AI6),0,(AH6/AI6))</f>
        <v>1.356734982957815E-2</v>
      </c>
      <c r="AK6" s="16">
        <f t="shared" ref="AK6:AK21" si="12">SUM(AB6,AB40)</f>
        <v>4810</v>
      </c>
      <c r="AL6" s="17">
        <f t="shared" ref="AL6:AL22" si="13">IF(ISERROR(AK6/AI6),0,(AK6/AI6))</f>
        <v>2.6614581027842945E-2</v>
      </c>
      <c r="AM6" s="209" t="s">
        <v>3</v>
      </c>
      <c r="AO6" s="193" t="s">
        <v>24</v>
      </c>
      <c r="AP6" s="12" t="s">
        <v>41</v>
      </c>
      <c r="AQ6" s="16">
        <f t="shared" ref="AQ6:AR8" si="14">SUM(D6,D23,D40,D57,D74,D91,D108,D125,D142,D159,D176,D193,D210)</f>
        <v>440</v>
      </c>
      <c r="AR6" s="16">
        <f t="shared" si="14"/>
        <v>32973</v>
      </c>
      <c r="AS6" s="17">
        <f t="shared" ref="AS6:AS22" si="15">IF(ISERROR(AQ6/AR6),0,(AQ6/AR6))</f>
        <v>1.3344251357171018E-2</v>
      </c>
      <c r="AU6" s="193" t="s">
        <v>24</v>
      </c>
      <c r="AV6" s="12" t="s">
        <v>41</v>
      </c>
      <c r="AW6" s="16">
        <f t="shared" ref="AW6:AX8" si="16">SUM(G6,G23,G40,G57,G74,G91,G108,G125,G142,G159,G176,G193,G210,)</f>
        <v>739</v>
      </c>
      <c r="AX6" s="16">
        <f t="shared" si="16"/>
        <v>39841</v>
      </c>
      <c r="AY6" s="17">
        <f t="shared" ref="AY6:AY22" si="17">IF(ISERROR(AW6/AX6),0,(AW6/AX6))</f>
        <v>1.8548731206546019E-2</v>
      </c>
      <c r="BA6" s="193" t="s">
        <v>24</v>
      </c>
      <c r="BB6" s="12" t="s">
        <v>41</v>
      </c>
      <c r="BC6" s="16">
        <f t="shared" ref="BC6:BD8" si="18">SUM(J6,J23,J40,J57,J74,J91,J108,J125,J142,J159,J176,J193,J210)</f>
        <v>383</v>
      </c>
      <c r="BD6" s="16">
        <f t="shared" si="18"/>
        <v>30232</v>
      </c>
      <c r="BE6" s="17">
        <f t="shared" ref="BE6:BE22" si="19">IF(ISERROR(BC6/BD6),0,(BC6/BD6))</f>
        <v>1.266869542206933E-2</v>
      </c>
      <c r="BG6" s="193" t="s">
        <v>24</v>
      </c>
      <c r="BH6" s="12" t="s">
        <v>41</v>
      </c>
      <c r="BI6" s="16">
        <f t="shared" ref="BI6:BJ8" si="20">SUM(M6,M23,M40,M57,M74,M91,M108,M125,M142,M159,M176,M193,M210)</f>
        <v>158</v>
      </c>
      <c r="BJ6" s="16">
        <f t="shared" si="20"/>
        <v>16881</v>
      </c>
      <c r="BK6" s="17">
        <f t="shared" ref="BK6:BK22" si="21">IF(ISERROR(BI6/BJ6),0,(BI6/BJ6))</f>
        <v>9.3596350927077788E-3</v>
      </c>
      <c r="BM6" s="193" t="s">
        <v>24</v>
      </c>
      <c r="BN6" s="12" t="s">
        <v>41</v>
      </c>
      <c r="BO6" s="16">
        <f t="shared" ref="BO6:BP8" si="22">SUM(P6,P23,P40,P57,P74,P91,P108,P125,P142,P159,P176,P193,P210)</f>
        <v>258</v>
      </c>
      <c r="BP6" s="16">
        <f t="shared" si="22"/>
        <v>21029</v>
      </c>
      <c r="BQ6" s="17">
        <f t="shared" ref="BQ6:BQ22" si="23">IF(ISERROR(BO6/BP6),0,(BO6/BP6))</f>
        <v>1.2268771696229017E-2</v>
      </c>
      <c r="BS6" s="193" t="s">
        <v>24</v>
      </c>
      <c r="BT6" s="12" t="s">
        <v>41</v>
      </c>
      <c r="BU6" s="16">
        <f t="shared" ref="BU6:BV8" si="24">SUM(S6,S23,S40,S57,S74,S91,S108,S125,S142,S159,S176,S193,S210)</f>
        <v>302</v>
      </c>
      <c r="BV6" s="16">
        <f t="shared" si="24"/>
        <v>21239</v>
      </c>
      <c r="BW6" s="17">
        <f t="shared" ref="BW6:BW22" si="25">IF(ISERROR(BU6/BV6),0,(BU6/BV6))</f>
        <v>1.4219125194218184E-2</v>
      </c>
      <c r="BY6" s="193" t="s">
        <v>24</v>
      </c>
      <c r="BZ6" s="12" t="s">
        <v>41</v>
      </c>
      <c r="CA6" s="16">
        <f t="shared" ref="CA6:CB8" si="26">SUM(V6,V23,V40,V57,V74,V91,V108,V125,V159,V176,V193,V210)</f>
        <v>172</v>
      </c>
      <c r="CB6" s="16">
        <f t="shared" si="26"/>
        <v>18533</v>
      </c>
      <c r="CC6" s="17">
        <f t="shared" ref="CC6:CC22" si="27">IF(ISERROR(CA6/CB6),0,(CA6/CB6))</f>
        <v>9.2807424593967514E-3</v>
      </c>
    </row>
    <row r="7" spans="1:81" ht="18.75" customHeight="1" x14ac:dyDescent="0.3">
      <c r="A7" s="193"/>
      <c r="B7" s="193"/>
      <c r="C7" s="19" t="s">
        <v>43</v>
      </c>
      <c r="D7" s="20">
        <v>2344</v>
      </c>
      <c r="E7" s="20">
        <v>154265</v>
      </c>
      <c r="F7" s="14">
        <f t="shared" si="0"/>
        <v>1.5194632612711891E-2</v>
      </c>
      <c r="G7" s="20">
        <v>3328</v>
      </c>
      <c r="H7" s="20">
        <v>145145</v>
      </c>
      <c r="I7" s="14">
        <f t="shared" si="1"/>
        <v>2.2928795342588446E-2</v>
      </c>
      <c r="J7" s="20">
        <v>1253</v>
      </c>
      <c r="K7" s="20">
        <v>101728</v>
      </c>
      <c r="L7" s="14">
        <f t="shared" si="2"/>
        <v>1.2317159484114501E-2</v>
      </c>
      <c r="M7" s="20">
        <v>670</v>
      </c>
      <c r="N7" s="20">
        <v>60671</v>
      </c>
      <c r="O7" s="14">
        <f t="shared" si="3"/>
        <v>1.1043167246295595E-2</v>
      </c>
      <c r="P7" s="20">
        <v>1620</v>
      </c>
      <c r="Q7" s="20">
        <v>104126</v>
      </c>
      <c r="R7" s="14">
        <f t="shared" si="4"/>
        <v>1.5558073872039644E-2</v>
      </c>
      <c r="S7" s="20">
        <v>1229</v>
      </c>
      <c r="T7" s="20">
        <v>78902</v>
      </c>
      <c r="U7" s="14">
        <f t="shared" si="5"/>
        <v>1.5576284504828775E-2</v>
      </c>
      <c r="V7" s="20">
        <v>603</v>
      </c>
      <c r="W7" s="20">
        <v>63166</v>
      </c>
      <c r="X7" s="14">
        <f t="shared" si="6"/>
        <v>9.5462748947218439E-3</v>
      </c>
      <c r="Y7" s="13">
        <f t="shared" si="7"/>
        <v>11047</v>
      </c>
      <c r="Z7" s="13">
        <f t="shared" si="7"/>
        <v>708003</v>
      </c>
      <c r="AA7" s="21">
        <f t="shared" si="8"/>
        <v>1.5603041230051285E-2</v>
      </c>
      <c r="AB7" s="22">
        <v>9866</v>
      </c>
      <c r="AC7" s="23">
        <f t="shared" si="9"/>
        <v>1.39349692021079E-2</v>
      </c>
      <c r="AE7" s="193"/>
      <c r="AF7" s="193"/>
      <c r="AG7" s="19" t="s">
        <v>43</v>
      </c>
      <c r="AH7" s="18">
        <f t="shared" si="10"/>
        <v>23999</v>
      </c>
      <c r="AI7" s="16">
        <f t="shared" si="10"/>
        <v>1638519</v>
      </c>
      <c r="AJ7" s="17">
        <f t="shared" si="11"/>
        <v>1.4646763327126508E-2</v>
      </c>
      <c r="AK7" s="16">
        <f t="shared" si="12"/>
        <v>17105</v>
      </c>
      <c r="AL7" s="17">
        <f t="shared" si="13"/>
        <v>1.0439305250656233E-2</v>
      </c>
      <c r="AM7" s="210"/>
      <c r="AO7" s="193"/>
      <c r="AP7" s="19" t="s">
        <v>43</v>
      </c>
      <c r="AQ7" s="16">
        <f t="shared" si="14"/>
        <v>5059</v>
      </c>
      <c r="AR7" s="16">
        <f t="shared" si="14"/>
        <v>314976</v>
      </c>
      <c r="AS7" s="17">
        <f t="shared" si="15"/>
        <v>1.6061541196789597E-2</v>
      </c>
      <c r="AU7" s="193"/>
      <c r="AV7" s="19" t="s">
        <v>43</v>
      </c>
      <c r="AW7" s="16">
        <f t="shared" si="16"/>
        <v>6684</v>
      </c>
      <c r="AX7" s="16">
        <f t="shared" si="16"/>
        <v>331457</v>
      </c>
      <c r="AY7" s="17">
        <f t="shared" si="17"/>
        <v>2.0165511665163203E-2</v>
      </c>
      <c r="BA7" s="193"/>
      <c r="BB7" s="19" t="s">
        <v>43</v>
      </c>
      <c r="BC7" s="16">
        <f t="shared" si="18"/>
        <v>3580</v>
      </c>
      <c r="BD7" s="16">
        <f t="shared" si="18"/>
        <v>267241</v>
      </c>
      <c r="BE7" s="17">
        <f t="shared" si="19"/>
        <v>1.3396148046145613E-2</v>
      </c>
      <c r="BG7" s="193"/>
      <c r="BH7" s="19" t="s">
        <v>43</v>
      </c>
      <c r="BI7" s="16">
        <f t="shared" si="20"/>
        <v>1842</v>
      </c>
      <c r="BJ7" s="16">
        <f t="shared" si="20"/>
        <v>166634</v>
      </c>
      <c r="BK7" s="17">
        <f t="shared" si="21"/>
        <v>1.1054166616656865E-2</v>
      </c>
      <c r="BM7" s="193"/>
      <c r="BN7" s="19" t="s">
        <v>43</v>
      </c>
      <c r="BO7" s="16">
        <f t="shared" si="22"/>
        <v>2468</v>
      </c>
      <c r="BP7" s="16">
        <f t="shared" si="22"/>
        <v>203734</v>
      </c>
      <c r="BQ7" s="17">
        <f t="shared" si="23"/>
        <v>1.2113834706038265E-2</v>
      </c>
      <c r="BS7" s="193"/>
      <c r="BT7" s="19" t="s">
        <v>43</v>
      </c>
      <c r="BU7" s="16">
        <f t="shared" si="24"/>
        <v>2667</v>
      </c>
      <c r="BV7" s="16">
        <f t="shared" si="24"/>
        <v>183932</v>
      </c>
      <c r="BW7" s="17">
        <f t="shared" si="25"/>
        <v>1.4499923884913991E-2</v>
      </c>
      <c r="BY7" s="193"/>
      <c r="BZ7" s="19" t="s">
        <v>43</v>
      </c>
      <c r="CA7" s="16">
        <f t="shared" si="26"/>
        <v>1699</v>
      </c>
      <c r="CB7" s="16">
        <f t="shared" si="26"/>
        <v>170545</v>
      </c>
      <c r="CC7" s="17">
        <f t="shared" si="27"/>
        <v>9.9621800697763056E-3</v>
      </c>
    </row>
    <row r="8" spans="1:81" ht="18.75" customHeight="1" x14ac:dyDescent="0.3">
      <c r="A8" s="193"/>
      <c r="B8" s="193"/>
      <c r="C8" s="19" t="s">
        <v>47</v>
      </c>
      <c r="D8" s="20">
        <v>4528</v>
      </c>
      <c r="E8" s="20">
        <v>163803</v>
      </c>
      <c r="F8" s="24">
        <f t="shared" si="0"/>
        <v>2.7642961362124015E-2</v>
      </c>
      <c r="G8" s="20">
        <v>5367</v>
      </c>
      <c r="H8" s="20">
        <v>177218</v>
      </c>
      <c r="I8" s="24">
        <f t="shared" si="1"/>
        <v>3.0284734056359962E-2</v>
      </c>
      <c r="J8" s="20">
        <v>2386</v>
      </c>
      <c r="K8" s="20">
        <v>109143</v>
      </c>
      <c r="L8" s="24">
        <f t="shared" si="2"/>
        <v>2.1861227930329935E-2</v>
      </c>
      <c r="M8" s="20">
        <v>1524</v>
      </c>
      <c r="N8" s="20">
        <v>78016</v>
      </c>
      <c r="O8" s="24">
        <f t="shared" si="3"/>
        <v>1.9534454470877767E-2</v>
      </c>
      <c r="P8" s="20">
        <v>2833</v>
      </c>
      <c r="Q8" s="20">
        <v>103700</v>
      </c>
      <c r="R8" s="24">
        <f t="shared" si="4"/>
        <v>2.7319189971070395E-2</v>
      </c>
      <c r="S8" s="20">
        <v>1760</v>
      </c>
      <c r="T8" s="20">
        <v>88897</v>
      </c>
      <c r="U8" s="24">
        <f t="shared" si="5"/>
        <v>1.9798193414850895E-2</v>
      </c>
      <c r="V8" s="20">
        <v>927</v>
      </c>
      <c r="W8" s="20">
        <v>57063</v>
      </c>
      <c r="X8" s="24">
        <f t="shared" si="6"/>
        <v>1.6245202670732348E-2</v>
      </c>
      <c r="Y8" s="13">
        <f t="shared" si="7"/>
        <v>19325</v>
      </c>
      <c r="Z8" s="13">
        <f t="shared" si="7"/>
        <v>777840</v>
      </c>
      <c r="AA8" s="21">
        <f t="shared" si="8"/>
        <v>2.484444101614728E-2</v>
      </c>
      <c r="AB8" s="22">
        <v>8662</v>
      </c>
      <c r="AC8" s="23">
        <f t="shared" si="9"/>
        <v>1.1135966265555899E-2</v>
      </c>
      <c r="AE8" s="193"/>
      <c r="AF8" s="193"/>
      <c r="AG8" s="19" t="s">
        <v>47</v>
      </c>
      <c r="AH8" s="18">
        <f t="shared" si="10"/>
        <v>37619</v>
      </c>
      <c r="AI8" s="16">
        <f t="shared" si="10"/>
        <v>1831635</v>
      </c>
      <c r="AJ8" s="17">
        <f t="shared" si="11"/>
        <v>2.0538480647072151E-2</v>
      </c>
      <c r="AK8" s="16">
        <f t="shared" si="12"/>
        <v>14448</v>
      </c>
      <c r="AL8" s="17">
        <f t="shared" si="13"/>
        <v>7.8880344610143399E-3</v>
      </c>
      <c r="AM8" s="210"/>
      <c r="AO8" s="193"/>
      <c r="AP8" s="19" t="s">
        <v>47</v>
      </c>
      <c r="AQ8" s="16">
        <f t="shared" si="14"/>
        <v>8301</v>
      </c>
      <c r="AR8" s="16">
        <f t="shared" si="14"/>
        <v>339492</v>
      </c>
      <c r="AS8" s="17">
        <f t="shared" si="15"/>
        <v>2.4451238909900676E-2</v>
      </c>
      <c r="AU8" s="193"/>
      <c r="AV8" s="19" t="s">
        <v>47</v>
      </c>
      <c r="AW8" s="16">
        <f t="shared" si="16"/>
        <v>10754</v>
      </c>
      <c r="AX8" s="16">
        <f t="shared" si="16"/>
        <v>404454</v>
      </c>
      <c r="AY8" s="17">
        <f t="shared" si="17"/>
        <v>2.6588932239513023E-2</v>
      </c>
      <c r="BA8" s="193"/>
      <c r="BB8" s="19" t="s">
        <v>47</v>
      </c>
      <c r="BC8" s="16">
        <f t="shared" si="18"/>
        <v>5245</v>
      </c>
      <c r="BD8" s="16">
        <f t="shared" si="18"/>
        <v>296321</v>
      </c>
      <c r="BE8" s="17">
        <f t="shared" si="19"/>
        <v>1.7700399229214264E-2</v>
      </c>
      <c r="BG8" s="193"/>
      <c r="BH8" s="19" t="s">
        <v>47</v>
      </c>
      <c r="BI8" s="16">
        <f t="shared" si="20"/>
        <v>3488</v>
      </c>
      <c r="BJ8" s="16">
        <f t="shared" si="20"/>
        <v>212163</v>
      </c>
      <c r="BK8" s="17">
        <f t="shared" si="21"/>
        <v>1.6440189854027329E-2</v>
      </c>
      <c r="BM8" s="193"/>
      <c r="BN8" s="19" t="s">
        <v>47</v>
      </c>
      <c r="BO8" s="16">
        <f t="shared" si="22"/>
        <v>4108</v>
      </c>
      <c r="BP8" s="16">
        <f t="shared" si="22"/>
        <v>215708</v>
      </c>
      <c r="BQ8" s="17">
        <f t="shared" si="23"/>
        <v>1.9044263541454189E-2</v>
      </c>
      <c r="BS8" s="193"/>
      <c r="BT8" s="19" t="s">
        <v>47</v>
      </c>
      <c r="BU8" s="16">
        <f t="shared" si="24"/>
        <v>3570</v>
      </c>
      <c r="BV8" s="16">
        <f t="shared" si="24"/>
        <v>204045</v>
      </c>
      <c r="BW8" s="17">
        <f t="shared" si="25"/>
        <v>1.7496140557230023E-2</v>
      </c>
      <c r="BY8" s="193"/>
      <c r="BZ8" s="19" t="s">
        <v>47</v>
      </c>
      <c r="CA8" s="16">
        <f t="shared" si="26"/>
        <v>2153</v>
      </c>
      <c r="CB8" s="16">
        <f t="shared" si="26"/>
        <v>159452</v>
      </c>
      <c r="CC8" s="17">
        <f t="shared" si="27"/>
        <v>1.3502496048967715E-2</v>
      </c>
    </row>
    <row r="9" spans="1:81" ht="18.75" customHeight="1" x14ac:dyDescent="0.3">
      <c r="A9" s="193"/>
      <c r="B9" s="194"/>
      <c r="C9" s="25" t="s">
        <v>44</v>
      </c>
      <c r="D9" s="26">
        <f>SUM(D6:D8)</f>
        <v>7012</v>
      </c>
      <c r="E9" s="26">
        <f>SUM(E6:E8)</f>
        <v>331483</v>
      </c>
      <c r="F9" s="27">
        <f t="shared" si="0"/>
        <v>2.1153422649125293E-2</v>
      </c>
      <c r="G9" s="26">
        <f>SUM(G6:G8)</f>
        <v>9099</v>
      </c>
      <c r="H9" s="26">
        <f>SUM(H6:H8)</f>
        <v>337725</v>
      </c>
      <c r="I9" s="27">
        <f t="shared" si="1"/>
        <v>2.6942038640906062E-2</v>
      </c>
      <c r="J9" s="26">
        <f>SUM(J6:J8)</f>
        <v>3776</v>
      </c>
      <c r="K9" s="26">
        <f>SUM(K6:K8)</f>
        <v>222013</v>
      </c>
      <c r="L9" s="27">
        <f t="shared" si="2"/>
        <v>1.7008013044281192E-2</v>
      </c>
      <c r="M9" s="26">
        <f>SUM(M6:M8)</f>
        <v>2249</v>
      </c>
      <c r="N9" s="26">
        <f>SUM(N6:N8)</f>
        <v>144802</v>
      </c>
      <c r="O9" s="27">
        <f t="shared" si="3"/>
        <v>1.5531553431582436E-2</v>
      </c>
      <c r="P9" s="26">
        <f>SUM(P6:P8)</f>
        <v>4624</v>
      </c>
      <c r="Q9" s="26">
        <f>SUM(Q6:Q8)</f>
        <v>217061</v>
      </c>
      <c r="R9" s="27">
        <f t="shared" si="4"/>
        <v>2.1302767424825279E-2</v>
      </c>
      <c r="S9" s="26">
        <f>SUM(S6:S8)</f>
        <v>3167</v>
      </c>
      <c r="T9" s="26">
        <f>SUM(T6:T8)</f>
        <v>176425</v>
      </c>
      <c r="U9" s="27">
        <f t="shared" si="5"/>
        <v>1.7950970667422416E-2</v>
      </c>
      <c r="V9" s="26">
        <f>SUM(V6:V8)</f>
        <v>1602</v>
      </c>
      <c r="W9" s="26">
        <f>SUM(W6:W8)</f>
        <v>126568</v>
      </c>
      <c r="X9" s="27">
        <f t="shared" si="6"/>
        <v>1.265722773528854E-2</v>
      </c>
      <c r="Y9" s="26">
        <f>SUM(Y6:Y8)</f>
        <v>31529</v>
      </c>
      <c r="Z9" s="26">
        <f>SUM(Z6:Z8)</f>
        <v>1556077</v>
      </c>
      <c r="AA9" s="28">
        <f t="shared" si="8"/>
        <v>2.026185079530126E-2</v>
      </c>
      <c r="AB9" s="29">
        <f>SUM(AB6:AB8)</f>
        <v>21694</v>
      </c>
      <c r="AC9" s="28">
        <f t="shared" si="9"/>
        <v>1.3941469477410179E-2</v>
      </c>
      <c r="AE9" s="193"/>
      <c r="AF9" s="194"/>
      <c r="AG9" s="25" t="s">
        <v>44</v>
      </c>
      <c r="AH9" s="26">
        <f>SUM(AH6:AH8)</f>
        <v>64070</v>
      </c>
      <c r="AI9" s="26">
        <f>SUM(AI6:AI8)</f>
        <v>3650882</v>
      </c>
      <c r="AJ9" s="27">
        <f t="shared" si="11"/>
        <v>1.7549184005399242E-2</v>
      </c>
      <c r="AK9" s="26">
        <f t="shared" si="12"/>
        <v>36363</v>
      </c>
      <c r="AL9" s="27">
        <f t="shared" si="13"/>
        <v>9.9600589665730082E-3</v>
      </c>
      <c r="AM9" s="210"/>
      <c r="AO9" s="194"/>
      <c r="AP9" s="25" t="s">
        <v>44</v>
      </c>
      <c r="AQ9" s="26">
        <f>SUM(AQ6:AQ8)</f>
        <v>13800</v>
      </c>
      <c r="AR9" s="26">
        <f>SUM(AR6:AR8)</f>
        <v>687441</v>
      </c>
      <c r="AS9" s="27">
        <f t="shared" si="15"/>
        <v>2.0074450025529465E-2</v>
      </c>
      <c r="AU9" s="194"/>
      <c r="AV9" s="25" t="s">
        <v>44</v>
      </c>
      <c r="AW9" s="26">
        <f>SUM(AW6:AW8)</f>
        <v>18177</v>
      </c>
      <c r="AX9" s="26">
        <f>SUM(AX6:AX8)</f>
        <v>775752</v>
      </c>
      <c r="AY9" s="27">
        <f t="shared" si="17"/>
        <v>2.343145747610061E-2</v>
      </c>
      <c r="BA9" s="194"/>
      <c r="BB9" s="25" t="s">
        <v>44</v>
      </c>
      <c r="BC9" s="26">
        <f>SUM(BC6:BC8)</f>
        <v>9208</v>
      </c>
      <c r="BD9" s="26">
        <f>SUM(BD6:BD8)</f>
        <v>593794</v>
      </c>
      <c r="BE9" s="27">
        <f t="shared" si="19"/>
        <v>1.5507061371452052E-2</v>
      </c>
      <c r="BG9" s="194"/>
      <c r="BH9" s="25" t="s">
        <v>44</v>
      </c>
      <c r="BI9" s="26">
        <f>SUM(BI6:BI8)</f>
        <v>5488</v>
      </c>
      <c r="BJ9" s="26">
        <f>SUM(BJ6:BJ8)</f>
        <v>395678</v>
      </c>
      <c r="BK9" s="27">
        <f t="shared" si="21"/>
        <v>1.3869863879214918E-2</v>
      </c>
      <c r="BM9" s="194"/>
      <c r="BN9" s="25" t="s">
        <v>44</v>
      </c>
      <c r="BO9" s="26">
        <f>SUM(BO6:BO8)</f>
        <v>6834</v>
      </c>
      <c r="BP9" s="26">
        <f>SUM(BP6:BP8)</f>
        <v>440471</v>
      </c>
      <c r="BQ9" s="27">
        <f t="shared" si="23"/>
        <v>1.5515209854905317E-2</v>
      </c>
      <c r="BS9" s="194"/>
      <c r="BT9" s="25" t="s">
        <v>44</v>
      </c>
      <c r="BU9" s="26">
        <f>SUM(BU6:BU8)</f>
        <v>6539</v>
      </c>
      <c r="BV9" s="26">
        <f>SUM(BV6:BV8)</f>
        <v>409216</v>
      </c>
      <c r="BW9" s="27">
        <f t="shared" si="25"/>
        <v>1.5979336096340318E-2</v>
      </c>
      <c r="BY9" s="194"/>
      <c r="BZ9" s="25" t="s">
        <v>44</v>
      </c>
      <c r="CA9" s="26">
        <f>SUM(CA6:CA8)</f>
        <v>4024</v>
      </c>
      <c r="CB9" s="26">
        <f>SUM(CB6:CB8)</f>
        <v>348530</v>
      </c>
      <c r="CC9" s="27">
        <f t="shared" si="27"/>
        <v>1.1545634522135828E-2</v>
      </c>
    </row>
    <row r="10" spans="1:81" ht="18.75" customHeight="1" x14ac:dyDescent="0.3">
      <c r="A10" s="193"/>
      <c r="B10" s="192" t="s">
        <v>25</v>
      </c>
      <c r="C10" s="19" t="s">
        <v>38</v>
      </c>
      <c r="D10" s="20">
        <v>6632</v>
      </c>
      <c r="E10" s="20">
        <v>214348</v>
      </c>
      <c r="F10" s="24">
        <f t="shared" si="0"/>
        <v>3.094034000783772E-2</v>
      </c>
      <c r="G10" s="20">
        <v>6997</v>
      </c>
      <c r="H10" s="20">
        <v>205767</v>
      </c>
      <c r="I10" s="24">
        <f t="shared" si="1"/>
        <v>3.4004480796240411E-2</v>
      </c>
      <c r="J10" s="20">
        <v>2500</v>
      </c>
      <c r="K10" s="20">
        <v>113808</v>
      </c>
      <c r="L10" s="24">
        <f t="shared" si="2"/>
        <v>2.1966821313088712E-2</v>
      </c>
      <c r="M10" s="20">
        <v>2250</v>
      </c>
      <c r="N10" s="20">
        <v>123163</v>
      </c>
      <c r="O10" s="24">
        <f t="shared" si="3"/>
        <v>1.8268473486355481E-2</v>
      </c>
      <c r="P10" s="20">
        <v>3228</v>
      </c>
      <c r="Q10" s="20">
        <v>100886</v>
      </c>
      <c r="R10" s="24">
        <f t="shared" si="4"/>
        <v>3.1996510913308088E-2</v>
      </c>
      <c r="S10" s="20">
        <v>1774</v>
      </c>
      <c r="T10" s="20">
        <v>92772</v>
      </c>
      <c r="U10" s="24">
        <f t="shared" si="5"/>
        <v>1.9122148924244384E-2</v>
      </c>
      <c r="V10" s="20">
        <v>1290</v>
      </c>
      <c r="W10" s="20">
        <v>72701</v>
      </c>
      <c r="X10" s="24">
        <f t="shared" si="6"/>
        <v>1.7743909987482979E-2</v>
      </c>
      <c r="Y10" s="13">
        <f t="shared" ref="Y10:Z12" si="28">SUM(D10,G10,J10,M10,P10,S10,V10)</f>
        <v>24671</v>
      </c>
      <c r="Z10" s="20">
        <f t="shared" si="28"/>
        <v>923445</v>
      </c>
      <c r="AA10" s="21">
        <f t="shared" si="8"/>
        <v>2.6716263556573482E-2</v>
      </c>
      <c r="AB10" s="22">
        <v>10415</v>
      </c>
      <c r="AC10" s="23">
        <f t="shared" si="9"/>
        <v>1.127841939693214E-2</v>
      </c>
      <c r="AE10" s="193"/>
      <c r="AF10" s="192" t="s">
        <v>25</v>
      </c>
      <c r="AG10" s="19" t="s">
        <v>38</v>
      </c>
      <c r="AH10" s="18">
        <f t="shared" ref="AH10:AI12" si="29">SUM(Y10,Y44)</f>
        <v>49487</v>
      </c>
      <c r="AI10" s="16">
        <f t="shared" si="29"/>
        <v>2158073</v>
      </c>
      <c r="AJ10" s="17">
        <f t="shared" si="11"/>
        <v>2.2931105666953805E-2</v>
      </c>
      <c r="AK10" s="16">
        <f t="shared" si="12"/>
        <v>16959</v>
      </c>
      <c r="AL10" s="17">
        <f t="shared" si="13"/>
        <v>7.8583996000135305E-3</v>
      </c>
      <c r="AM10" s="207"/>
      <c r="AO10" s="192" t="s">
        <v>25</v>
      </c>
      <c r="AP10" s="19" t="s">
        <v>38</v>
      </c>
      <c r="AQ10" s="16">
        <f t="shared" ref="AQ10:AR12" si="30">SUM(D10,D27,D44,D61,D78,D95,D112,D129,D146,D163,D180,D197,D214)</f>
        <v>13007</v>
      </c>
      <c r="AR10" s="16">
        <f t="shared" si="30"/>
        <v>458172</v>
      </c>
      <c r="AS10" s="17">
        <f t="shared" si="15"/>
        <v>2.8388901984407602E-2</v>
      </c>
      <c r="AU10" s="192" t="s">
        <v>25</v>
      </c>
      <c r="AV10" s="19" t="s">
        <v>38</v>
      </c>
      <c r="AW10" s="16">
        <f t="shared" ref="AW10:AX12" si="31">SUM(G10,G27,G44,G61,G78,G95,G112,G129,G146,G163,G180,G197,G214,)</f>
        <v>13678</v>
      </c>
      <c r="AX10" s="16">
        <f t="shared" si="31"/>
        <v>466225</v>
      </c>
      <c r="AY10" s="17">
        <f t="shared" si="17"/>
        <v>2.9337766100058983E-2</v>
      </c>
      <c r="BA10" s="192" t="s">
        <v>25</v>
      </c>
      <c r="BB10" s="19" t="s">
        <v>38</v>
      </c>
      <c r="BC10" s="16">
        <f t="shared" ref="BC10:BD12" si="32">SUM(J10,J27,J44,J61,J78,J95,J112,J129,J146,J163,J180,J197,J214)</f>
        <v>5764</v>
      </c>
      <c r="BD10" s="16">
        <f t="shared" si="32"/>
        <v>303715</v>
      </c>
      <c r="BE10" s="17">
        <f t="shared" si="19"/>
        <v>1.8978318489373262E-2</v>
      </c>
      <c r="BG10" s="192" t="s">
        <v>25</v>
      </c>
      <c r="BH10" s="19" t="s">
        <v>38</v>
      </c>
      <c r="BI10" s="16">
        <f t="shared" ref="BI10:BJ12" si="33">SUM(M10,M27,M44,M61,M78,M95,M112,M129,M146,M163,M180,M197,M214)</f>
        <v>5135</v>
      </c>
      <c r="BJ10" s="16">
        <f t="shared" si="33"/>
        <v>303026</v>
      </c>
      <c r="BK10" s="17">
        <f t="shared" si="21"/>
        <v>1.6945740629516939E-2</v>
      </c>
      <c r="BM10" s="192" t="s">
        <v>25</v>
      </c>
      <c r="BN10" s="19" t="s">
        <v>38</v>
      </c>
      <c r="BO10" s="16">
        <f t="shared" ref="BO10:BP12" si="34">SUM(P10,P27,P44,P61,P78,P95,P112,P129,P146,P163,P180,P197,P214)</f>
        <v>4685</v>
      </c>
      <c r="BP10" s="16">
        <f t="shared" si="34"/>
        <v>219854</v>
      </c>
      <c r="BQ10" s="17">
        <f t="shared" si="23"/>
        <v>2.1309596368499096E-2</v>
      </c>
      <c r="BS10" s="192" t="s">
        <v>25</v>
      </c>
      <c r="BT10" s="19" t="s">
        <v>38</v>
      </c>
      <c r="BU10" s="16">
        <f t="shared" ref="BU10:BV12" si="35">SUM(S10,S27,S44,S61,S78,S95,S112,S129,S146,S163,S180,S197,S214)</f>
        <v>3992</v>
      </c>
      <c r="BV10" s="16">
        <f t="shared" si="35"/>
        <v>211438</v>
      </c>
      <c r="BW10" s="17">
        <f t="shared" si="25"/>
        <v>1.8880239124471475E-2</v>
      </c>
      <c r="BY10" s="192" t="s">
        <v>25</v>
      </c>
      <c r="BZ10" s="19" t="s">
        <v>38</v>
      </c>
      <c r="CA10" s="16">
        <f t="shared" ref="CA10:CB12" si="36">SUM(V10,V27,V44,V61,V78,V95,V112,V129,V163,V180,V197,V214)</f>
        <v>3226</v>
      </c>
      <c r="CB10" s="16">
        <f t="shared" si="36"/>
        <v>195643</v>
      </c>
      <c r="CC10" s="17">
        <f t="shared" si="27"/>
        <v>1.6489217605536614E-2</v>
      </c>
    </row>
    <row r="11" spans="1:81" ht="18.75" customHeight="1" x14ac:dyDescent="0.3">
      <c r="A11" s="193"/>
      <c r="B11" s="193"/>
      <c r="C11" s="19" t="s">
        <v>39</v>
      </c>
      <c r="D11" s="20">
        <v>7353</v>
      </c>
      <c r="E11" s="20">
        <v>207271</v>
      </c>
      <c r="F11" s="24">
        <f t="shared" si="0"/>
        <v>3.5475295627463564E-2</v>
      </c>
      <c r="G11" s="20">
        <v>6258</v>
      </c>
      <c r="H11" s="20">
        <v>196792</v>
      </c>
      <c r="I11" s="24">
        <f t="shared" si="1"/>
        <v>3.1800073173706249E-2</v>
      </c>
      <c r="J11" s="20">
        <v>4324</v>
      </c>
      <c r="K11" s="20">
        <v>115234</v>
      </c>
      <c r="L11" s="24">
        <f t="shared" si="2"/>
        <v>3.752364753458181E-2</v>
      </c>
      <c r="M11" s="20">
        <v>4257</v>
      </c>
      <c r="N11" s="20">
        <v>111003</v>
      </c>
      <c r="O11" s="24">
        <f t="shared" si="3"/>
        <v>3.8350314856355233E-2</v>
      </c>
      <c r="P11" s="20">
        <v>2913</v>
      </c>
      <c r="Q11" s="20">
        <v>104695</v>
      </c>
      <c r="R11" s="24">
        <f t="shared" si="4"/>
        <v>2.7823678303643917E-2</v>
      </c>
      <c r="S11" s="20">
        <v>2063</v>
      </c>
      <c r="T11" s="20">
        <v>106304</v>
      </c>
      <c r="U11" s="24">
        <f t="shared" si="5"/>
        <v>1.9406607465382301E-2</v>
      </c>
      <c r="V11" s="20">
        <v>1660</v>
      </c>
      <c r="W11" s="20">
        <v>76442</v>
      </c>
      <c r="X11" s="24">
        <f t="shared" si="6"/>
        <v>2.1715810679992675E-2</v>
      </c>
      <c r="Y11" s="13">
        <f t="shared" si="28"/>
        <v>28828</v>
      </c>
      <c r="Z11" s="20">
        <f t="shared" si="28"/>
        <v>917741</v>
      </c>
      <c r="AA11" s="21">
        <f t="shared" si="8"/>
        <v>3.1411912511264073E-2</v>
      </c>
      <c r="AB11" s="22">
        <v>7572</v>
      </c>
      <c r="AC11" s="23">
        <f t="shared" si="9"/>
        <v>8.2506938232028426E-3</v>
      </c>
      <c r="AE11" s="193"/>
      <c r="AF11" s="193"/>
      <c r="AG11" s="19" t="s">
        <v>39</v>
      </c>
      <c r="AH11" s="18">
        <f t="shared" si="29"/>
        <v>63504</v>
      </c>
      <c r="AI11" s="16">
        <f t="shared" si="29"/>
        <v>2171041</v>
      </c>
      <c r="AJ11" s="17">
        <f t="shared" si="11"/>
        <v>2.9250483984411164E-2</v>
      </c>
      <c r="AK11" s="16">
        <f t="shared" si="12"/>
        <v>14119</v>
      </c>
      <c r="AL11" s="17">
        <f t="shared" si="13"/>
        <v>6.5033318117898283E-3</v>
      </c>
      <c r="AM11" s="207"/>
      <c r="AO11" s="193"/>
      <c r="AP11" s="19" t="s">
        <v>39</v>
      </c>
      <c r="AQ11" s="16">
        <f t="shared" si="30"/>
        <v>14808</v>
      </c>
      <c r="AR11" s="16">
        <f t="shared" si="30"/>
        <v>447446</v>
      </c>
      <c r="AS11" s="17">
        <f t="shared" si="15"/>
        <v>3.30944963191089E-2</v>
      </c>
      <c r="AU11" s="193"/>
      <c r="AV11" s="19" t="s">
        <v>39</v>
      </c>
      <c r="AW11" s="16">
        <f t="shared" si="31"/>
        <v>13770</v>
      </c>
      <c r="AX11" s="16">
        <f t="shared" si="31"/>
        <v>454308</v>
      </c>
      <c r="AY11" s="17">
        <f t="shared" si="17"/>
        <v>3.0309833857207005E-2</v>
      </c>
      <c r="BA11" s="193"/>
      <c r="BB11" s="19" t="s">
        <v>39</v>
      </c>
      <c r="BC11" s="16">
        <f t="shared" si="32"/>
        <v>10205</v>
      </c>
      <c r="BD11" s="16">
        <f t="shared" si="32"/>
        <v>311008</v>
      </c>
      <c r="BE11" s="17">
        <f t="shared" si="19"/>
        <v>3.2812660767568683E-2</v>
      </c>
      <c r="BG11" s="193"/>
      <c r="BH11" s="19" t="s">
        <v>39</v>
      </c>
      <c r="BI11" s="16">
        <f t="shared" si="33"/>
        <v>10794</v>
      </c>
      <c r="BJ11" s="16">
        <f t="shared" si="33"/>
        <v>289477</v>
      </c>
      <c r="BK11" s="17">
        <f t="shared" si="21"/>
        <v>3.7287936519999863E-2</v>
      </c>
      <c r="BM11" s="193"/>
      <c r="BN11" s="19" t="s">
        <v>39</v>
      </c>
      <c r="BO11" s="16">
        <f t="shared" si="34"/>
        <v>4721</v>
      </c>
      <c r="BP11" s="16">
        <f t="shared" si="34"/>
        <v>225982</v>
      </c>
      <c r="BQ11" s="17">
        <f t="shared" si="23"/>
        <v>2.0891044419467038E-2</v>
      </c>
      <c r="BS11" s="193"/>
      <c r="BT11" s="19" t="s">
        <v>39</v>
      </c>
      <c r="BU11" s="16">
        <f t="shared" si="35"/>
        <v>5024</v>
      </c>
      <c r="BV11" s="16">
        <f t="shared" si="35"/>
        <v>239675</v>
      </c>
      <c r="BW11" s="17">
        <f t="shared" si="25"/>
        <v>2.0961718994471679E-2</v>
      </c>
      <c r="BY11" s="193"/>
      <c r="BZ11" s="19" t="s">
        <v>39</v>
      </c>
      <c r="CA11" s="16">
        <f t="shared" si="36"/>
        <v>4182</v>
      </c>
      <c r="CB11" s="16">
        <f t="shared" si="36"/>
        <v>203145</v>
      </c>
      <c r="CC11" s="17">
        <f t="shared" si="27"/>
        <v>2.0586280735435281E-2</v>
      </c>
    </row>
    <row r="12" spans="1:81" ht="18.75" customHeight="1" x14ac:dyDescent="0.3">
      <c r="A12" s="193"/>
      <c r="B12" s="193"/>
      <c r="C12" s="19" t="s">
        <v>52</v>
      </c>
      <c r="D12" s="20">
        <v>8623</v>
      </c>
      <c r="E12" s="20">
        <v>192026</v>
      </c>
      <c r="F12" s="24">
        <f t="shared" si="0"/>
        <v>4.4905377396810851E-2</v>
      </c>
      <c r="G12" s="20">
        <v>6542</v>
      </c>
      <c r="H12" s="20">
        <v>191042</v>
      </c>
      <c r="I12" s="24">
        <f t="shared" si="1"/>
        <v>3.4243778854911484E-2</v>
      </c>
      <c r="J12" s="20">
        <v>6128</v>
      </c>
      <c r="K12" s="20">
        <v>112460</v>
      </c>
      <c r="L12" s="24">
        <f t="shared" si="2"/>
        <v>5.4490485505957677E-2</v>
      </c>
      <c r="M12" s="20">
        <v>5392</v>
      </c>
      <c r="N12" s="20">
        <v>109636</v>
      </c>
      <c r="O12" s="24">
        <f t="shared" si="3"/>
        <v>4.9180925973220477E-2</v>
      </c>
      <c r="P12" s="20">
        <v>2839</v>
      </c>
      <c r="Q12" s="20">
        <v>98625</v>
      </c>
      <c r="R12" s="24">
        <f t="shared" si="4"/>
        <v>2.8785804816223066E-2</v>
      </c>
      <c r="S12" s="20">
        <v>2337</v>
      </c>
      <c r="T12" s="20">
        <v>111549</v>
      </c>
      <c r="U12" s="24">
        <f t="shared" si="5"/>
        <v>2.0950434338272865E-2</v>
      </c>
      <c r="V12" s="20">
        <v>1802</v>
      </c>
      <c r="W12" s="20">
        <v>73406</v>
      </c>
      <c r="X12" s="24">
        <f t="shared" si="6"/>
        <v>2.4548402037980546E-2</v>
      </c>
      <c r="Y12" s="13">
        <f t="shared" si="28"/>
        <v>33663</v>
      </c>
      <c r="Z12" s="20">
        <f t="shared" si="28"/>
        <v>888744</v>
      </c>
      <c r="AA12" s="21">
        <f t="shared" si="8"/>
        <v>3.7877048958980315E-2</v>
      </c>
      <c r="AB12" s="22">
        <v>7250</v>
      </c>
      <c r="AC12" s="23">
        <f t="shared" si="9"/>
        <v>8.1575796854887351E-3</v>
      </c>
      <c r="AE12" s="193"/>
      <c r="AF12" s="193"/>
      <c r="AG12" s="19" t="s">
        <v>52</v>
      </c>
      <c r="AH12" s="18">
        <f t="shared" si="29"/>
        <v>77091</v>
      </c>
      <c r="AI12" s="16">
        <f t="shared" si="29"/>
        <v>2122920</v>
      </c>
      <c r="AJ12" s="17">
        <f t="shared" si="11"/>
        <v>3.6313662314171047E-2</v>
      </c>
      <c r="AK12" s="16">
        <f t="shared" si="12"/>
        <v>13646</v>
      </c>
      <c r="AL12" s="17">
        <f t="shared" si="13"/>
        <v>6.4279388766416068E-3</v>
      </c>
      <c r="AM12" s="207"/>
      <c r="AO12" s="193"/>
      <c r="AP12" s="19" t="s">
        <v>52</v>
      </c>
      <c r="AQ12" s="16">
        <f t="shared" si="30"/>
        <v>17563</v>
      </c>
      <c r="AR12" s="16">
        <f t="shared" si="30"/>
        <v>419058</v>
      </c>
      <c r="AS12" s="17">
        <f t="shared" si="15"/>
        <v>4.191066630394838E-2</v>
      </c>
      <c r="AU12" s="193"/>
      <c r="AV12" s="19" t="s">
        <v>52</v>
      </c>
      <c r="AW12" s="16">
        <f t="shared" si="31"/>
        <v>15281</v>
      </c>
      <c r="AX12" s="16">
        <f t="shared" si="31"/>
        <v>443418</v>
      </c>
      <c r="AY12" s="17">
        <f t="shared" si="17"/>
        <v>3.4461839618599152E-2</v>
      </c>
      <c r="BA12" s="193"/>
      <c r="BB12" s="19" t="s">
        <v>52</v>
      </c>
      <c r="BC12" s="16">
        <f t="shared" si="32"/>
        <v>16016</v>
      </c>
      <c r="BD12" s="16">
        <f t="shared" si="32"/>
        <v>309134</v>
      </c>
      <c r="BE12" s="17">
        <f t="shared" si="19"/>
        <v>5.1809247769575656E-2</v>
      </c>
      <c r="BG12" s="193"/>
      <c r="BH12" s="19" t="s">
        <v>52</v>
      </c>
      <c r="BI12" s="16">
        <f t="shared" si="33"/>
        <v>13177</v>
      </c>
      <c r="BJ12" s="16">
        <f t="shared" si="33"/>
        <v>281238</v>
      </c>
      <c r="BK12" s="17">
        <f t="shared" si="21"/>
        <v>4.6853554640553553E-2</v>
      </c>
      <c r="BM12" s="193"/>
      <c r="BN12" s="19" t="s">
        <v>52</v>
      </c>
      <c r="BO12" s="16">
        <f t="shared" si="34"/>
        <v>4716</v>
      </c>
      <c r="BP12" s="16">
        <f t="shared" si="34"/>
        <v>220750</v>
      </c>
      <c r="BQ12" s="17">
        <f t="shared" si="23"/>
        <v>2.1363533408833523E-2</v>
      </c>
      <c r="BS12" s="193"/>
      <c r="BT12" s="19" t="s">
        <v>52</v>
      </c>
      <c r="BU12" s="16">
        <f t="shared" si="35"/>
        <v>5932</v>
      </c>
      <c r="BV12" s="16">
        <f t="shared" si="35"/>
        <v>251026</v>
      </c>
      <c r="BW12" s="17">
        <f t="shared" si="25"/>
        <v>2.3631018300893133E-2</v>
      </c>
      <c r="BY12" s="193"/>
      <c r="BZ12" s="19" t="s">
        <v>52</v>
      </c>
      <c r="CA12" s="16">
        <f t="shared" si="36"/>
        <v>4406</v>
      </c>
      <c r="CB12" s="16">
        <f t="shared" si="36"/>
        <v>198296</v>
      </c>
      <c r="CC12" s="17">
        <f t="shared" si="27"/>
        <v>2.2219308508492356E-2</v>
      </c>
    </row>
    <row r="13" spans="1:81" ht="18.75" customHeight="1" x14ac:dyDescent="0.3">
      <c r="A13" s="193"/>
      <c r="B13" s="194"/>
      <c r="C13" s="25" t="s">
        <v>44</v>
      </c>
      <c r="D13" s="26">
        <f>SUM(D10:D12)</f>
        <v>22608</v>
      </c>
      <c r="E13" s="26">
        <f>SUM(E10:E12)</f>
        <v>613645</v>
      </c>
      <c r="F13" s="27">
        <f t="shared" si="0"/>
        <v>3.6842148147544593E-2</v>
      </c>
      <c r="G13" s="26">
        <f>SUM(G10:G12)</f>
        <v>19797</v>
      </c>
      <c r="H13" s="26">
        <f>SUM(H10:H12)</f>
        <v>593601</v>
      </c>
      <c r="I13" s="27">
        <f t="shared" si="1"/>
        <v>3.3350685056123555E-2</v>
      </c>
      <c r="J13" s="26">
        <f>SUM(J10:J12)</f>
        <v>12952</v>
      </c>
      <c r="K13" s="26">
        <f>SUM(K10:K12)</f>
        <v>341502</v>
      </c>
      <c r="L13" s="27">
        <f t="shared" si="2"/>
        <v>3.7926571440284391E-2</v>
      </c>
      <c r="M13" s="26">
        <f>SUM(M10:M12)</f>
        <v>11899</v>
      </c>
      <c r="N13" s="26">
        <f>SUM(N10:N12)</f>
        <v>343802</v>
      </c>
      <c r="O13" s="27">
        <f t="shared" si="3"/>
        <v>3.4610037172558623E-2</v>
      </c>
      <c r="P13" s="26">
        <f>SUM(P10:P12)</f>
        <v>8980</v>
      </c>
      <c r="Q13" s="26">
        <f>SUM(Q10:Q12)</f>
        <v>304206</v>
      </c>
      <c r="R13" s="27">
        <f t="shared" si="4"/>
        <v>2.9519470358901533E-2</v>
      </c>
      <c r="S13" s="26">
        <f>SUM(S10:S12)</f>
        <v>6174</v>
      </c>
      <c r="T13" s="26">
        <f>SUM(T10:T12)</f>
        <v>310625</v>
      </c>
      <c r="U13" s="27">
        <f t="shared" si="5"/>
        <v>1.9876056338028168E-2</v>
      </c>
      <c r="V13" s="26">
        <f>SUM(V10:V12)</f>
        <v>4752</v>
      </c>
      <c r="W13" s="26">
        <f>SUM(W10:W12)</f>
        <v>222549</v>
      </c>
      <c r="X13" s="27">
        <f t="shared" si="6"/>
        <v>2.1352601000229163E-2</v>
      </c>
      <c r="Y13" s="26">
        <f>SUM(Y10:Y12)</f>
        <v>87162</v>
      </c>
      <c r="Z13" s="26">
        <f>SUM(Z10:Z12)</f>
        <v>2729930</v>
      </c>
      <c r="AA13" s="28">
        <f t="shared" si="8"/>
        <v>3.1928291201605903E-2</v>
      </c>
      <c r="AB13" s="29">
        <f>SUM(AB10:AB12)</f>
        <v>25237</v>
      </c>
      <c r="AC13" s="30">
        <f t="shared" si="9"/>
        <v>9.2445593843065565E-3</v>
      </c>
      <c r="AE13" s="193"/>
      <c r="AF13" s="194"/>
      <c r="AG13" s="25" t="s">
        <v>44</v>
      </c>
      <c r="AH13" s="26">
        <f>SUM(AH10:AH12)</f>
        <v>190082</v>
      </c>
      <c r="AI13" s="26">
        <f>SUM(AI10:AI12)</f>
        <v>6452034</v>
      </c>
      <c r="AJ13" s="27">
        <f t="shared" si="11"/>
        <v>2.9460787094426347E-2</v>
      </c>
      <c r="AK13" s="26">
        <f t="shared" si="12"/>
        <v>44724</v>
      </c>
      <c r="AL13" s="27">
        <f t="shared" si="13"/>
        <v>6.9317675635311281E-3</v>
      </c>
      <c r="AM13" s="207"/>
      <c r="AO13" s="194"/>
      <c r="AP13" s="25" t="s">
        <v>44</v>
      </c>
      <c r="AQ13" s="26">
        <f>SUM(AQ10:AQ12)</f>
        <v>45378</v>
      </c>
      <c r="AR13" s="26">
        <f>SUM(AR10:AR12)</f>
        <v>1324676</v>
      </c>
      <c r="AS13" s="27">
        <f t="shared" si="15"/>
        <v>3.4255923712666343E-2</v>
      </c>
      <c r="AU13" s="194"/>
      <c r="AV13" s="25" t="s">
        <v>44</v>
      </c>
      <c r="AW13" s="26">
        <f>SUM(AW10:AW12)</f>
        <v>42729</v>
      </c>
      <c r="AX13" s="26">
        <f>SUM(AX10:AX12)</f>
        <v>1363951</v>
      </c>
      <c r="AY13" s="27">
        <f t="shared" si="17"/>
        <v>3.1327371731095913E-2</v>
      </c>
      <c r="BA13" s="194"/>
      <c r="BB13" s="25" t="s">
        <v>44</v>
      </c>
      <c r="BC13" s="26">
        <f>SUM(BC10:BC12)</f>
        <v>31985</v>
      </c>
      <c r="BD13" s="26">
        <f>SUM(BD10:BD12)</f>
        <v>923857</v>
      </c>
      <c r="BE13" s="27">
        <f t="shared" si="19"/>
        <v>3.4621158902297652E-2</v>
      </c>
      <c r="BG13" s="194"/>
      <c r="BH13" s="25" t="s">
        <v>44</v>
      </c>
      <c r="BI13" s="26">
        <f>SUM(BI10:BI12)</f>
        <v>29106</v>
      </c>
      <c r="BJ13" s="26">
        <f>SUM(BJ10:BJ12)</f>
        <v>873741</v>
      </c>
      <c r="BK13" s="27">
        <f t="shared" si="21"/>
        <v>3.3311931110020017E-2</v>
      </c>
      <c r="BM13" s="194"/>
      <c r="BN13" s="25" t="s">
        <v>44</v>
      </c>
      <c r="BO13" s="26">
        <f>SUM(BO10:BO12)</f>
        <v>14122</v>
      </c>
      <c r="BP13" s="26">
        <f>SUM(BP10:BP12)</f>
        <v>666586</v>
      </c>
      <c r="BQ13" s="27">
        <f t="shared" si="23"/>
        <v>2.1185563453177833E-2</v>
      </c>
      <c r="BS13" s="194"/>
      <c r="BT13" s="25" t="s">
        <v>44</v>
      </c>
      <c r="BU13" s="26">
        <f>SUM(BU10:BU12)</f>
        <v>14948</v>
      </c>
      <c r="BV13" s="26">
        <f>SUM(BV10:BV12)</f>
        <v>702139</v>
      </c>
      <c r="BW13" s="27">
        <f t="shared" si="25"/>
        <v>2.1289231904224094E-2</v>
      </c>
      <c r="BY13" s="194"/>
      <c r="BZ13" s="25" t="s">
        <v>44</v>
      </c>
      <c r="CA13" s="26">
        <f>SUM(CA10:CA12)</f>
        <v>11814</v>
      </c>
      <c r="CB13" s="26">
        <f>SUM(CB10:CB12)</f>
        <v>597084</v>
      </c>
      <c r="CC13" s="27">
        <f t="shared" si="27"/>
        <v>1.9786160741202242E-2</v>
      </c>
    </row>
    <row r="14" spans="1:81" ht="18.75" customHeight="1" x14ac:dyDescent="0.3">
      <c r="A14" s="193"/>
      <c r="B14" s="192" t="s">
        <v>26</v>
      </c>
      <c r="C14" s="19" t="s">
        <v>55</v>
      </c>
      <c r="D14" s="20">
        <v>9706</v>
      </c>
      <c r="E14" s="20">
        <v>178517</v>
      </c>
      <c r="F14" s="24">
        <f t="shared" si="0"/>
        <v>5.437017202843427E-2</v>
      </c>
      <c r="G14" s="20">
        <v>9028</v>
      </c>
      <c r="H14" s="20">
        <v>194451</v>
      </c>
      <c r="I14" s="24">
        <f t="shared" si="1"/>
        <v>4.642814899383392E-2</v>
      </c>
      <c r="J14" s="20">
        <v>7381</v>
      </c>
      <c r="K14" s="20">
        <v>109142</v>
      </c>
      <c r="L14" s="24">
        <f t="shared" si="2"/>
        <v>6.7627494456762749E-2</v>
      </c>
      <c r="M14" s="20">
        <v>5829</v>
      </c>
      <c r="N14" s="20">
        <v>87839</v>
      </c>
      <c r="O14" s="24">
        <f t="shared" si="3"/>
        <v>6.6360045082480446E-2</v>
      </c>
      <c r="P14" s="20">
        <v>3906</v>
      </c>
      <c r="Q14" s="20">
        <v>102968</v>
      </c>
      <c r="R14" s="24">
        <f t="shared" si="4"/>
        <v>3.7934115453344727E-2</v>
      </c>
      <c r="S14" s="20">
        <v>2926</v>
      </c>
      <c r="T14" s="20">
        <v>105737</v>
      </c>
      <c r="U14" s="24">
        <f t="shared" si="5"/>
        <v>2.7672432544899137E-2</v>
      </c>
      <c r="V14" s="20">
        <v>2306</v>
      </c>
      <c r="W14" s="20">
        <v>74169</v>
      </c>
      <c r="X14" s="24">
        <f t="shared" si="6"/>
        <v>3.1091156682711105E-2</v>
      </c>
      <c r="Y14" s="13">
        <f>SUM(D14,G14,J14,M14,P14,S14,V14)</f>
        <v>41082</v>
      </c>
      <c r="Z14" s="20">
        <f>SUM(E14,H14,K14,N14,Q14,W14,T14)</f>
        <v>852823</v>
      </c>
      <c r="AA14" s="21">
        <f t="shared" si="8"/>
        <v>4.8171777731135297E-2</v>
      </c>
      <c r="AB14" s="22">
        <v>7854</v>
      </c>
      <c r="AC14" s="23">
        <f t="shared" si="9"/>
        <v>9.2094139112101816E-3</v>
      </c>
      <c r="AE14" s="193"/>
      <c r="AF14" s="192" t="s">
        <v>26</v>
      </c>
      <c r="AG14" s="19" t="s">
        <v>55</v>
      </c>
      <c r="AH14" s="18">
        <f t="shared" ref="AH14:AI16" si="37">SUM(Y14,Y48)</f>
        <v>83096</v>
      </c>
      <c r="AI14" s="16">
        <f t="shared" si="37"/>
        <v>1974132</v>
      </c>
      <c r="AJ14" s="17">
        <f t="shared" si="11"/>
        <v>4.2092423404311366E-2</v>
      </c>
      <c r="AK14" s="16">
        <f t="shared" si="12"/>
        <v>12914</v>
      </c>
      <c r="AL14" s="17">
        <f t="shared" si="13"/>
        <v>6.5416091730441531E-3</v>
      </c>
      <c r="AM14" s="207"/>
      <c r="AO14" s="192" t="s">
        <v>26</v>
      </c>
      <c r="AP14" s="19" t="s">
        <v>55</v>
      </c>
      <c r="AQ14" s="16">
        <f t="shared" ref="AQ14:AR16" si="38">SUM(D14,D31,D48,D65,D82,D99,D116,D133,D150,D167,D184,D201,D218)</f>
        <v>17474</v>
      </c>
      <c r="AR14" s="16">
        <f t="shared" si="38"/>
        <v>371582</v>
      </c>
      <c r="AS14" s="17">
        <f t="shared" si="15"/>
        <v>4.7025959276821808E-2</v>
      </c>
      <c r="AU14" s="192" t="s">
        <v>26</v>
      </c>
      <c r="AV14" s="19" t="s">
        <v>55</v>
      </c>
      <c r="AW14" s="16">
        <f t="shared" ref="AW14:AX16" si="39">SUM(G14,G31,G48,G65,G82,G99,G116,G133,G150,G167,G184,G201,G218,)</f>
        <v>18413</v>
      </c>
      <c r="AX14" s="16">
        <f t="shared" si="39"/>
        <v>431112</v>
      </c>
      <c r="AY14" s="17">
        <f t="shared" si="17"/>
        <v>4.2710478947466088E-2</v>
      </c>
      <c r="BA14" s="192" t="s">
        <v>26</v>
      </c>
      <c r="BB14" s="19" t="s">
        <v>55</v>
      </c>
      <c r="BC14" s="16">
        <f t="shared" ref="BC14:BD16" si="40">SUM(J14,J31,J48,J65,J82,J99,J116,J133,J150,J167,J184,J201,J218)</f>
        <v>17232</v>
      </c>
      <c r="BD14" s="16">
        <f t="shared" si="40"/>
        <v>290221</v>
      </c>
      <c r="BE14" s="17">
        <f t="shared" si="19"/>
        <v>5.9375441473911258E-2</v>
      </c>
      <c r="BG14" s="192" t="s">
        <v>26</v>
      </c>
      <c r="BH14" s="19" t="s">
        <v>55</v>
      </c>
      <c r="BI14" s="16">
        <f t="shared" ref="BI14:BJ16" si="41">SUM(M14,M31,M48,M65,M82,M99,M116,M133,M150,M167,M184,M201,M218)</f>
        <v>12814</v>
      </c>
      <c r="BJ14" s="16">
        <f t="shared" si="41"/>
        <v>226968</v>
      </c>
      <c r="BK14" s="17">
        <f t="shared" si="21"/>
        <v>5.6457297945084771E-2</v>
      </c>
      <c r="BM14" s="192" t="s">
        <v>26</v>
      </c>
      <c r="BN14" s="19" t="s">
        <v>55</v>
      </c>
      <c r="BO14" s="16">
        <f t="shared" ref="BO14:BP16" si="42">SUM(P14,P31,P48,P65,P82,P99,P116,P133,P150,P167,P184,P201,P218)</f>
        <v>5815</v>
      </c>
      <c r="BP14" s="16">
        <f t="shared" si="42"/>
        <v>220894</v>
      </c>
      <c r="BQ14" s="17">
        <f t="shared" si="23"/>
        <v>2.6324843590138255E-2</v>
      </c>
      <c r="BS14" s="192" t="s">
        <v>26</v>
      </c>
      <c r="BT14" s="19" t="s">
        <v>55</v>
      </c>
      <c r="BU14" s="16">
        <f t="shared" ref="BU14:BV16" si="43">SUM(S14,S31,S48,S65,S82,S99,S116,S133,S150,S167,S184,S201,S218)</f>
        <v>6348</v>
      </c>
      <c r="BV14" s="16">
        <f t="shared" si="43"/>
        <v>239620</v>
      </c>
      <c r="BW14" s="17">
        <f t="shared" si="25"/>
        <v>2.6491945580502461E-2</v>
      </c>
      <c r="BY14" s="192" t="s">
        <v>26</v>
      </c>
      <c r="BZ14" s="19" t="s">
        <v>55</v>
      </c>
      <c r="CA14" s="16">
        <f t="shared" ref="CA14:CB16" si="44">SUM(V14,V31,V48,V65,V82,V99,V116,V133,V167,V184,V201,V218)</f>
        <v>5000</v>
      </c>
      <c r="CB14" s="16">
        <f t="shared" si="44"/>
        <v>193735</v>
      </c>
      <c r="CC14" s="17">
        <f t="shared" si="27"/>
        <v>2.5808449686427336E-2</v>
      </c>
    </row>
    <row r="15" spans="1:81" ht="18.75" customHeight="1" x14ac:dyDescent="0.3">
      <c r="A15" s="193"/>
      <c r="B15" s="193"/>
      <c r="C15" s="19" t="s">
        <v>50</v>
      </c>
      <c r="D15" s="20">
        <v>10733</v>
      </c>
      <c r="E15" s="20">
        <v>184413</v>
      </c>
      <c r="F15" s="24">
        <f t="shared" si="0"/>
        <v>5.8200886054670768E-2</v>
      </c>
      <c r="G15" s="20">
        <v>9236</v>
      </c>
      <c r="H15" s="20">
        <v>200566</v>
      </c>
      <c r="I15" s="24">
        <f t="shared" si="1"/>
        <v>4.6049679407277402E-2</v>
      </c>
      <c r="J15" s="20">
        <v>7617</v>
      </c>
      <c r="K15" s="20">
        <v>110525</v>
      </c>
      <c r="L15" s="24">
        <f t="shared" si="2"/>
        <v>6.8916534720651443E-2</v>
      </c>
      <c r="M15" s="20">
        <v>6184</v>
      </c>
      <c r="N15" s="20">
        <v>92314</v>
      </c>
      <c r="O15" s="24">
        <f t="shared" si="3"/>
        <v>6.6988755768355834E-2</v>
      </c>
      <c r="P15" s="20">
        <v>3993</v>
      </c>
      <c r="Q15" s="20">
        <v>99679</v>
      </c>
      <c r="R15" s="24">
        <f t="shared" si="4"/>
        <v>4.0058588067697305E-2</v>
      </c>
      <c r="S15" s="20">
        <v>2631</v>
      </c>
      <c r="T15" s="20">
        <v>104343</v>
      </c>
      <c r="U15" s="24">
        <f t="shared" si="5"/>
        <v>2.521491618987378E-2</v>
      </c>
      <c r="V15" s="20">
        <v>2336</v>
      </c>
      <c r="W15" s="20">
        <v>73733</v>
      </c>
      <c r="X15" s="24">
        <f t="shared" si="6"/>
        <v>3.1681879212835502E-2</v>
      </c>
      <c r="Y15" s="13">
        <f>SUM(D15,G15,J15,M15,P15,S15,V15)</f>
        <v>42730</v>
      </c>
      <c r="Z15" s="20">
        <f>SUM(E15,H15,K15,N15,Q15,W15,T15)</f>
        <v>865573</v>
      </c>
      <c r="AA15" s="21">
        <f t="shared" si="8"/>
        <v>4.9366142428194967E-2</v>
      </c>
      <c r="AB15" s="22">
        <v>8985</v>
      </c>
      <c r="AC15" s="23">
        <f t="shared" si="9"/>
        <v>1.0380406967407716E-2</v>
      </c>
      <c r="AE15" s="193"/>
      <c r="AF15" s="193"/>
      <c r="AG15" s="19" t="s">
        <v>50</v>
      </c>
      <c r="AH15" s="18">
        <f t="shared" si="37"/>
        <v>90920</v>
      </c>
      <c r="AI15" s="16">
        <f t="shared" si="37"/>
        <v>2097511</v>
      </c>
      <c r="AJ15" s="17">
        <f t="shared" si="11"/>
        <v>4.3346614153632571E-2</v>
      </c>
      <c r="AK15" s="16">
        <f t="shared" si="12"/>
        <v>15477</v>
      </c>
      <c r="AL15" s="17">
        <f t="shared" si="13"/>
        <v>7.378745570345042E-3</v>
      </c>
      <c r="AM15" s="207"/>
      <c r="AO15" s="193"/>
      <c r="AP15" s="19" t="s">
        <v>50</v>
      </c>
      <c r="AQ15" s="16">
        <f t="shared" si="38"/>
        <v>20923</v>
      </c>
      <c r="AR15" s="16">
        <f t="shared" si="38"/>
        <v>424184</v>
      </c>
      <c r="AS15" s="17">
        <f t="shared" si="15"/>
        <v>4.9325292797465253E-2</v>
      </c>
      <c r="AU15" s="193"/>
      <c r="AV15" s="19" t="s">
        <v>50</v>
      </c>
      <c r="AW15" s="16">
        <f t="shared" si="39"/>
        <v>19347</v>
      </c>
      <c r="AX15" s="16">
        <f t="shared" si="39"/>
        <v>464781</v>
      </c>
      <c r="AY15" s="17">
        <f t="shared" si="17"/>
        <v>4.1626056142570374E-2</v>
      </c>
      <c r="BA15" s="193"/>
      <c r="BB15" s="19" t="s">
        <v>50</v>
      </c>
      <c r="BC15" s="16">
        <f t="shared" si="40"/>
        <v>18917</v>
      </c>
      <c r="BD15" s="16">
        <f t="shared" si="40"/>
        <v>302411</v>
      </c>
      <c r="BE15" s="17">
        <f t="shared" si="19"/>
        <v>6.2553941490223572E-2</v>
      </c>
      <c r="BG15" s="193"/>
      <c r="BH15" s="19" t="s">
        <v>50</v>
      </c>
      <c r="BI15" s="16">
        <f t="shared" si="41"/>
        <v>14131</v>
      </c>
      <c r="BJ15" s="16">
        <f t="shared" si="41"/>
        <v>245016</v>
      </c>
      <c r="BK15" s="17">
        <f t="shared" si="21"/>
        <v>5.7673784569170994E-2</v>
      </c>
      <c r="BM15" s="193"/>
      <c r="BN15" s="19" t="s">
        <v>50</v>
      </c>
      <c r="BO15" s="16">
        <f t="shared" si="42"/>
        <v>6110</v>
      </c>
      <c r="BP15" s="16">
        <f t="shared" si="42"/>
        <v>220700</v>
      </c>
      <c r="BQ15" s="17">
        <f t="shared" si="23"/>
        <v>2.7684639782510196E-2</v>
      </c>
      <c r="BS15" s="193"/>
      <c r="BT15" s="19" t="s">
        <v>50</v>
      </c>
      <c r="BU15" s="16">
        <f t="shared" si="43"/>
        <v>6036</v>
      </c>
      <c r="BV15" s="16">
        <f t="shared" si="43"/>
        <v>241910</v>
      </c>
      <c r="BW15" s="17">
        <f t="shared" si="25"/>
        <v>2.4951428217105536E-2</v>
      </c>
      <c r="BY15" s="193"/>
      <c r="BZ15" s="19" t="s">
        <v>50</v>
      </c>
      <c r="CA15" s="16">
        <f t="shared" si="44"/>
        <v>5456</v>
      </c>
      <c r="CB15" s="16">
        <f t="shared" si="44"/>
        <v>198509</v>
      </c>
      <c r="CC15" s="17">
        <f t="shared" si="27"/>
        <v>2.7484899928970474E-2</v>
      </c>
    </row>
    <row r="16" spans="1:81" ht="18.75" customHeight="1" x14ac:dyDescent="0.3">
      <c r="A16" s="193"/>
      <c r="B16" s="193"/>
      <c r="C16" s="19" t="s">
        <v>51</v>
      </c>
      <c r="D16" s="20">
        <v>11720</v>
      </c>
      <c r="E16" s="20">
        <v>182587</v>
      </c>
      <c r="F16" s="24">
        <f t="shared" si="0"/>
        <v>6.4188578595409315E-2</v>
      </c>
      <c r="G16" s="20">
        <v>10242</v>
      </c>
      <c r="H16" s="20">
        <v>192949</v>
      </c>
      <c r="I16" s="24">
        <f t="shared" si="1"/>
        <v>5.3081384199969939E-2</v>
      </c>
      <c r="J16" s="20">
        <v>10303</v>
      </c>
      <c r="K16" s="20">
        <v>118511</v>
      </c>
      <c r="L16" s="24">
        <f t="shared" si="2"/>
        <v>8.6937077570858404E-2</v>
      </c>
      <c r="M16" s="20">
        <v>8174</v>
      </c>
      <c r="N16" s="20">
        <v>86710</v>
      </c>
      <c r="O16" s="24">
        <f t="shared" si="3"/>
        <v>9.4268250490139552E-2</v>
      </c>
      <c r="P16" s="20">
        <v>4672</v>
      </c>
      <c r="Q16" s="20">
        <v>98986</v>
      </c>
      <c r="R16" s="24">
        <f t="shared" si="4"/>
        <v>4.7198593740528962E-2</v>
      </c>
      <c r="S16" s="20">
        <v>3379</v>
      </c>
      <c r="T16" s="20">
        <v>95117</v>
      </c>
      <c r="U16" s="24">
        <f t="shared" si="5"/>
        <v>3.5524669617418549E-2</v>
      </c>
      <c r="V16" s="20">
        <v>2989</v>
      </c>
      <c r="W16" s="20">
        <v>71386</v>
      </c>
      <c r="X16" s="24">
        <f t="shared" si="6"/>
        <v>4.1870955089233185E-2</v>
      </c>
      <c r="Y16" s="13">
        <f>SUM(D16,G16,J16,M16,P16,S16,V16)</f>
        <v>51479</v>
      </c>
      <c r="Z16" s="20">
        <f>SUM(E16,H16,K16,N16,Q16,W16,T16)</f>
        <v>846246</v>
      </c>
      <c r="AA16" s="21">
        <f t="shared" si="8"/>
        <v>6.083219300298022E-2</v>
      </c>
      <c r="AB16" s="22">
        <v>8758</v>
      </c>
      <c r="AC16" s="23">
        <f t="shared" si="9"/>
        <v>1.0349236510423684E-2</v>
      </c>
      <c r="AE16" s="193"/>
      <c r="AF16" s="193"/>
      <c r="AG16" s="19" t="s">
        <v>51</v>
      </c>
      <c r="AH16" s="18">
        <f t="shared" si="37"/>
        <v>107465</v>
      </c>
      <c r="AI16" s="16">
        <f t="shared" si="37"/>
        <v>1992327</v>
      </c>
      <c r="AJ16" s="17">
        <f t="shared" si="11"/>
        <v>5.3939438656405297E-2</v>
      </c>
      <c r="AK16" s="16">
        <f t="shared" si="12"/>
        <v>15228</v>
      </c>
      <c r="AL16" s="17">
        <f t="shared" si="13"/>
        <v>7.643323611033731E-3</v>
      </c>
      <c r="AM16" s="207"/>
      <c r="AO16" s="193"/>
      <c r="AP16" s="19" t="s">
        <v>51</v>
      </c>
      <c r="AQ16" s="16">
        <f t="shared" si="38"/>
        <v>22096</v>
      </c>
      <c r="AR16" s="16">
        <f t="shared" si="38"/>
        <v>383791</v>
      </c>
      <c r="AS16" s="17">
        <f t="shared" si="15"/>
        <v>5.75730019724277E-2</v>
      </c>
      <c r="AU16" s="193"/>
      <c r="AV16" s="19" t="s">
        <v>51</v>
      </c>
      <c r="AW16" s="16">
        <f t="shared" si="39"/>
        <v>21218</v>
      </c>
      <c r="AX16" s="16">
        <f t="shared" si="39"/>
        <v>435392</v>
      </c>
      <c r="AY16" s="17">
        <f t="shared" si="17"/>
        <v>4.8733095693076586E-2</v>
      </c>
      <c r="BA16" s="193"/>
      <c r="BB16" s="19" t="s">
        <v>51</v>
      </c>
      <c r="BC16" s="16">
        <f t="shared" si="40"/>
        <v>24642</v>
      </c>
      <c r="BD16" s="16">
        <f t="shared" si="40"/>
        <v>313566</v>
      </c>
      <c r="BE16" s="17">
        <f t="shared" si="19"/>
        <v>7.858632632364479E-2</v>
      </c>
      <c r="BG16" s="193"/>
      <c r="BH16" s="19" t="s">
        <v>51</v>
      </c>
      <c r="BI16" s="16">
        <f t="shared" si="41"/>
        <v>17857</v>
      </c>
      <c r="BJ16" s="16">
        <f t="shared" si="41"/>
        <v>233452</v>
      </c>
      <c r="BK16" s="17">
        <f t="shared" si="21"/>
        <v>7.649109881260388E-2</v>
      </c>
      <c r="BM16" s="193"/>
      <c r="BN16" s="19" t="s">
        <v>51</v>
      </c>
      <c r="BO16" s="16">
        <f t="shared" si="42"/>
        <v>7283</v>
      </c>
      <c r="BP16" s="16">
        <f t="shared" si="42"/>
        <v>212762</v>
      </c>
      <c r="BQ16" s="17">
        <f t="shared" si="23"/>
        <v>3.4230736691702464E-2</v>
      </c>
      <c r="BS16" s="193"/>
      <c r="BT16" s="19" t="s">
        <v>51</v>
      </c>
      <c r="BU16" s="16">
        <f t="shared" si="43"/>
        <v>7525</v>
      </c>
      <c r="BV16" s="16">
        <f t="shared" si="43"/>
        <v>223696</v>
      </c>
      <c r="BW16" s="17">
        <f t="shared" si="25"/>
        <v>3.3639403476146197E-2</v>
      </c>
      <c r="BY16" s="193"/>
      <c r="BZ16" s="19" t="s">
        <v>51</v>
      </c>
      <c r="CA16" s="16">
        <f t="shared" si="44"/>
        <v>6844</v>
      </c>
      <c r="CB16" s="16">
        <f t="shared" si="44"/>
        <v>189668</v>
      </c>
      <c r="CC16" s="17">
        <f t="shared" si="27"/>
        <v>3.6084104856907863E-2</v>
      </c>
    </row>
    <row r="17" spans="1:81" ht="18.75" customHeight="1" x14ac:dyDescent="0.3">
      <c r="A17" s="193"/>
      <c r="B17" s="194"/>
      <c r="C17" s="25" t="s">
        <v>44</v>
      </c>
      <c r="D17" s="26">
        <f>SUM(D14:D16)</f>
        <v>32159</v>
      </c>
      <c r="E17" s="26">
        <f>SUM(E14:E16)</f>
        <v>545517</v>
      </c>
      <c r="F17" s="27">
        <f t="shared" si="0"/>
        <v>5.8951416729451145E-2</v>
      </c>
      <c r="G17" s="26">
        <f>SUM(G14:G16)</f>
        <v>28506</v>
      </c>
      <c r="H17" s="26">
        <f>SUM(H14:H16)</f>
        <v>587966</v>
      </c>
      <c r="I17" s="27">
        <f t="shared" si="1"/>
        <v>4.8482395240541119E-2</v>
      </c>
      <c r="J17" s="26">
        <f>SUM(J14:J16)</f>
        <v>25301</v>
      </c>
      <c r="K17" s="26">
        <f>SUM(K14:K16)</f>
        <v>338178</v>
      </c>
      <c r="L17" s="27">
        <f t="shared" si="2"/>
        <v>7.4815629638829262E-2</v>
      </c>
      <c r="M17" s="26">
        <f>SUM(M14:M16)</f>
        <v>20187</v>
      </c>
      <c r="N17" s="26">
        <f>SUM(N14:N16)</f>
        <v>266863</v>
      </c>
      <c r="O17" s="27">
        <f t="shared" si="3"/>
        <v>7.5645555959424876E-2</v>
      </c>
      <c r="P17" s="26">
        <f>SUM(P14:P16)</f>
        <v>12571</v>
      </c>
      <c r="Q17" s="26">
        <f>SUM(Q14:Q16)</f>
        <v>301633</v>
      </c>
      <c r="R17" s="27">
        <f t="shared" si="4"/>
        <v>4.1676474391064637E-2</v>
      </c>
      <c r="S17" s="26">
        <f>SUM(S14:S16)</f>
        <v>8936</v>
      </c>
      <c r="T17" s="26">
        <f>SUM(T14:T16)</f>
        <v>305197</v>
      </c>
      <c r="U17" s="27">
        <f t="shared" si="5"/>
        <v>2.9279449011622001E-2</v>
      </c>
      <c r="V17" s="26">
        <f>SUM(V14:V16)</f>
        <v>7631</v>
      </c>
      <c r="W17" s="26">
        <f>SUM(W14:W16)</f>
        <v>219288</v>
      </c>
      <c r="X17" s="27">
        <f t="shared" si="6"/>
        <v>3.4798985808616976E-2</v>
      </c>
      <c r="Y17" s="26">
        <f>SUM(Y14:Y16)</f>
        <v>135291</v>
      </c>
      <c r="Z17" s="26">
        <f>SUM(Z14:Z16)</f>
        <v>2564642</v>
      </c>
      <c r="AA17" s="28">
        <f t="shared" si="8"/>
        <v>5.2752391951781184E-2</v>
      </c>
      <c r="AB17" s="29">
        <f>SUM(AB14:AB16)</f>
        <v>25597</v>
      </c>
      <c r="AC17" s="30">
        <f t="shared" si="9"/>
        <v>9.9807302539691705E-3</v>
      </c>
      <c r="AE17" s="193"/>
      <c r="AF17" s="194"/>
      <c r="AG17" s="25" t="s">
        <v>44</v>
      </c>
      <c r="AH17" s="26">
        <f>SUM(AH14:AH16)</f>
        <v>281481</v>
      </c>
      <c r="AI17" s="26">
        <f>SUM(AI14:AI16)</f>
        <v>6063970</v>
      </c>
      <c r="AJ17" s="27">
        <f t="shared" si="11"/>
        <v>4.6418600355872475E-2</v>
      </c>
      <c r="AK17" s="26">
        <f t="shared" si="12"/>
        <v>43619</v>
      </c>
      <c r="AL17" s="27">
        <f t="shared" si="13"/>
        <v>7.1931424462851898E-3</v>
      </c>
      <c r="AM17" s="207"/>
      <c r="AO17" s="194"/>
      <c r="AP17" s="25" t="s">
        <v>44</v>
      </c>
      <c r="AQ17" s="26">
        <f>SUM(AQ14:AQ16)</f>
        <v>60493</v>
      </c>
      <c r="AR17" s="26">
        <f>SUM(AR14:AR16)</f>
        <v>1179557</v>
      </c>
      <c r="AS17" s="27">
        <f t="shared" si="15"/>
        <v>5.1284507658383612E-2</v>
      </c>
      <c r="AU17" s="194"/>
      <c r="AV17" s="25" t="s">
        <v>44</v>
      </c>
      <c r="AW17" s="26">
        <f>SUM(AW14:AW16)</f>
        <v>58978</v>
      </c>
      <c r="AX17" s="26">
        <f>SUM(AX14:AX16)</f>
        <v>1331285</v>
      </c>
      <c r="AY17" s="27">
        <f t="shared" si="17"/>
        <v>4.4301558268890581E-2</v>
      </c>
      <c r="BA17" s="194"/>
      <c r="BB17" s="25" t="s">
        <v>44</v>
      </c>
      <c r="BC17" s="26">
        <f>SUM(BC14:BC16)</f>
        <v>60791</v>
      </c>
      <c r="BD17" s="26">
        <f>SUM(BD14:BD16)</f>
        <v>906198</v>
      </c>
      <c r="BE17" s="27">
        <f t="shared" si="19"/>
        <v>6.7083573347105158E-2</v>
      </c>
      <c r="BG17" s="194"/>
      <c r="BH17" s="25" t="s">
        <v>44</v>
      </c>
      <c r="BI17" s="26">
        <f>SUM(BI14:BI16)</f>
        <v>44802</v>
      </c>
      <c r="BJ17" s="26">
        <f>SUM(BJ14:BJ16)</f>
        <v>705436</v>
      </c>
      <c r="BK17" s="27">
        <f t="shared" si="21"/>
        <v>6.3509659274547936E-2</v>
      </c>
      <c r="BM17" s="194"/>
      <c r="BN17" s="25" t="s">
        <v>44</v>
      </c>
      <c r="BO17" s="26">
        <f>SUM(BO14:BO16)</f>
        <v>19208</v>
      </c>
      <c r="BP17" s="26">
        <f>SUM(BP14:BP16)</f>
        <v>654356</v>
      </c>
      <c r="BQ17" s="27">
        <f t="shared" si="23"/>
        <v>2.9354051922806546E-2</v>
      </c>
      <c r="BS17" s="194"/>
      <c r="BT17" s="25" t="s">
        <v>44</v>
      </c>
      <c r="BU17" s="26">
        <f>SUM(BU14:BU16)</f>
        <v>19909</v>
      </c>
      <c r="BV17" s="26">
        <f>SUM(BV14:BV16)</f>
        <v>705226</v>
      </c>
      <c r="BW17" s="27">
        <f t="shared" si="25"/>
        <v>2.8230666481383272E-2</v>
      </c>
      <c r="BY17" s="194"/>
      <c r="BZ17" s="25" t="s">
        <v>44</v>
      </c>
      <c r="CA17" s="26">
        <f>SUM(CA14:CA16)</f>
        <v>17300</v>
      </c>
      <c r="CB17" s="26">
        <f>SUM(CB14:CB16)</f>
        <v>581912</v>
      </c>
      <c r="CC17" s="27">
        <f t="shared" si="27"/>
        <v>2.972958110504681E-2</v>
      </c>
    </row>
    <row r="18" spans="1:81" ht="18.75" customHeight="1" x14ac:dyDescent="0.3">
      <c r="A18" s="193"/>
      <c r="B18" s="192" t="s">
        <v>9</v>
      </c>
      <c r="C18" s="19" t="s">
        <v>53</v>
      </c>
      <c r="D18" s="20">
        <v>13930</v>
      </c>
      <c r="E18" s="20">
        <v>199753</v>
      </c>
      <c r="F18" s="24">
        <f t="shared" si="0"/>
        <v>6.9736124113279896E-2</v>
      </c>
      <c r="G18" s="20">
        <v>11229</v>
      </c>
      <c r="H18" s="20">
        <v>199409</v>
      </c>
      <c r="I18" s="24">
        <f t="shared" si="1"/>
        <v>5.631140018755422E-2</v>
      </c>
      <c r="J18" s="20">
        <v>9204</v>
      </c>
      <c r="K18" s="20">
        <v>110255</v>
      </c>
      <c r="L18" s="24">
        <f t="shared" si="2"/>
        <v>8.3479207292186289E-2</v>
      </c>
      <c r="M18" s="20">
        <v>7939</v>
      </c>
      <c r="N18" s="20">
        <v>91541</v>
      </c>
      <c r="O18" s="24">
        <f t="shared" si="3"/>
        <v>8.672616641723381E-2</v>
      </c>
      <c r="P18" s="20">
        <v>5031</v>
      </c>
      <c r="Q18" s="20">
        <v>97863</v>
      </c>
      <c r="R18" s="24">
        <f t="shared" si="4"/>
        <v>5.1408601820912912E-2</v>
      </c>
      <c r="S18" s="20">
        <v>3339</v>
      </c>
      <c r="T18" s="20">
        <v>92527</v>
      </c>
      <c r="U18" s="24">
        <f t="shared" si="5"/>
        <v>3.6086763863520915E-2</v>
      </c>
      <c r="V18" s="20">
        <v>3079</v>
      </c>
      <c r="W18" s="20">
        <v>75954</v>
      </c>
      <c r="X18" s="24">
        <f t="shared" si="6"/>
        <v>4.0537693867340761E-2</v>
      </c>
      <c r="Y18" s="13">
        <v>53749</v>
      </c>
      <c r="Z18" s="20">
        <f>SUM(E18,H18,K18,N18,Q18,T18,W18)</f>
        <v>867302</v>
      </c>
      <c r="AA18" s="21">
        <f t="shared" si="8"/>
        <v>6.1972646206281089E-2</v>
      </c>
      <c r="AB18" s="22">
        <v>9153</v>
      </c>
      <c r="AC18" s="23">
        <f t="shared" si="9"/>
        <v>1.0553417379413399E-2</v>
      </c>
      <c r="AE18" s="193"/>
      <c r="AF18" s="192" t="s">
        <v>9</v>
      </c>
      <c r="AG18" s="19" t="s">
        <v>53</v>
      </c>
      <c r="AH18" s="18">
        <f t="shared" ref="AH18:AI20" si="45">SUM(Y18,Y52)</f>
        <v>114250</v>
      </c>
      <c r="AI18" s="16">
        <f t="shared" si="45"/>
        <v>2041508</v>
      </c>
      <c r="AJ18" s="17">
        <f t="shared" si="11"/>
        <v>5.5963532839450054E-2</v>
      </c>
      <c r="AK18" s="16">
        <f t="shared" si="12"/>
        <v>17242</v>
      </c>
      <c r="AL18" s="17">
        <f t="shared" si="13"/>
        <v>8.4457175773986672E-3</v>
      </c>
      <c r="AM18" s="207" t="s">
        <v>4</v>
      </c>
      <c r="AO18" s="192" t="s">
        <v>9</v>
      </c>
      <c r="AP18" s="19" t="s">
        <v>53</v>
      </c>
      <c r="AQ18" s="16">
        <f t="shared" ref="AQ18:AR20" si="46">SUM(D18,D35,D52,D69,D86,D103,D120,D137,D154,D171,D188,D205,D222)</f>
        <v>26285</v>
      </c>
      <c r="AR18" s="16">
        <f t="shared" si="46"/>
        <v>422551</v>
      </c>
      <c r="AS18" s="17">
        <f t="shared" si="15"/>
        <v>6.2205508920816659E-2</v>
      </c>
      <c r="AU18" s="192" t="s">
        <v>9</v>
      </c>
      <c r="AV18" s="19" t="s">
        <v>53</v>
      </c>
      <c r="AW18" s="16">
        <f t="shared" ref="AW18:AX20" si="47">SUM(G18,G35,G52,G69,G86,G103,G120,G137,G154,G171,G188,G205,G222,)</f>
        <v>23642</v>
      </c>
      <c r="AX18" s="16">
        <f t="shared" si="47"/>
        <v>447612</v>
      </c>
      <c r="AY18" s="17">
        <f t="shared" si="17"/>
        <v>5.2818065646139958E-2</v>
      </c>
      <c r="BA18" s="192" t="s">
        <v>9</v>
      </c>
      <c r="BB18" s="19" t="s">
        <v>53</v>
      </c>
      <c r="BC18" s="16">
        <f t="shared" ref="BC18:BD20" si="48">SUM(J18,J35,J52,J69,J86,J103,J120,J137,J154,J171,J188,J205,J222)</f>
        <v>23483</v>
      </c>
      <c r="BD18" s="16">
        <f t="shared" si="48"/>
        <v>298198</v>
      </c>
      <c r="BE18" s="17">
        <f t="shared" si="19"/>
        <v>7.8749689803419204E-2</v>
      </c>
      <c r="BG18" s="192" t="s">
        <v>9</v>
      </c>
      <c r="BH18" s="19" t="s">
        <v>53</v>
      </c>
      <c r="BI18" s="16">
        <f t="shared" ref="BI18:BJ20" si="49">SUM(M18,M35,M52,M69,M86,M103,M120,M137,M154,M171,M188,M205,M222)</f>
        <v>18090</v>
      </c>
      <c r="BJ18" s="16">
        <f t="shared" si="49"/>
        <v>240609</v>
      </c>
      <c r="BK18" s="17">
        <f t="shared" si="21"/>
        <v>7.5184220041644323E-2</v>
      </c>
      <c r="BM18" s="192" t="s">
        <v>9</v>
      </c>
      <c r="BN18" s="19" t="s">
        <v>53</v>
      </c>
      <c r="BO18" s="16">
        <f t="shared" ref="BO18:BP20" si="50">SUM(P18,P35,P52,P69,P86,P103,P120,P137,P154,P171,P188,P205,P222)</f>
        <v>7148</v>
      </c>
      <c r="BP18" s="16">
        <f t="shared" si="50"/>
        <v>216380</v>
      </c>
      <c r="BQ18" s="17">
        <f t="shared" si="23"/>
        <v>3.3034476384139012E-2</v>
      </c>
      <c r="BS18" s="192" t="s">
        <v>9</v>
      </c>
      <c r="BT18" s="19" t="s">
        <v>53</v>
      </c>
      <c r="BU18" s="16">
        <f t="shared" ref="BU18:BV20" si="51">SUM(S18,S35,S52,S69,S86,S103,S120,S137,S154,S171,S188,S205,S222)</f>
        <v>7489</v>
      </c>
      <c r="BV18" s="16">
        <f t="shared" si="51"/>
        <v>217008</v>
      </c>
      <c r="BW18" s="17">
        <f t="shared" si="25"/>
        <v>3.4510248470102485E-2</v>
      </c>
      <c r="BY18" s="192" t="s">
        <v>9</v>
      </c>
      <c r="BZ18" s="19" t="s">
        <v>53</v>
      </c>
      <c r="CA18" s="16">
        <f t="shared" ref="CA18:CB20" si="52">SUM(V18,V35,V52,V69,V86,V103,V120,V137,V171,V188,V205,V222)</f>
        <v>7291</v>
      </c>
      <c r="CB18" s="16">
        <f t="shared" si="52"/>
        <v>199150</v>
      </c>
      <c r="CC18" s="17">
        <f t="shared" si="27"/>
        <v>3.6610595028872706E-2</v>
      </c>
    </row>
    <row r="19" spans="1:81" ht="18.75" customHeight="1" x14ac:dyDescent="0.3">
      <c r="A19" s="193"/>
      <c r="B19" s="193"/>
      <c r="C19" s="19" t="s">
        <v>48</v>
      </c>
      <c r="D19" s="20">
        <v>23854</v>
      </c>
      <c r="E19" s="20">
        <v>167494</v>
      </c>
      <c r="F19" s="24">
        <f t="shared" si="0"/>
        <v>0.14241704180448256</v>
      </c>
      <c r="G19" s="20">
        <v>20197</v>
      </c>
      <c r="H19" s="20">
        <v>188630</v>
      </c>
      <c r="I19" s="24">
        <f t="shared" si="1"/>
        <v>0.10707204580395484</v>
      </c>
      <c r="J19" s="20">
        <v>12089</v>
      </c>
      <c r="K19" s="20">
        <v>117334</v>
      </c>
      <c r="L19" s="24">
        <f t="shared" si="2"/>
        <v>0.10303066459849659</v>
      </c>
      <c r="M19" s="20">
        <v>8134</v>
      </c>
      <c r="N19" s="20">
        <v>70990</v>
      </c>
      <c r="O19" s="24">
        <f t="shared" si="3"/>
        <v>0.11457951824200592</v>
      </c>
      <c r="P19" s="20">
        <v>5500</v>
      </c>
      <c r="Q19" s="20">
        <v>91678</v>
      </c>
      <c r="R19" s="24">
        <f t="shared" si="4"/>
        <v>5.9992582735225466E-2</v>
      </c>
      <c r="S19" s="20">
        <v>8145</v>
      </c>
      <c r="T19" s="20">
        <v>88726</v>
      </c>
      <c r="U19" s="24">
        <f t="shared" si="5"/>
        <v>9.1799472533417484E-2</v>
      </c>
      <c r="V19" s="20">
        <v>5993</v>
      </c>
      <c r="W19" s="20">
        <v>74173</v>
      </c>
      <c r="X19" s="24">
        <f t="shared" si="6"/>
        <v>8.0797594812128407E-2</v>
      </c>
      <c r="Y19" s="13">
        <f>SUM(D19,G19,J19,M19,P19,S19,V19)</f>
        <v>83912</v>
      </c>
      <c r="Z19" s="20">
        <f>SUM(E19,H19,K19,N19,Q19,T19,W19)</f>
        <v>799025</v>
      </c>
      <c r="AA19" s="21">
        <f t="shared" si="8"/>
        <v>0.10501799067613654</v>
      </c>
      <c r="AB19" s="22">
        <v>8572</v>
      </c>
      <c r="AC19" s="23">
        <f t="shared" si="9"/>
        <v>1.0728074841212729E-2</v>
      </c>
      <c r="AE19" s="193"/>
      <c r="AF19" s="193"/>
      <c r="AG19" s="19" t="s">
        <v>48</v>
      </c>
      <c r="AH19" s="18">
        <f t="shared" si="45"/>
        <v>179012</v>
      </c>
      <c r="AI19" s="16">
        <f t="shared" si="45"/>
        <v>1909012</v>
      </c>
      <c r="AJ19" s="17">
        <f t="shared" si="11"/>
        <v>9.3772066388267863E-2</v>
      </c>
      <c r="AK19" s="16">
        <f t="shared" si="12"/>
        <v>16263</v>
      </c>
      <c r="AL19" s="17">
        <f t="shared" si="13"/>
        <v>8.5190664071257798E-3</v>
      </c>
      <c r="AM19" s="207"/>
      <c r="AO19" s="193"/>
      <c r="AP19" s="19" t="s">
        <v>48</v>
      </c>
      <c r="AQ19" s="16">
        <f t="shared" si="46"/>
        <v>45631</v>
      </c>
      <c r="AR19" s="16">
        <f t="shared" si="46"/>
        <v>352839</v>
      </c>
      <c r="AS19" s="17">
        <f t="shared" si="15"/>
        <v>0.12932527299986679</v>
      </c>
      <c r="AU19" s="193"/>
      <c r="AV19" s="19" t="s">
        <v>48</v>
      </c>
      <c r="AW19" s="16">
        <f t="shared" si="47"/>
        <v>44082</v>
      </c>
      <c r="AX19" s="16">
        <f t="shared" si="47"/>
        <v>422175</v>
      </c>
      <c r="AY19" s="17">
        <f t="shared" si="17"/>
        <v>0.10441641499378219</v>
      </c>
      <c r="BA19" s="193"/>
      <c r="BB19" s="19" t="s">
        <v>48</v>
      </c>
      <c r="BC19" s="16">
        <f t="shared" si="48"/>
        <v>29787</v>
      </c>
      <c r="BD19" s="16">
        <f t="shared" si="48"/>
        <v>318612</v>
      </c>
      <c r="BE19" s="17">
        <f t="shared" si="19"/>
        <v>9.3489887386539114E-2</v>
      </c>
      <c r="BG19" s="193"/>
      <c r="BH19" s="19" t="s">
        <v>48</v>
      </c>
      <c r="BI19" s="16">
        <f t="shared" si="49"/>
        <v>18401</v>
      </c>
      <c r="BJ19" s="16">
        <f t="shared" si="49"/>
        <v>203670</v>
      </c>
      <c r="BK19" s="17">
        <f t="shared" si="21"/>
        <v>9.0347130161535824E-2</v>
      </c>
      <c r="BM19" s="193"/>
      <c r="BN19" s="19" t="s">
        <v>48</v>
      </c>
      <c r="BO19" s="16">
        <f t="shared" si="50"/>
        <v>8747</v>
      </c>
      <c r="BP19" s="16">
        <f t="shared" si="50"/>
        <v>200247</v>
      </c>
      <c r="BQ19" s="17">
        <f t="shared" si="23"/>
        <v>4.3681053898435435E-2</v>
      </c>
      <c r="BS19" s="193"/>
      <c r="BT19" s="19" t="s">
        <v>48</v>
      </c>
      <c r="BU19" s="16">
        <f t="shared" si="51"/>
        <v>17908</v>
      </c>
      <c r="BV19" s="16">
        <f t="shared" si="51"/>
        <v>213293</v>
      </c>
      <c r="BW19" s="17">
        <f t="shared" si="25"/>
        <v>8.3959623616339962E-2</v>
      </c>
      <c r="BY19" s="193"/>
      <c r="BZ19" s="19" t="s">
        <v>48</v>
      </c>
      <c r="CA19" s="16">
        <f t="shared" si="52"/>
        <v>14456</v>
      </c>
      <c r="CB19" s="16">
        <f t="shared" si="52"/>
        <v>198176</v>
      </c>
      <c r="CC19" s="17">
        <f t="shared" si="27"/>
        <v>7.2945260778298077E-2</v>
      </c>
    </row>
    <row r="20" spans="1:81" ht="18.75" customHeight="1" x14ac:dyDescent="0.3">
      <c r="A20" s="193"/>
      <c r="B20" s="193"/>
      <c r="C20" s="19" t="s">
        <v>54</v>
      </c>
      <c r="D20" s="20">
        <v>7495</v>
      </c>
      <c r="E20" s="20">
        <v>163679</v>
      </c>
      <c r="F20" s="24">
        <f t="shared" si="0"/>
        <v>4.5790846718271737E-2</v>
      </c>
      <c r="G20" s="20">
        <v>8025</v>
      </c>
      <c r="H20" s="20">
        <v>172578</v>
      </c>
      <c r="I20" s="24">
        <f t="shared" si="1"/>
        <v>4.6500712721204325E-2</v>
      </c>
      <c r="J20" s="20">
        <v>4538</v>
      </c>
      <c r="K20" s="20">
        <v>114258</v>
      </c>
      <c r="L20" s="24">
        <f t="shared" si="2"/>
        <v>3.9717131404365558E-2</v>
      </c>
      <c r="M20" s="20">
        <v>2835</v>
      </c>
      <c r="N20" s="20">
        <v>69497</v>
      </c>
      <c r="O20" s="24">
        <f t="shared" si="3"/>
        <v>4.0793127760910541E-2</v>
      </c>
      <c r="P20" s="20">
        <v>2843</v>
      </c>
      <c r="Q20" s="20">
        <v>92218</v>
      </c>
      <c r="R20" s="24">
        <f t="shared" si="4"/>
        <v>3.0829122297165411E-2</v>
      </c>
      <c r="S20" s="20">
        <v>2161</v>
      </c>
      <c r="T20" s="20">
        <v>85086</v>
      </c>
      <c r="U20" s="24">
        <f t="shared" si="5"/>
        <v>2.5397832780951039E-2</v>
      </c>
      <c r="V20" s="20">
        <v>2012</v>
      </c>
      <c r="W20" s="20">
        <v>75005</v>
      </c>
      <c r="X20" s="24">
        <f t="shared" si="6"/>
        <v>2.6824878341443904E-2</v>
      </c>
      <c r="Y20" s="13">
        <f>SUM(D20,G20,J20,M20,P20,S20,V20)</f>
        <v>29909</v>
      </c>
      <c r="Z20" s="20">
        <f>SUM(E20,H20,K20,N20,Q20,T20,W20)</f>
        <v>772321</v>
      </c>
      <c r="AA20" s="21">
        <f t="shared" si="8"/>
        <v>3.8726125535884691E-2</v>
      </c>
      <c r="AB20" s="22">
        <v>3449</v>
      </c>
      <c r="AC20" s="23">
        <f t="shared" si="9"/>
        <v>4.4657597035429571E-3</v>
      </c>
      <c r="AE20" s="193"/>
      <c r="AF20" s="193"/>
      <c r="AG20" s="19" t="s">
        <v>54</v>
      </c>
      <c r="AH20" s="18">
        <f t="shared" si="45"/>
        <v>72001</v>
      </c>
      <c r="AI20" s="16">
        <f t="shared" si="45"/>
        <v>1791538</v>
      </c>
      <c r="AJ20" s="17">
        <f t="shared" si="11"/>
        <v>4.0189490817387069E-2</v>
      </c>
      <c r="AK20" s="16">
        <f t="shared" si="12"/>
        <v>7708</v>
      </c>
      <c r="AL20" s="17">
        <f t="shared" si="13"/>
        <v>4.3024485107209564E-3</v>
      </c>
      <c r="AM20" s="207"/>
      <c r="AO20" s="193"/>
      <c r="AP20" s="19" t="s">
        <v>54</v>
      </c>
      <c r="AQ20" s="16">
        <f t="shared" si="46"/>
        <v>16292</v>
      </c>
      <c r="AR20" s="16">
        <f t="shared" si="46"/>
        <v>333841</v>
      </c>
      <c r="AS20" s="17">
        <f t="shared" si="15"/>
        <v>4.8801675048900525E-2</v>
      </c>
      <c r="AU20" s="193"/>
      <c r="AV20" s="19" t="s">
        <v>54</v>
      </c>
      <c r="AW20" s="16">
        <f t="shared" si="47"/>
        <v>18768</v>
      </c>
      <c r="AX20" s="16">
        <f t="shared" si="47"/>
        <v>364323</v>
      </c>
      <c r="AY20" s="17">
        <f t="shared" si="17"/>
        <v>5.1514727316145287E-2</v>
      </c>
      <c r="BA20" s="193"/>
      <c r="BB20" s="19" t="s">
        <v>54</v>
      </c>
      <c r="BC20" s="16">
        <f t="shared" si="48"/>
        <v>12358</v>
      </c>
      <c r="BD20" s="16">
        <f t="shared" si="48"/>
        <v>302378</v>
      </c>
      <c r="BE20" s="17">
        <f t="shared" si="19"/>
        <v>4.0869375417523765E-2</v>
      </c>
      <c r="BG20" s="193"/>
      <c r="BH20" s="19" t="s">
        <v>54</v>
      </c>
      <c r="BI20" s="16">
        <f t="shared" si="49"/>
        <v>7604</v>
      </c>
      <c r="BJ20" s="16">
        <f t="shared" si="49"/>
        <v>198235</v>
      </c>
      <c r="BK20" s="17">
        <f t="shared" si="21"/>
        <v>3.8358513885035438E-2</v>
      </c>
      <c r="BM20" s="193"/>
      <c r="BN20" s="19" t="s">
        <v>54</v>
      </c>
      <c r="BO20" s="16">
        <f t="shared" si="50"/>
        <v>4544</v>
      </c>
      <c r="BP20" s="16">
        <f t="shared" si="50"/>
        <v>198054</v>
      </c>
      <c r="BQ20" s="17">
        <f t="shared" si="23"/>
        <v>2.2943237702848718E-2</v>
      </c>
      <c r="BS20" s="193"/>
      <c r="BT20" s="19" t="s">
        <v>54</v>
      </c>
      <c r="BU20" s="16">
        <f t="shared" si="51"/>
        <v>6404</v>
      </c>
      <c r="BV20" s="16">
        <f t="shared" si="51"/>
        <v>199921</v>
      </c>
      <c r="BW20" s="17">
        <f t="shared" si="25"/>
        <v>3.203265289789467E-2</v>
      </c>
      <c r="BY20" s="193"/>
      <c r="BZ20" s="19" t="s">
        <v>54</v>
      </c>
      <c r="CA20" s="16">
        <f t="shared" si="52"/>
        <v>6031</v>
      </c>
      <c r="CB20" s="16">
        <f t="shared" si="52"/>
        <v>194786</v>
      </c>
      <c r="CC20" s="17">
        <f t="shared" si="27"/>
        <v>3.0962184140543983E-2</v>
      </c>
    </row>
    <row r="21" spans="1:81" ht="18.75" customHeight="1" x14ac:dyDescent="0.3">
      <c r="A21" s="194"/>
      <c r="B21" s="194"/>
      <c r="C21" s="25" t="s">
        <v>44</v>
      </c>
      <c r="D21" s="26">
        <f>SUM(D18:D20)</f>
        <v>45279</v>
      </c>
      <c r="E21" s="26">
        <f>SUM(E18:E20)</f>
        <v>530926</v>
      </c>
      <c r="F21" s="27">
        <f t="shared" si="0"/>
        <v>8.5283071463819818E-2</v>
      </c>
      <c r="G21" s="26">
        <f>SUM(G18:G20)</f>
        <v>39451</v>
      </c>
      <c r="H21" s="26">
        <f>SUM(H18:H20)</f>
        <v>560617</v>
      </c>
      <c r="I21" s="27">
        <f t="shared" si="1"/>
        <v>7.0370680874821845E-2</v>
      </c>
      <c r="J21" s="26">
        <f>SUM(J18:J20)</f>
        <v>25831</v>
      </c>
      <c r="K21" s="26">
        <f>SUM(K18:K20)</f>
        <v>341847</v>
      </c>
      <c r="L21" s="27">
        <f t="shared" si="2"/>
        <v>7.5563044285893985E-2</v>
      </c>
      <c r="M21" s="26">
        <f>SUM(M18:M20)</f>
        <v>18908</v>
      </c>
      <c r="N21" s="26">
        <f>SUM(N18:N20)</f>
        <v>232028</v>
      </c>
      <c r="O21" s="27">
        <f t="shared" si="3"/>
        <v>8.1490164980088611E-2</v>
      </c>
      <c r="P21" s="26">
        <f>SUM(P18:P20)</f>
        <v>13374</v>
      </c>
      <c r="Q21" s="26">
        <f>SUM(Q18:Q20)</f>
        <v>281759</v>
      </c>
      <c r="R21" s="27">
        <f t="shared" si="4"/>
        <v>4.7466096912609709E-2</v>
      </c>
      <c r="S21" s="26">
        <f>SUM(S18:S20)</f>
        <v>13645</v>
      </c>
      <c r="T21" s="26">
        <f>SUM(T18:T20)</f>
        <v>266339</v>
      </c>
      <c r="U21" s="27">
        <f t="shared" si="5"/>
        <v>5.1231700952545443E-2</v>
      </c>
      <c r="V21" s="26">
        <f>SUM(V18:V20)</f>
        <v>11084</v>
      </c>
      <c r="W21" s="26">
        <f>SUM(W18:W20)</f>
        <v>225132</v>
      </c>
      <c r="X21" s="27">
        <f t="shared" si="6"/>
        <v>4.9233338663539614E-2</v>
      </c>
      <c r="Y21" s="26">
        <f>SUM(Y18:Y20)</f>
        <v>167570</v>
      </c>
      <c r="Z21" s="26">
        <f>SUM(Z18:Z20)</f>
        <v>2438648</v>
      </c>
      <c r="AA21" s="28">
        <f t="shared" si="8"/>
        <v>6.8714303991391945E-2</v>
      </c>
      <c r="AB21" s="29">
        <f>SUM(AB18:AB20)</f>
        <v>21174</v>
      </c>
      <c r="AC21" s="30">
        <f t="shared" si="9"/>
        <v>8.6826799111638913E-3</v>
      </c>
      <c r="AE21" s="194"/>
      <c r="AF21" s="194"/>
      <c r="AG21" s="25" t="s">
        <v>44</v>
      </c>
      <c r="AH21" s="26">
        <f>SUM(AH18:AH20)</f>
        <v>365263</v>
      </c>
      <c r="AI21" s="26">
        <f>SUM(AI18:AI20)</f>
        <v>5742058</v>
      </c>
      <c r="AJ21" s="27">
        <f t="shared" si="11"/>
        <v>6.3611861809824977E-2</v>
      </c>
      <c r="AK21" s="26">
        <f t="shared" si="12"/>
        <v>41213</v>
      </c>
      <c r="AL21" s="27">
        <f t="shared" si="13"/>
        <v>7.17739179924689E-3</v>
      </c>
      <c r="AM21" s="207"/>
      <c r="AO21" s="194"/>
      <c r="AP21" s="25" t="s">
        <v>44</v>
      </c>
      <c r="AQ21" s="26">
        <f>SUM(AQ18:AQ20)</f>
        <v>88208</v>
      </c>
      <c r="AR21" s="26">
        <f>SUM(AR18:AR20)</f>
        <v>1109231</v>
      </c>
      <c r="AS21" s="27">
        <f t="shared" si="15"/>
        <v>7.9521758768011347E-2</v>
      </c>
      <c r="AU21" s="194"/>
      <c r="AV21" s="25" t="s">
        <v>44</v>
      </c>
      <c r="AW21" s="26">
        <f>SUM(AW18:AW20)</f>
        <v>86492</v>
      </c>
      <c r="AX21" s="26">
        <f>SUM(AX18:AX20)</f>
        <v>1234110</v>
      </c>
      <c r="AY21" s="27">
        <f t="shared" si="17"/>
        <v>7.0084514346371071E-2</v>
      </c>
      <c r="BA21" s="194"/>
      <c r="BB21" s="25" t="s">
        <v>44</v>
      </c>
      <c r="BC21" s="26">
        <f>SUM(BC18:BC20)</f>
        <v>65628</v>
      </c>
      <c r="BD21" s="26">
        <f>SUM(BD18:BD20)</f>
        <v>919188</v>
      </c>
      <c r="BE21" s="27">
        <f t="shared" si="19"/>
        <v>7.1397798926878947E-2</v>
      </c>
      <c r="BG21" s="194"/>
      <c r="BH21" s="25" t="s">
        <v>44</v>
      </c>
      <c r="BI21" s="26">
        <f>SUM(BI18:BI20)</f>
        <v>44095</v>
      </c>
      <c r="BJ21" s="26">
        <f>SUM(BJ18:BJ20)</f>
        <v>642514</v>
      </c>
      <c r="BK21" s="27">
        <f t="shared" si="21"/>
        <v>6.8628854779818033E-2</v>
      </c>
      <c r="BM21" s="194"/>
      <c r="BN21" s="25" t="s">
        <v>44</v>
      </c>
      <c r="BO21" s="26">
        <f>SUM(BO18:BO20)</f>
        <v>20439</v>
      </c>
      <c r="BP21" s="26">
        <f>SUM(BP18:BP20)</f>
        <v>614681</v>
      </c>
      <c r="BQ21" s="27">
        <f t="shared" si="23"/>
        <v>3.3251393812400255E-2</v>
      </c>
      <c r="BS21" s="194"/>
      <c r="BT21" s="25" t="s">
        <v>44</v>
      </c>
      <c r="BU21" s="26">
        <f>SUM(BU18:BU20)</f>
        <v>31801</v>
      </c>
      <c r="BV21" s="26">
        <f>SUM(BV18:BV20)</f>
        <v>630222</v>
      </c>
      <c r="BW21" s="27">
        <f t="shared" si="25"/>
        <v>5.0459996636106008E-2</v>
      </c>
      <c r="BY21" s="194"/>
      <c r="BZ21" s="25" t="s">
        <v>44</v>
      </c>
      <c r="CA21" s="26">
        <f>SUM(CA18:CA20)</f>
        <v>27778</v>
      </c>
      <c r="CB21" s="26">
        <f>SUM(CB18:CB20)</f>
        <v>592112</v>
      </c>
      <c r="CC21" s="27">
        <f t="shared" si="27"/>
        <v>4.6913421785067688E-2</v>
      </c>
    </row>
    <row r="22" spans="1:81" ht="18.75" customHeight="1" x14ac:dyDescent="0.3">
      <c r="A22" s="190" t="s">
        <v>46</v>
      </c>
      <c r="B22" s="198"/>
      <c r="C22" s="191"/>
      <c r="D22" s="31">
        <f>SUM(D9,D13,D17,D21)</f>
        <v>107058</v>
      </c>
      <c r="E22" s="31">
        <f>SUM(E9,E13,E17,E21)</f>
        <v>2021571</v>
      </c>
      <c r="F22" s="32">
        <f t="shared" si="0"/>
        <v>5.2957823395764977E-2</v>
      </c>
      <c r="G22" s="31">
        <f>SUM(G9,G13,G17,G21)</f>
        <v>96853</v>
      </c>
      <c r="H22" s="31">
        <f>SUM(H9,H13,H17,H21)</f>
        <v>2079909</v>
      </c>
      <c r="I22" s="32">
        <f t="shared" si="1"/>
        <v>4.6565979569298463E-2</v>
      </c>
      <c r="J22" s="31">
        <f>SUM(J9,J13,J17,J21)</f>
        <v>67860</v>
      </c>
      <c r="K22" s="31">
        <f>SUM(K9,K13,K17,K21)</f>
        <v>1243540</v>
      </c>
      <c r="L22" s="32">
        <f t="shared" si="2"/>
        <v>5.4570017852260483E-2</v>
      </c>
      <c r="M22" s="31">
        <f>SUM(M9,M13,M17,M21)</f>
        <v>53243</v>
      </c>
      <c r="N22" s="31">
        <f>SUM(N9,N13,N17,N21)</f>
        <v>987495</v>
      </c>
      <c r="O22" s="32">
        <f t="shared" si="3"/>
        <v>5.3917235023974802E-2</v>
      </c>
      <c r="P22" s="31">
        <f>SUM(P9,P13,P17,P21)</f>
        <v>39549</v>
      </c>
      <c r="Q22" s="31">
        <f>SUM(Q9,Q13,Q17,Q21)</f>
        <v>1104659</v>
      </c>
      <c r="R22" s="32">
        <f t="shared" si="4"/>
        <v>3.5801998625820279E-2</v>
      </c>
      <c r="S22" s="31">
        <f>SUM(S9,S13,S17,S21)</f>
        <v>31922</v>
      </c>
      <c r="T22" s="31">
        <f>SUM(T9,T13,T17,T21)</f>
        <v>1058586</v>
      </c>
      <c r="U22" s="32">
        <f t="shared" si="5"/>
        <v>3.015532039909842E-2</v>
      </c>
      <c r="V22" s="31">
        <f>SUM(V9,V13,V17,V21)</f>
        <v>25069</v>
      </c>
      <c r="W22" s="31">
        <f>SUM(W9,W13,W17,W21)</f>
        <v>793537</v>
      </c>
      <c r="X22" s="32">
        <f t="shared" si="6"/>
        <v>3.1591469584909083E-2</v>
      </c>
      <c r="Y22" s="31">
        <f>SUM(Y9,Y13,Y17,Y21)</f>
        <v>421552</v>
      </c>
      <c r="Z22" s="31">
        <f>SUM(Z9,Z13,Z17,Z21)</f>
        <v>9289297</v>
      </c>
      <c r="AA22" s="33">
        <f t="shared" si="8"/>
        <v>4.5380398538231691E-2</v>
      </c>
      <c r="AB22" s="34">
        <f>SUM(AB9,AB13,AB17,AB21)</f>
        <v>93702</v>
      </c>
      <c r="AC22" s="35">
        <f t="shared" si="9"/>
        <v>1.0087092704647079E-2</v>
      </c>
      <c r="AD22" s="4"/>
      <c r="AE22" s="190" t="s">
        <v>46</v>
      </c>
      <c r="AF22" s="198"/>
      <c r="AG22" s="191"/>
      <c r="AH22" s="31">
        <f>SUM(AH9,AH13,AH17,AH21)</f>
        <v>900896</v>
      </c>
      <c r="AI22" s="31">
        <f>SUM(AI9,AI13,AI17,AI21)</f>
        <v>21908944</v>
      </c>
      <c r="AJ22" s="32">
        <f t="shared" si="11"/>
        <v>4.1120010165711318E-2</v>
      </c>
      <c r="AK22" s="31">
        <f>SUM(AK9,AK13,AK17,AK21)</f>
        <v>165919</v>
      </c>
      <c r="AL22" s="32">
        <f t="shared" si="13"/>
        <v>7.5731171707773774E-3</v>
      </c>
      <c r="AM22" s="23"/>
      <c r="AO22" s="190" t="s">
        <v>46</v>
      </c>
      <c r="AP22" s="191"/>
      <c r="AQ22" s="31">
        <f>SUM(AQ9,AQ13,AQ17,AQ21)</f>
        <v>207879</v>
      </c>
      <c r="AR22" s="31">
        <f>SUM(AR9,AR13,AR17,AR21)</f>
        <v>4300905</v>
      </c>
      <c r="AS22" s="32">
        <f t="shared" si="15"/>
        <v>4.8333780913551914E-2</v>
      </c>
      <c r="AU22" s="190" t="s">
        <v>46</v>
      </c>
      <c r="AV22" s="191"/>
      <c r="AW22" s="31">
        <f>SUM(AW9,AW13,AW17,AW21)</f>
        <v>206376</v>
      </c>
      <c r="AX22" s="31">
        <f>SUM(AX9,AX13,AX17,AX21)</f>
        <v>4705098</v>
      </c>
      <c r="AY22" s="32">
        <f t="shared" si="17"/>
        <v>4.3862210733974089E-2</v>
      </c>
      <c r="BA22" s="190" t="s">
        <v>46</v>
      </c>
      <c r="BB22" s="191"/>
      <c r="BC22" s="31">
        <f>SUM(BC9,BC13,BC17,BC21)</f>
        <v>167612</v>
      </c>
      <c r="BD22" s="31">
        <f>SUM(BD9,BD13,BD17,BD21)</f>
        <v>3343037</v>
      </c>
      <c r="BE22" s="32">
        <f t="shared" si="19"/>
        <v>5.0137644303667593E-2</v>
      </c>
      <c r="BG22" s="190" t="s">
        <v>46</v>
      </c>
      <c r="BH22" s="191"/>
      <c r="BI22" s="31">
        <f>SUM(BI9,BI13,BI17,BI21)</f>
        <v>123491</v>
      </c>
      <c r="BJ22" s="31">
        <f>SUM(BJ9,BJ13,BJ17,BJ21)</f>
        <v>2617369</v>
      </c>
      <c r="BK22" s="32">
        <f t="shared" si="21"/>
        <v>4.7181348904185842E-2</v>
      </c>
      <c r="BM22" s="190" t="s">
        <v>46</v>
      </c>
      <c r="BN22" s="191"/>
      <c r="BO22" s="31">
        <f>SUM(BO9,BO13,BO17,BO21)</f>
        <v>60603</v>
      </c>
      <c r="BP22" s="31">
        <f>SUM(BP9,BP13,BP17,BP21)</f>
        <v>2376094</v>
      </c>
      <c r="BQ22" s="32">
        <f t="shared" si="23"/>
        <v>2.5505304083087623E-2</v>
      </c>
      <c r="BS22" s="190" t="s">
        <v>46</v>
      </c>
      <c r="BT22" s="191"/>
      <c r="BU22" s="31">
        <f>SUM(BU9,BU13,BU17,BU21)</f>
        <v>73197</v>
      </c>
      <c r="BV22" s="31">
        <f>SUM(BV9,BV13,BV17,BV21)</f>
        <v>2446803</v>
      </c>
      <c r="BW22" s="32">
        <f t="shared" si="25"/>
        <v>2.9915363026774121E-2</v>
      </c>
      <c r="BY22" s="190" t="s">
        <v>46</v>
      </c>
      <c r="BZ22" s="191"/>
      <c r="CA22" s="31">
        <f>SUM(CA9,CA13,CA17,CA21)</f>
        <v>60916</v>
      </c>
      <c r="CB22" s="31">
        <f>SUM(CB9,CB13,CB17,CB21)</f>
        <v>2119638</v>
      </c>
      <c r="CC22" s="32">
        <f t="shared" si="27"/>
        <v>2.8738869561689306E-2</v>
      </c>
    </row>
    <row r="23" spans="1:81" ht="18.75" customHeight="1" x14ac:dyDescent="0.3">
      <c r="A23" s="206" t="s">
        <v>11</v>
      </c>
      <c r="B23" s="192" t="s">
        <v>24</v>
      </c>
      <c r="C23" s="19" t="s">
        <v>41</v>
      </c>
      <c r="D23" s="20"/>
      <c r="E23" s="20"/>
      <c r="F23" s="24">
        <f t="shared" si="0"/>
        <v>0</v>
      </c>
      <c r="G23" s="20"/>
      <c r="H23" s="20"/>
      <c r="I23" s="24">
        <f t="shared" si="1"/>
        <v>0</v>
      </c>
      <c r="J23" s="20"/>
      <c r="K23" s="20"/>
      <c r="L23" s="24">
        <f t="shared" si="2"/>
        <v>0</v>
      </c>
      <c r="M23" s="20"/>
      <c r="N23" s="20"/>
      <c r="O23" s="24">
        <f t="shared" si="3"/>
        <v>0</v>
      </c>
      <c r="P23" s="20"/>
      <c r="Q23" s="20"/>
      <c r="R23" s="24">
        <f t="shared" si="4"/>
        <v>0</v>
      </c>
      <c r="S23" s="20"/>
      <c r="T23" s="20"/>
      <c r="U23" s="24">
        <f t="shared" si="5"/>
        <v>0</v>
      </c>
      <c r="V23" s="20"/>
      <c r="W23" s="20"/>
      <c r="X23" s="24">
        <f t="shared" si="6"/>
        <v>0</v>
      </c>
      <c r="Y23" s="13">
        <f>SUM(D23,G23,J23,M23,P23,S23,V23)</f>
        <v>0</v>
      </c>
      <c r="Z23" s="20">
        <f>SUM(E23,H23,K23,N23,Q23,W23,T23)</f>
        <v>0</v>
      </c>
      <c r="AA23" s="21">
        <f t="shared" si="8"/>
        <v>0</v>
      </c>
      <c r="AB23" s="22"/>
      <c r="AC23" s="23">
        <f t="shared" si="9"/>
        <v>0</v>
      </c>
      <c r="AH23" s="36">
        <f>SUM(AH9,AH13,AH14)</f>
        <v>337248</v>
      </c>
      <c r="AI23" s="36">
        <f>SUM(AH9,AH13,AH14,AH15)</f>
        <v>428168</v>
      </c>
    </row>
    <row r="24" spans="1:81" ht="18.75" customHeight="1" x14ac:dyDescent="0.3">
      <c r="A24" s="193"/>
      <c r="B24" s="193"/>
      <c r="C24" s="19" t="s">
        <v>43</v>
      </c>
      <c r="D24" s="20"/>
      <c r="E24" s="20"/>
      <c r="F24" s="24">
        <f t="shared" si="0"/>
        <v>0</v>
      </c>
      <c r="G24" s="20"/>
      <c r="H24" s="20"/>
      <c r="I24" s="24">
        <f t="shared" si="1"/>
        <v>0</v>
      </c>
      <c r="J24" s="20"/>
      <c r="K24" s="20"/>
      <c r="L24" s="24">
        <f t="shared" si="2"/>
        <v>0</v>
      </c>
      <c r="M24" s="20"/>
      <c r="N24" s="20"/>
      <c r="O24" s="24">
        <f t="shared" si="3"/>
        <v>0</v>
      </c>
      <c r="P24" s="20"/>
      <c r="Q24" s="20"/>
      <c r="R24" s="24">
        <f t="shared" si="4"/>
        <v>0</v>
      </c>
      <c r="S24" s="20"/>
      <c r="T24" s="20"/>
      <c r="U24" s="24">
        <f t="shared" si="5"/>
        <v>0</v>
      </c>
      <c r="V24" s="20"/>
      <c r="W24" s="20"/>
      <c r="X24" s="24">
        <f t="shared" si="6"/>
        <v>0</v>
      </c>
      <c r="Y24" s="13">
        <f>SUM(D24,G24,J24,M24,P24,S24,V24)</f>
        <v>0</v>
      </c>
      <c r="Z24" s="20">
        <f>SUM(E24,H24,K24,N24,Q24,W24,T24)</f>
        <v>0</v>
      </c>
      <c r="AA24" s="21">
        <f t="shared" si="8"/>
        <v>0</v>
      </c>
      <c r="AB24" s="22"/>
      <c r="AC24" s="23">
        <f t="shared" si="9"/>
        <v>0</v>
      </c>
      <c r="AG24" s="214"/>
      <c r="AH24" s="214"/>
      <c r="AI24" s="214"/>
      <c r="AJ24" s="214"/>
      <c r="AK24" s="214"/>
      <c r="AL24" s="214"/>
    </row>
    <row r="25" spans="1:81" ht="18.75" customHeight="1" x14ac:dyDescent="0.3">
      <c r="A25" s="193"/>
      <c r="B25" s="193"/>
      <c r="C25" s="19" t="s">
        <v>47</v>
      </c>
      <c r="D25" s="20"/>
      <c r="E25" s="20"/>
      <c r="F25" s="24">
        <f t="shared" si="0"/>
        <v>0</v>
      </c>
      <c r="G25" s="20"/>
      <c r="H25" s="20"/>
      <c r="I25" s="24">
        <f t="shared" si="1"/>
        <v>0</v>
      </c>
      <c r="J25" s="20"/>
      <c r="K25" s="20"/>
      <c r="L25" s="24">
        <f t="shared" si="2"/>
        <v>0</v>
      </c>
      <c r="M25" s="20"/>
      <c r="N25" s="20"/>
      <c r="O25" s="24">
        <f t="shared" si="3"/>
        <v>0</v>
      </c>
      <c r="P25" s="20"/>
      <c r="Q25" s="20"/>
      <c r="R25" s="24">
        <f t="shared" si="4"/>
        <v>0</v>
      </c>
      <c r="S25" s="20"/>
      <c r="T25" s="20"/>
      <c r="U25" s="24">
        <f t="shared" si="5"/>
        <v>0</v>
      </c>
      <c r="V25" s="20"/>
      <c r="W25" s="20"/>
      <c r="X25" s="24">
        <f t="shared" si="6"/>
        <v>0</v>
      </c>
      <c r="Y25" s="13">
        <f>SUM(D25,G25,J25,M25,P25,S25,V25)</f>
        <v>0</v>
      </c>
      <c r="Z25" s="20">
        <f>SUM(E25,H25,K25,N25,Q25,W25,T25)</f>
        <v>0</v>
      </c>
      <c r="AA25" s="21">
        <f t="shared" si="8"/>
        <v>0</v>
      </c>
      <c r="AB25" s="22"/>
      <c r="AC25" s="23">
        <f t="shared" si="9"/>
        <v>0</v>
      </c>
      <c r="AG25" t="s">
        <v>49</v>
      </c>
      <c r="AH25" s="45">
        <v>31529</v>
      </c>
      <c r="AI25" s="45">
        <v>87162</v>
      </c>
      <c r="AJ25" s="45">
        <v>135291</v>
      </c>
      <c r="AK25" s="45">
        <v>167570</v>
      </c>
      <c r="AL25" s="46">
        <f>RATE(4,0,-AH25,AK25)</f>
        <v>0.51834868718084659</v>
      </c>
    </row>
    <row r="26" spans="1:81" ht="18.75" customHeight="1" x14ac:dyDescent="0.3">
      <c r="A26" s="193"/>
      <c r="B26" s="194"/>
      <c r="C26" s="25" t="s">
        <v>44</v>
      </c>
      <c r="D26" s="26">
        <f>SUM(D23:D25)</f>
        <v>0</v>
      </c>
      <c r="E26" s="26">
        <f>SUM(E23:E25)</f>
        <v>0</v>
      </c>
      <c r="F26" s="27">
        <f t="shared" si="0"/>
        <v>0</v>
      </c>
      <c r="G26" s="26">
        <f>SUM(G23:G25)</f>
        <v>0</v>
      </c>
      <c r="H26" s="26">
        <f>SUM(H23:H25)</f>
        <v>0</v>
      </c>
      <c r="I26" s="27">
        <f t="shared" si="1"/>
        <v>0</v>
      </c>
      <c r="J26" s="26">
        <f>SUM(J23:J25)</f>
        <v>0</v>
      </c>
      <c r="K26" s="26">
        <f>SUM(K23:K25)</f>
        <v>0</v>
      </c>
      <c r="L26" s="27">
        <f t="shared" si="2"/>
        <v>0</v>
      </c>
      <c r="M26" s="26">
        <f>SUM(M23:M25)</f>
        <v>0</v>
      </c>
      <c r="N26" s="26">
        <f>SUM(N23:N25)</f>
        <v>0</v>
      </c>
      <c r="O26" s="27">
        <f t="shared" si="3"/>
        <v>0</v>
      </c>
      <c r="P26" s="26">
        <f>SUM(P23:P25)</f>
        <v>0</v>
      </c>
      <c r="Q26" s="26">
        <f>SUM(Q23:Q25)</f>
        <v>0</v>
      </c>
      <c r="R26" s="27">
        <f t="shared" si="4"/>
        <v>0</v>
      </c>
      <c r="S26" s="26">
        <f>SUM(S23:S25)</f>
        <v>0</v>
      </c>
      <c r="T26" s="26">
        <f>SUM(T23:T25)</f>
        <v>0</v>
      </c>
      <c r="U26" s="27">
        <f t="shared" si="5"/>
        <v>0</v>
      </c>
      <c r="V26" s="26">
        <f>SUM(V23:V25)</f>
        <v>0</v>
      </c>
      <c r="W26" s="26">
        <f>SUM(W23:W25)</f>
        <v>0</v>
      </c>
      <c r="X26" s="27">
        <f t="shared" si="6"/>
        <v>0</v>
      </c>
      <c r="Y26" s="26">
        <f>SUM(Y23:Y25)</f>
        <v>0</v>
      </c>
      <c r="Z26" s="26">
        <f>SUM(Z23:Z25)</f>
        <v>0</v>
      </c>
      <c r="AA26" s="28">
        <f t="shared" si="8"/>
        <v>0</v>
      </c>
      <c r="AB26" s="29">
        <f>SUM(AB23:AB25)</f>
        <v>0</v>
      </c>
      <c r="AC26" s="30">
        <f t="shared" si="9"/>
        <v>0</v>
      </c>
      <c r="AG26" t="s">
        <v>56</v>
      </c>
      <c r="AH26" s="45">
        <v>32541</v>
      </c>
      <c r="AI26" s="45">
        <v>102920</v>
      </c>
      <c r="AJ26" s="45">
        <v>146190</v>
      </c>
      <c r="AK26" s="45">
        <v>197693</v>
      </c>
      <c r="AL26" s="46">
        <f>RATE(4,0,-AH26,AK26)</f>
        <v>0.56996546516833413</v>
      </c>
    </row>
    <row r="27" spans="1:81" ht="18.75" customHeight="1" x14ac:dyDescent="0.3">
      <c r="A27" s="193"/>
      <c r="B27" s="192" t="s">
        <v>25</v>
      </c>
      <c r="C27" s="19" t="s">
        <v>38</v>
      </c>
      <c r="D27" s="20"/>
      <c r="E27" s="20"/>
      <c r="F27" s="24">
        <f t="shared" si="0"/>
        <v>0</v>
      </c>
      <c r="G27" s="20"/>
      <c r="H27" s="20"/>
      <c r="I27" s="24">
        <f t="shared" si="1"/>
        <v>0</v>
      </c>
      <c r="J27" s="20"/>
      <c r="K27" s="20"/>
      <c r="L27" s="24">
        <f t="shared" si="2"/>
        <v>0</v>
      </c>
      <c r="M27" s="20"/>
      <c r="N27" s="20"/>
      <c r="O27" s="24">
        <f t="shared" si="3"/>
        <v>0</v>
      </c>
      <c r="P27" s="20"/>
      <c r="Q27" s="20"/>
      <c r="R27" s="24">
        <f t="shared" si="4"/>
        <v>0</v>
      </c>
      <c r="S27" s="20"/>
      <c r="T27" s="20"/>
      <c r="U27" s="24">
        <f t="shared" si="5"/>
        <v>0</v>
      </c>
      <c r="V27" s="20"/>
      <c r="W27" s="20"/>
      <c r="X27" s="24">
        <f t="shared" si="6"/>
        <v>0</v>
      </c>
      <c r="Y27" s="13">
        <f t="shared" ref="Y27:Z29" si="53">SUM(D27,G27,J27,M27,P27,S27,V27)</f>
        <v>0</v>
      </c>
      <c r="Z27" s="20">
        <f t="shared" si="53"/>
        <v>0</v>
      </c>
      <c r="AA27" s="21">
        <f t="shared" si="8"/>
        <v>0</v>
      </c>
      <c r="AB27" s="22"/>
      <c r="AC27" s="23">
        <f t="shared" si="9"/>
        <v>0</v>
      </c>
      <c r="AG27" t="s">
        <v>46</v>
      </c>
      <c r="AH27" s="47">
        <v>64070</v>
      </c>
      <c r="AI27" s="47">
        <v>190082</v>
      </c>
      <c r="AJ27" s="47">
        <v>281481</v>
      </c>
      <c r="AK27" s="47">
        <v>365263</v>
      </c>
      <c r="AL27" s="46">
        <f>RATE(4,0,-AH27,AK27)</f>
        <v>0.54521081611597733</v>
      </c>
    </row>
    <row r="28" spans="1:81" ht="18.75" customHeight="1" x14ac:dyDescent="0.3">
      <c r="A28" s="193"/>
      <c r="B28" s="193"/>
      <c r="C28" s="19" t="s">
        <v>39</v>
      </c>
      <c r="D28" s="20"/>
      <c r="E28" s="20"/>
      <c r="F28" s="24">
        <f t="shared" si="0"/>
        <v>0</v>
      </c>
      <c r="G28" s="20"/>
      <c r="H28" s="20"/>
      <c r="I28" s="24">
        <f t="shared" si="1"/>
        <v>0</v>
      </c>
      <c r="J28" s="20"/>
      <c r="K28" s="20"/>
      <c r="L28" s="24">
        <f t="shared" si="2"/>
        <v>0</v>
      </c>
      <c r="M28" s="20"/>
      <c r="N28" s="20"/>
      <c r="O28" s="24">
        <f t="shared" si="3"/>
        <v>0</v>
      </c>
      <c r="P28" s="20"/>
      <c r="Q28" s="20"/>
      <c r="R28" s="24">
        <f t="shared" si="4"/>
        <v>0</v>
      </c>
      <c r="S28" s="20"/>
      <c r="T28" s="20"/>
      <c r="U28" s="24">
        <f t="shared" si="5"/>
        <v>0</v>
      </c>
      <c r="V28" s="20"/>
      <c r="W28" s="20"/>
      <c r="X28" s="24">
        <f t="shared" si="6"/>
        <v>0</v>
      </c>
      <c r="Y28" s="13">
        <f t="shared" si="53"/>
        <v>0</v>
      </c>
      <c r="Z28" s="20">
        <f t="shared" si="53"/>
        <v>0</v>
      </c>
      <c r="AA28" s="21">
        <f t="shared" si="8"/>
        <v>0</v>
      </c>
      <c r="AB28" s="22"/>
      <c r="AC28" s="23">
        <f t="shared" si="9"/>
        <v>0</v>
      </c>
      <c r="AG28" t="s">
        <v>40</v>
      </c>
      <c r="AH28" s="48">
        <v>1.7500000000000002E-2</v>
      </c>
      <c r="AI28" s="48">
        <v>2.9499999999999998E-2</v>
      </c>
      <c r="AJ28" s="48">
        <v>4.6399999999999997E-2</v>
      </c>
      <c r="AK28" s="48">
        <v>6.3600000000000004E-2</v>
      </c>
      <c r="AL28" s="46">
        <f>RATE(4,0,-AH28,AK28)</f>
        <v>0.38071730085125566</v>
      </c>
    </row>
    <row r="29" spans="1:81" ht="18.75" customHeight="1" x14ac:dyDescent="0.3">
      <c r="A29" s="193"/>
      <c r="B29" s="193"/>
      <c r="C29" s="19" t="s">
        <v>52</v>
      </c>
      <c r="D29" s="20"/>
      <c r="E29" s="20"/>
      <c r="F29" s="24">
        <f t="shared" si="0"/>
        <v>0</v>
      </c>
      <c r="G29" s="20"/>
      <c r="H29" s="20"/>
      <c r="I29" s="24">
        <f t="shared" si="1"/>
        <v>0</v>
      </c>
      <c r="J29" s="20"/>
      <c r="K29" s="20"/>
      <c r="L29" s="24">
        <f t="shared" si="2"/>
        <v>0</v>
      </c>
      <c r="M29" s="20"/>
      <c r="N29" s="20"/>
      <c r="O29" s="24">
        <f t="shared" si="3"/>
        <v>0</v>
      </c>
      <c r="P29" s="20"/>
      <c r="Q29" s="20"/>
      <c r="R29" s="24">
        <f t="shared" si="4"/>
        <v>0</v>
      </c>
      <c r="S29" s="20"/>
      <c r="T29" s="20"/>
      <c r="U29" s="24">
        <f t="shared" si="5"/>
        <v>0</v>
      </c>
      <c r="V29" s="20"/>
      <c r="W29" s="20"/>
      <c r="X29" s="24">
        <f t="shared" si="6"/>
        <v>0</v>
      </c>
      <c r="Y29" s="13">
        <f t="shared" si="53"/>
        <v>0</v>
      </c>
      <c r="Z29" s="20">
        <f t="shared" si="53"/>
        <v>0</v>
      </c>
      <c r="AA29" s="21">
        <f t="shared" si="8"/>
        <v>0</v>
      </c>
      <c r="AB29" s="22"/>
      <c r="AC29" s="23">
        <f t="shared" si="9"/>
        <v>0</v>
      </c>
      <c r="AK29" s="36"/>
    </row>
    <row r="30" spans="1:81" ht="18.75" customHeight="1" x14ac:dyDescent="0.3">
      <c r="A30" s="193"/>
      <c r="B30" s="194"/>
      <c r="C30" s="25" t="s">
        <v>44</v>
      </c>
      <c r="D30" s="26">
        <f>SUM(D27:D29)</f>
        <v>0</v>
      </c>
      <c r="E30" s="26">
        <f>SUM(E27:E29)</f>
        <v>0</v>
      </c>
      <c r="F30" s="27">
        <f t="shared" si="0"/>
        <v>0</v>
      </c>
      <c r="G30" s="26">
        <f>SUM(G27:G29)</f>
        <v>0</v>
      </c>
      <c r="H30" s="26">
        <f>SUM(H27:H29)</f>
        <v>0</v>
      </c>
      <c r="I30" s="27">
        <f t="shared" si="1"/>
        <v>0</v>
      </c>
      <c r="J30" s="26">
        <f>SUM(J27:J29)</f>
        <v>0</v>
      </c>
      <c r="K30" s="26">
        <f>SUM(K27:K29)</f>
        <v>0</v>
      </c>
      <c r="L30" s="27">
        <f t="shared" si="2"/>
        <v>0</v>
      </c>
      <c r="M30" s="26">
        <f>SUM(M27:M29)</f>
        <v>0</v>
      </c>
      <c r="N30" s="26">
        <f>SUM(N27:N29)</f>
        <v>0</v>
      </c>
      <c r="O30" s="27">
        <f t="shared" si="3"/>
        <v>0</v>
      </c>
      <c r="P30" s="26">
        <f>SUM(P27:P29)</f>
        <v>0</v>
      </c>
      <c r="Q30" s="26">
        <f>SUM(Q27:Q29)</f>
        <v>0</v>
      </c>
      <c r="R30" s="27">
        <f t="shared" si="4"/>
        <v>0</v>
      </c>
      <c r="S30" s="26">
        <f>SUM(S27:S29)</f>
        <v>0</v>
      </c>
      <c r="T30" s="26">
        <f>SUM(T27:T29)</f>
        <v>0</v>
      </c>
      <c r="U30" s="27">
        <f t="shared" si="5"/>
        <v>0</v>
      </c>
      <c r="V30" s="26">
        <f>SUM(V27:V29)</f>
        <v>0</v>
      </c>
      <c r="W30" s="26">
        <f>SUM(W27:W29)</f>
        <v>0</v>
      </c>
      <c r="X30" s="27">
        <f t="shared" si="6"/>
        <v>0</v>
      </c>
      <c r="Y30" s="26">
        <f>SUM(Y27:Y29)</f>
        <v>0</v>
      </c>
      <c r="Z30" s="26">
        <f>SUM(Z27:Z29)</f>
        <v>0</v>
      </c>
      <c r="AA30" s="28">
        <f t="shared" si="8"/>
        <v>0</v>
      </c>
      <c r="AB30" s="29">
        <f>SUM(AB27:AB29)</f>
        <v>0</v>
      </c>
      <c r="AC30" s="30">
        <f t="shared" si="9"/>
        <v>0</v>
      </c>
    </row>
    <row r="31" spans="1:81" ht="18.75" customHeight="1" x14ac:dyDescent="0.3">
      <c r="A31" s="193"/>
      <c r="B31" s="192" t="s">
        <v>26</v>
      </c>
      <c r="C31" s="19" t="s">
        <v>55</v>
      </c>
      <c r="D31" s="20"/>
      <c r="E31" s="20"/>
      <c r="F31" s="24">
        <f t="shared" si="0"/>
        <v>0</v>
      </c>
      <c r="G31" s="20"/>
      <c r="H31" s="20"/>
      <c r="I31" s="24">
        <f t="shared" si="1"/>
        <v>0</v>
      </c>
      <c r="J31" s="20"/>
      <c r="K31" s="20"/>
      <c r="L31" s="24">
        <f t="shared" si="2"/>
        <v>0</v>
      </c>
      <c r="M31" s="20"/>
      <c r="N31" s="20"/>
      <c r="O31" s="24">
        <f t="shared" si="3"/>
        <v>0</v>
      </c>
      <c r="P31" s="20"/>
      <c r="Q31" s="20"/>
      <c r="R31" s="24">
        <f t="shared" si="4"/>
        <v>0</v>
      </c>
      <c r="S31" s="20"/>
      <c r="T31" s="20"/>
      <c r="U31" s="24">
        <f t="shared" si="5"/>
        <v>0</v>
      </c>
      <c r="V31" s="20"/>
      <c r="W31" s="20"/>
      <c r="X31" s="24">
        <f t="shared" si="6"/>
        <v>0</v>
      </c>
      <c r="Y31" s="13">
        <f>SUM(D31,G31,J31,M31,P31,S31,V31)</f>
        <v>0</v>
      </c>
      <c r="Z31" s="20">
        <f>SUM(E31,H31,K31,N31,Q31,W31,T31)</f>
        <v>0</v>
      </c>
      <c r="AA31" s="21">
        <f t="shared" si="8"/>
        <v>0</v>
      </c>
      <c r="AB31" s="22"/>
      <c r="AC31" s="23">
        <f t="shared" si="9"/>
        <v>0</v>
      </c>
      <c r="AI31" s="4"/>
    </row>
    <row r="32" spans="1:81" ht="18.75" customHeight="1" x14ac:dyDescent="0.3">
      <c r="A32" s="193"/>
      <c r="B32" s="193"/>
      <c r="C32" s="19" t="s">
        <v>50</v>
      </c>
      <c r="D32" s="20"/>
      <c r="E32" s="20"/>
      <c r="F32" s="24">
        <f t="shared" si="0"/>
        <v>0</v>
      </c>
      <c r="G32" s="20"/>
      <c r="H32" s="20"/>
      <c r="I32" s="24">
        <f t="shared" si="1"/>
        <v>0</v>
      </c>
      <c r="J32" s="20"/>
      <c r="K32" s="20"/>
      <c r="L32" s="24">
        <f t="shared" si="2"/>
        <v>0</v>
      </c>
      <c r="M32" s="20"/>
      <c r="N32" s="20"/>
      <c r="O32" s="24">
        <f t="shared" si="3"/>
        <v>0</v>
      </c>
      <c r="P32" s="20"/>
      <c r="Q32" s="20"/>
      <c r="R32" s="24">
        <f t="shared" si="4"/>
        <v>0</v>
      </c>
      <c r="S32" s="20"/>
      <c r="T32" s="20"/>
      <c r="U32" s="24">
        <f t="shared" si="5"/>
        <v>0</v>
      </c>
      <c r="V32" s="20"/>
      <c r="W32" s="20"/>
      <c r="X32" s="24">
        <f t="shared" si="6"/>
        <v>0</v>
      </c>
      <c r="Y32" s="13">
        <f>SUM(D32,G32,J32,M32,P32,S32,V32)</f>
        <v>0</v>
      </c>
      <c r="Z32" s="20">
        <f>SUM(E32,H32,K32,N32,Q32,W32,T32)</f>
        <v>0</v>
      </c>
      <c r="AA32" s="21">
        <f t="shared" si="8"/>
        <v>0</v>
      </c>
      <c r="AB32" s="22"/>
      <c r="AC32" s="23">
        <f t="shared" si="9"/>
        <v>0</v>
      </c>
    </row>
    <row r="33" spans="1:37" ht="18.75" customHeight="1" x14ac:dyDescent="0.3">
      <c r="A33" s="193"/>
      <c r="B33" s="193"/>
      <c r="C33" s="19" t="s">
        <v>51</v>
      </c>
      <c r="D33" s="20"/>
      <c r="E33" s="20"/>
      <c r="F33" s="24">
        <f t="shared" si="0"/>
        <v>0</v>
      </c>
      <c r="G33" s="20"/>
      <c r="H33" s="20"/>
      <c r="I33" s="24">
        <f t="shared" si="1"/>
        <v>0</v>
      </c>
      <c r="J33" s="20"/>
      <c r="K33" s="20"/>
      <c r="L33" s="24">
        <f t="shared" si="2"/>
        <v>0</v>
      </c>
      <c r="M33" s="20"/>
      <c r="N33" s="20"/>
      <c r="O33" s="24">
        <f t="shared" si="3"/>
        <v>0</v>
      </c>
      <c r="P33" s="20"/>
      <c r="Q33" s="20"/>
      <c r="R33" s="24">
        <f t="shared" si="4"/>
        <v>0</v>
      </c>
      <c r="S33" s="20"/>
      <c r="T33" s="20"/>
      <c r="U33" s="24">
        <f t="shared" si="5"/>
        <v>0</v>
      </c>
      <c r="V33" s="20"/>
      <c r="W33" s="20"/>
      <c r="X33" s="24">
        <f t="shared" si="6"/>
        <v>0</v>
      </c>
      <c r="Y33" s="13">
        <f>SUM(D33,G33,J33,M33,P33,S33,V33)</f>
        <v>0</v>
      </c>
      <c r="Z33" s="20">
        <f>SUM(E33,H33,K33,N33,Q33,W33,T33)</f>
        <v>0</v>
      </c>
      <c r="AA33" s="21">
        <f t="shared" si="8"/>
        <v>0</v>
      </c>
      <c r="AB33" s="22"/>
      <c r="AC33" s="23">
        <f t="shared" si="9"/>
        <v>0</v>
      </c>
      <c r="AJ33" s="36"/>
    </row>
    <row r="34" spans="1:37" ht="18.75" customHeight="1" x14ac:dyDescent="0.3">
      <c r="A34" s="193"/>
      <c r="B34" s="194"/>
      <c r="C34" s="25" t="s">
        <v>44</v>
      </c>
      <c r="D34" s="26">
        <f>SUM(D31:D33)</f>
        <v>0</v>
      </c>
      <c r="E34" s="26">
        <f>SUM(E31:E33)</f>
        <v>0</v>
      </c>
      <c r="F34" s="27">
        <f t="shared" si="0"/>
        <v>0</v>
      </c>
      <c r="G34" s="26">
        <f>SUM(G31:G33)</f>
        <v>0</v>
      </c>
      <c r="H34" s="26">
        <f>SUM(H31:H33)</f>
        <v>0</v>
      </c>
      <c r="I34" s="27">
        <f t="shared" si="1"/>
        <v>0</v>
      </c>
      <c r="J34" s="26">
        <f>SUM(J31:J33)</f>
        <v>0</v>
      </c>
      <c r="K34" s="26">
        <f>SUM(K31:K33)</f>
        <v>0</v>
      </c>
      <c r="L34" s="27">
        <f t="shared" si="2"/>
        <v>0</v>
      </c>
      <c r="M34" s="26">
        <f>SUM(M31:M33)</f>
        <v>0</v>
      </c>
      <c r="N34" s="26">
        <f>SUM(N31:N33)</f>
        <v>0</v>
      </c>
      <c r="O34" s="27">
        <f t="shared" si="3"/>
        <v>0</v>
      </c>
      <c r="P34" s="26">
        <f>SUM(P31:P33)</f>
        <v>0</v>
      </c>
      <c r="Q34" s="26">
        <f>SUM(Q31:Q33)</f>
        <v>0</v>
      </c>
      <c r="R34" s="27">
        <f t="shared" si="4"/>
        <v>0</v>
      </c>
      <c r="S34" s="26">
        <f>SUM(S31:S33)</f>
        <v>0</v>
      </c>
      <c r="T34" s="26">
        <f>SUM(T31:T33)</f>
        <v>0</v>
      </c>
      <c r="U34" s="27">
        <f t="shared" si="5"/>
        <v>0</v>
      </c>
      <c r="V34" s="26">
        <f>SUM(V31:V33)</f>
        <v>0</v>
      </c>
      <c r="W34" s="26">
        <f>SUM(W31:W33)</f>
        <v>0</v>
      </c>
      <c r="X34" s="27">
        <f t="shared" si="6"/>
        <v>0</v>
      </c>
      <c r="Y34" s="26">
        <f>SUM(Y31:Y33)</f>
        <v>0</v>
      </c>
      <c r="Z34" s="26">
        <f>SUM(Z31:Z33)</f>
        <v>0</v>
      </c>
      <c r="AA34" s="28">
        <f t="shared" si="8"/>
        <v>0</v>
      </c>
      <c r="AB34" s="29">
        <f>SUM(AB31:AB33)</f>
        <v>0</v>
      </c>
      <c r="AC34" s="30">
        <f t="shared" si="9"/>
        <v>0</v>
      </c>
      <c r="AJ34" s="36"/>
    </row>
    <row r="35" spans="1:37" ht="18.75" customHeight="1" x14ac:dyDescent="0.3">
      <c r="A35" s="193"/>
      <c r="B35" s="192" t="s">
        <v>9</v>
      </c>
      <c r="C35" s="19" t="s">
        <v>53</v>
      </c>
      <c r="D35" s="20"/>
      <c r="E35" s="20"/>
      <c r="F35" s="24">
        <f t="shared" si="0"/>
        <v>0</v>
      </c>
      <c r="G35" s="20"/>
      <c r="H35" s="20"/>
      <c r="I35" s="24">
        <f t="shared" si="1"/>
        <v>0</v>
      </c>
      <c r="J35" s="20"/>
      <c r="K35" s="20"/>
      <c r="L35" s="24">
        <f t="shared" si="2"/>
        <v>0</v>
      </c>
      <c r="M35" s="20"/>
      <c r="N35" s="20"/>
      <c r="O35" s="24">
        <f t="shared" si="3"/>
        <v>0</v>
      </c>
      <c r="P35" s="20"/>
      <c r="Q35" s="20"/>
      <c r="R35" s="24">
        <f t="shared" si="4"/>
        <v>0</v>
      </c>
      <c r="S35" s="20"/>
      <c r="T35" s="20"/>
      <c r="U35" s="24">
        <f t="shared" si="5"/>
        <v>0</v>
      </c>
      <c r="V35" s="20"/>
      <c r="W35" s="20"/>
      <c r="X35" s="24">
        <f t="shared" si="6"/>
        <v>0</v>
      </c>
      <c r="Y35" s="13">
        <f>SUM(D35,G35,J35,M35,P35,S35,V35)</f>
        <v>0</v>
      </c>
      <c r="Z35" s="20">
        <f>SUM(E35,H35,K35,N35,Q35,W35,T35)</f>
        <v>0</v>
      </c>
      <c r="AA35" s="21">
        <f t="shared" si="8"/>
        <v>0</v>
      </c>
      <c r="AB35" s="22"/>
      <c r="AC35" s="23">
        <f t="shared" si="9"/>
        <v>0</v>
      </c>
      <c r="AI35" s="4"/>
    </row>
    <row r="36" spans="1:37" ht="18.75" customHeight="1" x14ac:dyDescent="0.3">
      <c r="A36" s="193"/>
      <c r="B36" s="193"/>
      <c r="C36" s="19" t="s">
        <v>48</v>
      </c>
      <c r="D36" s="20"/>
      <c r="E36" s="20"/>
      <c r="F36" s="24">
        <f t="shared" si="0"/>
        <v>0</v>
      </c>
      <c r="G36" s="20"/>
      <c r="H36" s="20"/>
      <c r="I36" s="24">
        <f t="shared" si="1"/>
        <v>0</v>
      </c>
      <c r="J36" s="20"/>
      <c r="K36" s="20"/>
      <c r="L36" s="24">
        <f t="shared" si="2"/>
        <v>0</v>
      </c>
      <c r="M36" s="20"/>
      <c r="N36" s="20"/>
      <c r="O36" s="24">
        <f t="shared" si="3"/>
        <v>0</v>
      </c>
      <c r="P36" s="20"/>
      <c r="Q36" s="20"/>
      <c r="R36" s="24">
        <f t="shared" si="4"/>
        <v>0</v>
      </c>
      <c r="S36" s="20"/>
      <c r="T36" s="20"/>
      <c r="U36" s="24">
        <f t="shared" si="5"/>
        <v>0</v>
      </c>
      <c r="V36" s="20"/>
      <c r="W36" s="20"/>
      <c r="X36" s="24">
        <f t="shared" si="6"/>
        <v>0</v>
      </c>
      <c r="Y36" s="13">
        <f>SUM(D36,G36,J36,M36,P36,S36,V36)</f>
        <v>0</v>
      </c>
      <c r="Z36" s="20">
        <f>SUM(E36,H36,K36,N36,Q36,W36,T36)</f>
        <v>0</v>
      </c>
      <c r="AA36" s="21">
        <f t="shared" si="8"/>
        <v>0</v>
      </c>
      <c r="AB36" s="22"/>
      <c r="AC36" s="23">
        <f t="shared" si="9"/>
        <v>0</v>
      </c>
      <c r="AH36" s="36"/>
      <c r="AI36" s="4"/>
    </row>
    <row r="37" spans="1:37" ht="18.75" customHeight="1" x14ac:dyDescent="0.3">
      <c r="A37" s="193"/>
      <c r="B37" s="193"/>
      <c r="C37" s="19" t="s">
        <v>54</v>
      </c>
      <c r="D37" s="20"/>
      <c r="E37" s="20"/>
      <c r="F37" s="24">
        <f t="shared" si="0"/>
        <v>0</v>
      </c>
      <c r="G37" s="20"/>
      <c r="H37" s="20"/>
      <c r="I37" s="24">
        <f t="shared" si="1"/>
        <v>0</v>
      </c>
      <c r="J37" s="20"/>
      <c r="K37" s="20"/>
      <c r="L37" s="24">
        <f t="shared" si="2"/>
        <v>0</v>
      </c>
      <c r="M37" s="20"/>
      <c r="N37" s="20"/>
      <c r="O37" s="24">
        <f t="shared" si="3"/>
        <v>0</v>
      </c>
      <c r="P37" s="20"/>
      <c r="Q37" s="20"/>
      <c r="R37" s="24">
        <f t="shared" si="4"/>
        <v>0</v>
      </c>
      <c r="S37" s="20"/>
      <c r="T37" s="20"/>
      <c r="U37" s="24">
        <f t="shared" si="5"/>
        <v>0</v>
      </c>
      <c r="V37" s="20"/>
      <c r="W37" s="20"/>
      <c r="X37" s="24">
        <f t="shared" si="6"/>
        <v>0</v>
      </c>
      <c r="Y37" s="13">
        <f>SUM(D37,G37,J37,M37,P37,S37,V37)</f>
        <v>0</v>
      </c>
      <c r="Z37" s="20">
        <f>SUM(E37,H37,K37,N37,Q37,W37,T37)</f>
        <v>0</v>
      </c>
      <c r="AA37" s="21">
        <f t="shared" si="8"/>
        <v>0</v>
      </c>
      <c r="AB37" s="22"/>
      <c r="AC37" s="23">
        <f t="shared" si="9"/>
        <v>0</v>
      </c>
      <c r="AH37" s="36"/>
    </row>
    <row r="38" spans="1:37" ht="18.75" customHeight="1" x14ac:dyDescent="0.3">
      <c r="A38" s="194"/>
      <c r="B38" s="194"/>
      <c r="C38" s="25" t="s">
        <v>44</v>
      </c>
      <c r="D38" s="26">
        <f>SUM(D35:D37)</f>
        <v>0</v>
      </c>
      <c r="E38" s="26">
        <f>SUM(E35:E37)</f>
        <v>0</v>
      </c>
      <c r="F38" s="27">
        <f t="shared" si="0"/>
        <v>0</v>
      </c>
      <c r="G38" s="26">
        <f>SUM(G35:G37)</f>
        <v>0</v>
      </c>
      <c r="H38" s="26">
        <f>SUM(H35:H37)</f>
        <v>0</v>
      </c>
      <c r="I38" s="27">
        <f t="shared" si="1"/>
        <v>0</v>
      </c>
      <c r="J38" s="26">
        <f>SUM(J35:J37)</f>
        <v>0</v>
      </c>
      <c r="K38" s="26">
        <f>SUM(K35:K37)</f>
        <v>0</v>
      </c>
      <c r="L38" s="27">
        <f t="shared" si="2"/>
        <v>0</v>
      </c>
      <c r="M38" s="26">
        <f>SUM(M35:M37)</f>
        <v>0</v>
      </c>
      <c r="N38" s="26">
        <f>SUM(N35:N37)</f>
        <v>0</v>
      </c>
      <c r="O38" s="27">
        <f t="shared" si="3"/>
        <v>0</v>
      </c>
      <c r="P38" s="26">
        <f>SUM(P35:P37)</f>
        <v>0</v>
      </c>
      <c r="Q38" s="26">
        <f>SUM(Q35:Q37)</f>
        <v>0</v>
      </c>
      <c r="R38" s="27">
        <f t="shared" si="4"/>
        <v>0</v>
      </c>
      <c r="S38" s="26">
        <f>SUM(S35:S37)</f>
        <v>0</v>
      </c>
      <c r="T38" s="26">
        <f>SUM(T35:T37)</f>
        <v>0</v>
      </c>
      <c r="U38" s="27">
        <f t="shared" si="5"/>
        <v>0</v>
      </c>
      <c r="V38" s="26">
        <f>SUM(V35:V37)</f>
        <v>0</v>
      </c>
      <c r="W38" s="26">
        <f>SUM(W35:W37)</f>
        <v>0</v>
      </c>
      <c r="X38" s="27">
        <f t="shared" si="6"/>
        <v>0</v>
      </c>
      <c r="Y38" s="26">
        <f>SUM(Y35:Y37)</f>
        <v>0</v>
      </c>
      <c r="Z38" s="26">
        <f>SUM(Z35:Z37)</f>
        <v>0</v>
      </c>
      <c r="AA38" s="28">
        <f t="shared" si="8"/>
        <v>0</v>
      </c>
      <c r="AB38" s="29">
        <f>SUM(AB35:AB37)</f>
        <v>0</v>
      </c>
      <c r="AC38" s="30">
        <f t="shared" si="9"/>
        <v>0</v>
      </c>
    </row>
    <row r="39" spans="1:37" ht="18.75" customHeight="1" x14ac:dyDescent="0.3">
      <c r="A39" s="190" t="s">
        <v>46</v>
      </c>
      <c r="B39" s="198"/>
      <c r="C39" s="191"/>
      <c r="D39" s="31">
        <f>SUM(D26,D30,D34,D38)</f>
        <v>0</v>
      </c>
      <c r="E39" s="31">
        <f>SUM(E26,E30,E34,E38)</f>
        <v>0</v>
      </c>
      <c r="F39" s="32">
        <f t="shared" si="0"/>
        <v>0</v>
      </c>
      <c r="G39" s="31">
        <f>SUM(G26,G30,G34,G38)</f>
        <v>0</v>
      </c>
      <c r="H39" s="31">
        <f>SUM(H26,H30,H34,H38)</f>
        <v>0</v>
      </c>
      <c r="I39" s="32">
        <f t="shared" si="1"/>
        <v>0</v>
      </c>
      <c r="J39" s="31">
        <f>SUM(J26,J30,J34,J38)</f>
        <v>0</v>
      </c>
      <c r="K39" s="31">
        <f>SUM(K26,K30,K34,K38)</f>
        <v>0</v>
      </c>
      <c r="L39" s="32">
        <f t="shared" si="2"/>
        <v>0</v>
      </c>
      <c r="M39" s="31">
        <f>SUM(M26,M30,M34,M38)</f>
        <v>0</v>
      </c>
      <c r="N39" s="31">
        <f>SUM(N26,N30,N34,N38)</f>
        <v>0</v>
      </c>
      <c r="O39" s="32">
        <f t="shared" si="3"/>
        <v>0</v>
      </c>
      <c r="P39" s="31">
        <f>SUM(P26,P30,P34,P38)</f>
        <v>0</v>
      </c>
      <c r="Q39" s="31">
        <f>SUM(Q26,Q30,Q34,Q38)</f>
        <v>0</v>
      </c>
      <c r="R39" s="32">
        <f t="shared" si="4"/>
        <v>0</v>
      </c>
      <c r="S39" s="31">
        <f>SUM(S26,S30,S34,S38)</f>
        <v>0</v>
      </c>
      <c r="T39" s="31">
        <f>SUM(T26,T30,T34,T38)</f>
        <v>0</v>
      </c>
      <c r="U39" s="32">
        <f t="shared" si="5"/>
        <v>0</v>
      </c>
      <c r="V39" s="31">
        <f>SUM(V26,V30,V34,V38)</f>
        <v>0</v>
      </c>
      <c r="W39" s="31">
        <f>SUM(W26,W30,W34,W38)</f>
        <v>0</v>
      </c>
      <c r="X39" s="32">
        <f>SUM(X26,X30,X34,X38)</f>
        <v>0</v>
      </c>
      <c r="Y39" s="31">
        <f>SUM(Y26,Y30,Y34,Y38)</f>
        <v>0</v>
      </c>
      <c r="Z39" s="31">
        <f>SUM(Z26,Z30,Z34,Z38)</f>
        <v>0</v>
      </c>
      <c r="AA39" s="33">
        <f t="shared" si="8"/>
        <v>0</v>
      </c>
      <c r="AB39" s="34">
        <f>SUM(AB26,AB30,AB34,AB38)</f>
        <v>0</v>
      </c>
      <c r="AC39" s="35">
        <f t="shared" si="9"/>
        <v>0</v>
      </c>
      <c r="AD39" s="4"/>
    </row>
    <row r="40" spans="1:37" ht="18.75" customHeight="1" x14ac:dyDescent="0.3">
      <c r="A40" s="206" t="s">
        <v>12</v>
      </c>
      <c r="B40" s="192" t="s">
        <v>24</v>
      </c>
      <c r="C40" s="19" t="s">
        <v>41</v>
      </c>
      <c r="D40" s="20">
        <v>300</v>
      </c>
      <c r="E40" s="20">
        <v>19558</v>
      </c>
      <c r="F40" s="24">
        <f t="shared" si="0"/>
        <v>1.5338991716944472E-2</v>
      </c>
      <c r="G40" s="20">
        <v>335</v>
      </c>
      <c r="H40" s="20">
        <v>24479</v>
      </c>
      <c r="I40" s="24">
        <f t="shared" si="1"/>
        <v>1.3685199558805507E-2</v>
      </c>
      <c r="J40" s="20">
        <v>246</v>
      </c>
      <c r="K40" s="20">
        <v>19090</v>
      </c>
      <c r="L40" s="24">
        <f t="shared" si="2"/>
        <v>1.2886327920377161E-2</v>
      </c>
      <c r="M40" s="20">
        <v>103</v>
      </c>
      <c r="N40" s="20">
        <v>10766</v>
      </c>
      <c r="O40" s="24">
        <f t="shared" si="3"/>
        <v>9.5671558610440268E-3</v>
      </c>
      <c r="P40" s="20">
        <v>87</v>
      </c>
      <c r="Q40" s="20">
        <v>11794</v>
      </c>
      <c r="R40" s="24">
        <f t="shared" si="4"/>
        <v>7.3766321858572152E-3</v>
      </c>
      <c r="S40" s="20">
        <v>124</v>
      </c>
      <c r="T40" s="20">
        <v>12613</v>
      </c>
      <c r="U40" s="24">
        <f t="shared" si="5"/>
        <v>9.8311266153968124E-3</v>
      </c>
      <c r="V40" s="20">
        <v>100</v>
      </c>
      <c r="W40" s="20">
        <v>12194</v>
      </c>
      <c r="X40" s="24">
        <f t="shared" ref="X40:X73" si="54">IF(ISERROR(V40/W40),0,(V40/W40))</f>
        <v>8.2007544694111863E-3</v>
      </c>
      <c r="Y40" s="13">
        <f>SUM(D40,G40,J40,M40,P40,S40,V40)</f>
        <v>1295</v>
      </c>
      <c r="Z40" s="20">
        <f>SUM(E40,H40,K40,N40,Q40,W40,T40)</f>
        <v>110494</v>
      </c>
      <c r="AA40" s="21">
        <f t="shared" si="8"/>
        <v>1.1720093398736583E-2</v>
      </c>
      <c r="AB40" s="22">
        <v>1644</v>
      </c>
      <c r="AC40" s="23">
        <f t="shared" si="9"/>
        <v>1.487863594403316E-2</v>
      </c>
    </row>
    <row r="41" spans="1:37" ht="18.75" customHeight="1" x14ac:dyDescent="0.3">
      <c r="A41" s="193"/>
      <c r="B41" s="193"/>
      <c r="C41" s="19" t="s">
        <v>43</v>
      </c>
      <c r="D41" s="20">
        <v>2715</v>
      </c>
      <c r="E41" s="20">
        <v>160711</v>
      </c>
      <c r="F41" s="24">
        <f t="shared" si="0"/>
        <v>1.689367871520929E-2</v>
      </c>
      <c r="G41" s="20">
        <v>3356</v>
      </c>
      <c r="H41" s="20">
        <v>186312</v>
      </c>
      <c r="I41" s="24">
        <f t="shared" si="1"/>
        <v>1.8012795740478336E-2</v>
      </c>
      <c r="J41" s="20">
        <v>2327</v>
      </c>
      <c r="K41" s="20">
        <v>165513</v>
      </c>
      <c r="L41" s="24">
        <f t="shared" si="2"/>
        <v>1.4059318603372544E-2</v>
      </c>
      <c r="M41" s="20">
        <v>1172</v>
      </c>
      <c r="N41" s="20">
        <v>105963</v>
      </c>
      <c r="O41" s="24">
        <f t="shared" si="3"/>
        <v>1.1060464501760047E-2</v>
      </c>
      <c r="P41" s="20">
        <v>848</v>
      </c>
      <c r="Q41" s="20">
        <v>99608</v>
      </c>
      <c r="R41" s="24">
        <f t="shared" si="4"/>
        <v>8.5133724198859523E-3</v>
      </c>
      <c r="S41" s="20">
        <v>1438</v>
      </c>
      <c r="T41" s="20">
        <v>105030</v>
      </c>
      <c r="U41" s="24">
        <f t="shared" si="5"/>
        <v>1.3691326287727316E-2</v>
      </c>
      <c r="V41" s="20">
        <v>1096</v>
      </c>
      <c r="W41" s="20">
        <v>107379</v>
      </c>
      <c r="X41" s="24">
        <f t="shared" si="54"/>
        <v>1.0206837463563639E-2</v>
      </c>
      <c r="Y41" s="13">
        <f>SUM(D41,G41,J41,M41,P41,S41,V41)</f>
        <v>12952</v>
      </c>
      <c r="Z41" s="20">
        <f>SUM(E41,H41,K41,N41,Q41,W41,T41)</f>
        <v>930516</v>
      </c>
      <c r="AA41" s="21">
        <f t="shared" si="8"/>
        <v>1.3919158832303796E-2</v>
      </c>
      <c r="AB41" s="22">
        <v>7239</v>
      </c>
      <c r="AC41" s="23">
        <f t="shared" si="9"/>
        <v>7.7795545697226052E-3</v>
      </c>
    </row>
    <row r="42" spans="1:37" ht="18.75" customHeight="1" x14ac:dyDescent="0.3">
      <c r="A42" s="193"/>
      <c r="B42" s="193"/>
      <c r="C42" s="19" t="s">
        <v>47</v>
      </c>
      <c r="D42" s="20">
        <v>3773</v>
      </c>
      <c r="E42" s="20">
        <v>175689</v>
      </c>
      <c r="F42" s="24">
        <f t="shared" si="0"/>
        <v>2.1475448092936951E-2</v>
      </c>
      <c r="G42" s="20">
        <v>5387</v>
      </c>
      <c r="H42" s="20">
        <v>227236</v>
      </c>
      <c r="I42" s="24">
        <f t="shared" si="1"/>
        <v>2.3706630991568237E-2</v>
      </c>
      <c r="J42" s="20">
        <v>2859</v>
      </c>
      <c r="K42" s="20">
        <v>187178</v>
      </c>
      <c r="L42" s="24">
        <f t="shared" si="2"/>
        <v>1.5274230945944501E-2</v>
      </c>
      <c r="M42" s="20">
        <v>1964</v>
      </c>
      <c r="N42" s="20">
        <v>134147</v>
      </c>
      <c r="O42" s="24">
        <f t="shared" si="3"/>
        <v>1.4640655400418943E-2</v>
      </c>
      <c r="P42" s="20">
        <v>1275</v>
      </c>
      <c r="Q42" s="20">
        <v>112008</v>
      </c>
      <c r="R42" s="24">
        <f t="shared" si="4"/>
        <v>1.1383115491750589E-2</v>
      </c>
      <c r="S42" s="20">
        <v>1810</v>
      </c>
      <c r="T42" s="20">
        <v>115148</v>
      </c>
      <c r="U42" s="24">
        <f t="shared" si="5"/>
        <v>1.5718900892764096E-2</v>
      </c>
      <c r="V42" s="20">
        <v>1226</v>
      </c>
      <c r="W42" s="20">
        <v>102389</v>
      </c>
      <c r="X42" s="24">
        <f t="shared" si="54"/>
        <v>1.1973942513355927E-2</v>
      </c>
      <c r="Y42" s="13">
        <f>SUM(D42,G42,J42,M42,P42,S42,V42)</f>
        <v>18294</v>
      </c>
      <c r="Z42" s="20">
        <f>SUM(E42,H42,K42,N42,Q42,W42,T42)</f>
        <v>1053795</v>
      </c>
      <c r="AA42" s="21">
        <f t="shared" si="8"/>
        <v>1.73601127353992E-2</v>
      </c>
      <c r="AB42" s="22">
        <v>5786</v>
      </c>
      <c r="AC42" s="23">
        <f t="shared" si="9"/>
        <v>5.4906314795572196E-3</v>
      </c>
    </row>
    <row r="43" spans="1:37" ht="18.75" customHeight="1" x14ac:dyDescent="0.3">
      <c r="A43" s="193"/>
      <c r="B43" s="194"/>
      <c r="C43" s="25" t="s">
        <v>44</v>
      </c>
      <c r="D43" s="26">
        <f>SUM(D40:D42)</f>
        <v>6788</v>
      </c>
      <c r="E43" s="26">
        <f>SUM(E40:E42)</f>
        <v>355958</v>
      </c>
      <c r="F43" s="27">
        <f t="shared" si="0"/>
        <v>1.9069665522336906E-2</v>
      </c>
      <c r="G43" s="26">
        <f>SUM(G40:G42)</f>
        <v>9078</v>
      </c>
      <c r="H43" s="26">
        <f>SUM(H40:H42)</f>
        <v>438027</v>
      </c>
      <c r="I43" s="27">
        <f t="shared" si="1"/>
        <v>2.0724749844187686E-2</v>
      </c>
      <c r="J43" s="26">
        <f>SUM(J40:J42)</f>
        <v>5432</v>
      </c>
      <c r="K43" s="26">
        <f>SUM(K40:K42)</f>
        <v>371781</v>
      </c>
      <c r="L43" s="27">
        <f t="shared" si="2"/>
        <v>1.4610752028748107E-2</v>
      </c>
      <c r="M43" s="26">
        <f>SUM(M40:M42)</f>
        <v>3239</v>
      </c>
      <c r="N43" s="26">
        <f>SUM(N40:N42)</f>
        <v>250876</v>
      </c>
      <c r="O43" s="27">
        <f t="shared" si="3"/>
        <v>1.2910760694526379E-2</v>
      </c>
      <c r="P43" s="26">
        <f>SUM(P40:P42)</f>
        <v>2210</v>
      </c>
      <c r="Q43" s="26">
        <f>SUM(Q40:Q42)</f>
        <v>223410</v>
      </c>
      <c r="R43" s="27">
        <f t="shared" si="4"/>
        <v>9.8921265834116638E-3</v>
      </c>
      <c r="S43" s="26">
        <f>SUM(S40:S42)</f>
        <v>3372</v>
      </c>
      <c r="T43" s="26">
        <f>SUM(T40:T42)</f>
        <v>232791</v>
      </c>
      <c r="U43" s="27">
        <f t="shared" si="5"/>
        <v>1.4485096073301803E-2</v>
      </c>
      <c r="V43" s="26">
        <f>SUM(V40:V42)</f>
        <v>2422</v>
      </c>
      <c r="W43" s="26">
        <f>SUM(W40:W42)</f>
        <v>221962</v>
      </c>
      <c r="X43" s="27">
        <f t="shared" si="54"/>
        <v>1.0911777691676955E-2</v>
      </c>
      <c r="Y43" s="26">
        <f>SUM(Y40:Y42)</f>
        <v>32541</v>
      </c>
      <c r="Z43" s="26">
        <f>SUM(Z40:Z42)</f>
        <v>2094805</v>
      </c>
      <c r="AA43" s="28">
        <f t="shared" si="8"/>
        <v>1.5534142796107514E-2</v>
      </c>
      <c r="AB43" s="29">
        <f>SUM(AB40:AB42)</f>
        <v>14669</v>
      </c>
      <c r="AC43" s="30">
        <f t="shared" si="9"/>
        <v>7.0025610975723279E-3</v>
      </c>
      <c r="AH43" s="36"/>
    </row>
    <row r="44" spans="1:37" ht="18.75" customHeight="1" x14ac:dyDescent="0.3">
      <c r="A44" s="193"/>
      <c r="B44" s="192" t="s">
        <v>25</v>
      </c>
      <c r="C44" s="19" t="s">
        <v>38</v>
      </c>
      <c r="D44" s="20">
        <v>6375</v>
      </c>
      <c r="E44" s="20">
        <v>243824</v>
      </c>
      <c r="F44" s="24">
        <f t="shared" si="0"/>
        <v>2.6145908524181378E-2</v>
      </c>
      <c r="G44" s="20">
        <v>6681</v>
      </c>
      <c r="H44" s="20">
        <v>260458</v>
      </c>
      <c r="I44" s="24">
        <f t="shared" si="1"/>
        <v>2.5650968678251389E-2</v>
      </c>
      <c r="J44" s="20">
        <v>3264</v>
      </c>
      <c r="K44" s="20">
        <v>189907</v>
      </c>
      <c r="L44" s="24">
        <f t="shared" si="2"/>
        <v>1.7187360128905201E-2</v>
      </c>
      <c r="M44" s="20">
        <v>2885</v>
      </c>
      <c r="N44" s="20">
        <v>179863</v>
      </c>
      <c r="O44" s="24">
        <f t="shared" si="3"/>
        <v>1.6039985989336328E-2</v>
      </c>
      <c r="P44" s="20">
        <v>1457</v>
      </c>
      <c r="Q44" s="20">
        <v>118968</v>
      </c>
      <c r="R44" s="24">
        <f t="shared" si="4"/>
        <v>1.224699078743864E-2</v>
      </c>
      <c r="S44" s="20">
        <v>2218</v>
      </c>
      <c r="T44" s="20">
        <v>118666</v>
      </c>
      <c r="U44" s="24">
        <f t="shared" si="5"/>
        <v>1.869111624222608E-2</v>
      </c>
      <c r="V44" s="20">
        <v>1936</v>
      </c>
      <c r="W44" s="20">
        <v>122942</v>
      </c>
      <c r="X44" s="24">
        <f t="shared" si="54"/>
        <v>1.5747262936994681E-2</v>
      </c>
      <c r="Y44" s="13">
        <f t="shared" ref="Y44:Z46" si="55">SUM(D44,G44,J44,M44,P44,S44,V44)</f>
        <v>24816</v>
      </c>
      <c r="Z44" s="20">
        <f t="shared" si="55"/>
        <v>1234628</v>
      </c>
      <c r="AA44" s="21">
        <f t="shared" si="8"/>
        <v>2.0099981532898978E-2</v>
      </c>
      <c r="AB44" s="22">
        <v>6544</v>
      </c>
      <c r="AC44" s="23">
        <f t="shared" si="9"/>
        <v>5.3003819774053397E-3</v>
      </c>
    </row>
    <row r="45" spans="1:37" ht="18.75" customHeight="1" x14ac:dyDescent="0.3">
      <c r="A45" s="193"/>
      <c r="B45" s="193"/>
      <c r="C45" s="19" t="s">
        <v>39</v>
      </c>
      <c r="D45" s="20">
        <v>7455</v>
      </c>
      <c r="E45" s="20">
        <v>240175</v>
      </c>
      <c r="F45" s="24">
        <f t="shared" si="0"/>
        <v>3.103986676381805E-2</v>
      </c>
      <c r="G45" s="20">
        <v>7512</v>
      </c>
      <c r="H45" s="20">
        <v>257516</v>
      </c>
      <c r="I45" s="24">
        <f t="shared" si="1"/>
        <v>2.9171002966805946E-2</v>
      </c>
      <c r="J45" s="20">
        <v>5881</v>
      </c>
      <c r="K45" s="20">
        <v>195774</v>
      </c>
      <c r="L45" s="24">
        <f t="shared" si="2"/>
        <v>3.0039739699858001E-2</v>
      </c>
      <c r="M45" s="20">
        <v>6537</v>
      </c>
      <c r="N45" s="20">
        <v>178474</v>
      </c>
      <c r="O45" s="24">
        <f t="shared" si="3"/>
        <v>3.6627183791476628E-2</v>
      </c>
      <c r="P45" s="20">
        <v>1808</v>
      </c>
      <c r="Q45" s="20">
        <v>121287</v>
      </c>
      <c r="R45" s="24">
        <f t="shared" si="4"/>
        <v>1.4906791329656105E-2</v>
      </c>
      <c r="S45" s="20">
        <v>2961</v>
      </c>
      <c r="T45" s="20">
        <v>133371</v>
      </c>
      <c r="U45" s="24">
        <f t="shared" si="5"/>
        <v>2.2201228153046763E-2</v>
      </c>
      <c r="V45" s="20">
        <v>2522</v>
      </c>
      <c r="W45" s="20">
        <v>126703</v>
      </c>
      <c r="X45" s="24">
        <f t="shared" si="54"/>
        <v>1.9904816776240498E-2</v>
      </c>
      <c r="Y45" s="13">
        <f t="shared" si="55"/>
        <v>34676</v>
      </c>
      <c r="Z45" s="20">
        <f t="shared" si="55"/>
        <v>1253300</v>
      </c>
      <c r="AA45" s="21">
        <f t="shared" si="8"/>
        <v>2.766775712120003E-2</v>
      </c>
      <c r="AB45" s="22">
        <v>6547</v>
      </c>
      <c r="AC45" s="23">
        <f t="shared" si="9"/>
        <v>5.2238091438602087E-3</v>
      </c>
    </row>
    <row r="46" spans="1:37" ht="18.75" customHeight="1" x14ac:dyDescent="0.3">
      <c r="A46" s="193"/>
      <c r="B46" s="193"/>
      <c r="C46" s="19" t="s">
        <v>52</v>
      </c>
      <c r="D46" s="20">
        <v>8940</v>
      </c>
      <c r="E46" s="20">
        <v>227032</v>
      </c>
      <c r="F46" s="24">
        <f t="shared" si="0"/>
        <v>3.9377708869234293E-2</v>
      </c>
      <c r="G46" s="20">
        <v>8739</v>
      </c>
      <c r="H46" s="20">
        <v>252376</v>
      </c>
      <c r="I46" s="24">
        <f t="shared" si="1"/>
        <v>3.4626905886455131E-2</v>
      </c>
      <c r="J46" s="20">
        <v>9888</v>
      </c>
      <c r="K46" s="20">
        <v>196674</v>
      </c>
      <c r="L46" s="24">
        <f t="shared" si="2"/>
        <v>5.0276091399981696E-2</v>
      </c>
      <c r="M46" s="20">
        <v>7785</v>
      </c>
      <c r="N46" s="20">
        <v>171602</v>
      </c>
      <c r="O46" s="24">
        <f t="shared" si="3"/>
        <v>4.5366604118833115E-2</v>
      </c>
      <c r="P46" s="20">
        <v>1877</v>
      </c>
      <c r="Q46" s="20">
        <v>122125</v>
      </c>
      <c r="R46" s="24">
        <f t="shared" si="4"/>
        <v>1.536949846468782E-2</v>
      </c>
      <c r="S46" s="20">
        <v>3595</v>
      </c>
      <c r="T46" s="20">
        <v>139477</v>
      </c>
      <c r="U46" s="24">
        <f t="shared" si="5"/>
        <v>2.577485893731583E-2</v>
      </c>
      <c r="V46" s="20">
        <v>2604</v>
      </c>
      <c r="W46" s="20">
        <v>124890</v>
      </c>
      <c r="X46" s="24">
        <f t="shared" si="54"/>
        <v>2.0850348306509729E-2</v>
      </c>
      <c r="Y46" s="13">
        <f t="shared" si="55"/>
        <v>43428</v>
      </c>
      <c r="Z46" s="20">
        <f t="shared" si="55"/>
        <v>1234176</v>
      </c>
      <c r="AA46" s="21">
        <f t="shared" si="8"/>
        <v>3.5187850031113875E-2</v>
      </c>
      <c r="AB46" s="22">
        <v>6396</v>
      </c>
      <c r="AC46" s="23">
        <f t="shared" si="9"/>
        <v>5.1824051026757934E-3</v>
      </c>
      <c r="AK46" s="36"/>
    </row>
    <row r="47" spans="1:37" ht="18.75" customHeight="1" x14ac:dyDescent="0.3">
      <c r="A47" s="193"/>
      <c r="B47" s="194"/>
      <c r="C47" s="25" t="s">
        <v>44</v>
      </c>
      <c r="D47" s="26">
        <f>SUM(D44:D46)</f>
        <v>22770</v>
      </c>
      <c r="E47" s="26">
        <f>SUM(E44:E46)</f>
        <v>711031</v>
      </c>
      <c r="F47" s="27">
        <f t="shared" si="0"/>
        <v>3.2023920194759442E-2</v>
      </c>
      <c r="G47" s="26">
        <f>SUM(G44:G46)</f>
        <v>22932</v>
      </c>
      <c r="H47" s="26">
        <f>SUM(H44:H46)</f>
        <v>770350</v>
      </c>
      <c r="I47" s="27">
        <f t="shared" si="1"/>
        <v>2.9768287142208086E-2</v>
      </c>
      <c r="J47" s="26">
        <f>SUM(J44:J46)</f>
        <v>19033</v>
      </c>
      <c r="K47" s="26">
        <f>SUM(K44:K46)</f>
        <v>582355</v>
      </c>
      <c r="L47" s="27">
        <f t="shared" si="2"/>
        <v>3.2682813747628166E-2</v>
      </c>
      <c r="M47" s="26">
        <f>SUM(M44:M46)</f>
        <v>17207</v>
      </c>
      <c r="N47" s="26">
        <f>SUM(N44:N46)</f>
        <v>529939</v>
      </c>
      <c r="O47" s="27">
        <f t="shared" si="3"/>
        <v>3.2469774823140021E-2</v>
      </c>
      <c r="P47" s="26">
        <f>SUM(P44:P46)</f>
        <v>5142</v>
      </c>
      <c r="Q47" s="26">
        <f>SUM(Q44:Q46)</f>
        <v>362380</v>
      </c>
      <c r="R47" s="27">
        <f t="shared" si="4"/>
        <v>1.4189524808212374E-2</v>
      </c>
      <c r="S47" s="26">
        <f>SUM(S44:S46)</f>
        <v>8774</v>
      </c>
      <c r="T47" s="26">
        <f>SUM(T44:T46)</f>
        <v>391514</v>
      </c>
      <c r="U47" s="27">
        <f t="shared" si="5"/>
        <v>2.241043743007913E-2</v>
      </c>
      <c r="V47" s="26">
        <f>SUM(V44:V46)</f>
        <v>7062</v>
      </c>
      <c r="W47" s="26">
        <f>SUM(W44:W46)</f>
        <v>374535</v>
      </c>
      <c r="X47" s="27">
        <f t="shared" si="54"/>
        <v>1.8855380672033323E-2</v>
      </c>
      <c r="Y47" s="26">
        <f>SUM(Y44:Y46)</f>
        <v>102920</v>
      </c>
      <c r="Z47" s="26">
        <f>SUM(Z44:Z46)</f>
        <v>3722104</v>
      </c>
      <c r="AA47" s="28">
        <f t="shared" si="8"/>
        <v>2.7651027483380369E-2</v>
      </c>
      <c r="AB47" s="29">
        <f>SUM(AB44:AB46)</f>
        <v>19487</v>
      </c>
      <c r="AC47" s="30">
        <f t="shared" si="9"/>
        <v>5.235479717922981E-3</v>
      </c>
    </row>
    <row r="48" spans="1:37" ht="18.75" customHeight="1" x14ac:dyDescent="0.3">
      <c r="A48" s="193"/>
      <c r="B48" s="192" t="s">
        <v>26</v>
      </c>
      <c r="C48" s="19" t="s">
        <v>55</v>
      </c>
      <c r="D48" s="20">
        <v>7768</v>
      </c>
      <c r="E48" s="20">
        <v>193065</v>
      </c>
      <c r="F48" s="24">
        <f t="shared" si="0"/>
        <v>4.0235153963690984E-2</v>
      </c>
      <c r="G48" s="20">
        <v>9385</v>
      </c>
      <c r="H48" s="20">
        <v>236661</v>
      </c>
      <c r="I48" s="24">
        <f t="shared" si="1"/>
        <v>3.9655879084428781E-2</v>
      </c>
      <c r="J48" s="20">
        <v>9851</v>
      </c>
      <c r="K48" s="20">
        <v>181079</v>
      </c>
      <c r="L48" s="24">
        <f t="shared" si="2"/>
        <v>5.4401669989341671E-2</v>
      </c>
      <c r="M48" s="20">
        <v>6985</v>
      </c>
      <c r="N48" s="20">
        <v>139129</v>
      </c>
      <c r="O48" s="24">
        <f t="shared" si="3"/>
        <v>5.0205205241179052E-2</v>
      </c>
      <c r="P48" s="20">
        <v>1909</v>
      </c>
      <c r="Q48" s="20">
        <v>117926</v>
      </c>
      <c r="R48" s="24">
        <f t="shared" si="4"/>
        <v>1.6188117972287707E-2</v>
      </c>
      <c r="S48" s="20">
        <v>3422</v>
      </c>
      <c r="T48" s="20">
        <v>133883</v>
      </c>
      <c r="U48" s="24">
        <f t="shared" si="5"/>
        <v>2.5559630423578797E-2</v>
      </c>
      <c r="V48" s="20">
        <v>2694</v>
      </c>
      <c r="W48" s="20">
        <v>119566</v>
      </c>
      <c r="X48" s="24">
        <f t="shared" si="54"/>
        <v>2.2531488884800027E-2</v>
      </c>
      <c r="Y48" s="13">
        <f>SUM(D48,G48,J48,M48,P48,S48,V48)</f>
        <v>42014</v>
      </c>
      <c r="Z48" s="20">
        <f>SUM(E48,H48,K48,N48,Q48,W48,T48)</f>
        <v>1121309</v>
      </c>
      <c r="AA48" s="21">
        <f t="shared" si="8"/>
        <v>3.7468708447002563E-2</v>
      </c>
      <c r="AB48" s="22">
        <v>5060</v>
      </c>
      <c r="AC48" s="23">
        <f t="shared" si="9"/>
        <v>4.5125830614041271E-3</v>
      </c>
      <c r="AI48" s="4"/>
    </row>
    <row r="49" spans="1:36" ht="18.75" customHeight="1" x14ac:dyDescent="0.3">
      <c r="A49" s="193"/>
      <c r="B49" s="193"/>
      <c r="C49" s="19" t="s">
        <v>50</v>
      </c>
      <c r="D49" s="20">
        <v>10190</v>
      </c>
      <c r="E49" s="20">
        <v>239771</v>
      </c>
      <c r="F49" s="24">
        <f t="shared" si="0"/>
        <v>4.2498884352152676E-2</v>
      </c>
      <c r="G49" s="20">
        <v>10111</v>
      </c>
      <c r="H49" s="20">
        <v>264215</v>
      </c>
      <c r="I49" s="24">
        <f t="shared" si="1"/>
        <v>3.8268077134152111E-2</v>
      </c>
      <c r="J49" s="20">
        <v>11300</v>
      </c>
      <c r="K49" s="20">
        <v>191886</v>
      </c>
      <c r="L49" s="24">
        <f t="shared" si="2"/>
        <v>5.8889132088844415E-2</v>
      </c>
      <c r="M49" s="20">
        <v>7947</v>
      </c>
      <c r="N49" s="20">
        <v>152702</v>
      </c>
      <c r="O49" s="24">
        <f t="shared" si="3"/>
        <v>5.2042540372752161E-2</v>
      </c>
      <c r="P49" s="20">
        <v>2117</v>
      </c>
      <c r="Q49" s="20">
        <v>121021</v>
      </c>
      <c r="R49" s="24">
        <f t="shared" si="4"/>
        <v>1.7492831822576247E-2</v>
      </c>
      <c r="S49" s="20">
        <v>3405</v>
      </c>
      <c r="T49" s="20">
        <v>137567</v>
      </c>
      <c r="U49" s="24">
        <f t="shared" si="5"/>
        <v>2.4751575595891456E-2</v>
      </c>
      <c r="V49" s="20">
        <v>3120</v>
      </c>
      <c r="W49" s="20">
        <v>124776</v>
      </c>
      <c r="X49" s="24">
        <f t="shared" si="54"/>
        <v>2.5004808617041741E-2</v>
      </c>
      <c r="Y49" s="13">
        <f>SUM(D49,G49,J49,M49,P49,S49,V49)</f>
        <v>48190</v>
      </c>
      <c r="Z49" s="20">
        <f>SUM(E49,H49,K49,N49,Q49,W49,T49)</f>
        <v>1231938</v>
      </c>
      <c r="AA49" s="21">
        <f t="shared" si="8"/>
        <v>3.9117228302073641E-2</v>
      </c>
      <c r="AB49" s="22">
        <v>6492</v>
      </c>
      <c r="AC49" s="23">
        <f t="shared" si="9"/>
        <v>5.2697457177228076E-3</v>
      </c>
    </row>
    <row r="50" spans="1:36" ht="18.75" customHeight="1" x14ac:dyDescent="0.3">
      <c r="A50" s="193"/>
      <c r="B50" s="193"/>
      <c r="C50" s="19" t="s">
        <v>51</v>
      </c>
      <c r="D50" s="20">
        <v>10376</v>
      </c>
      <c r="E50" s="20">
        <v>201204</v>
      </c>
      <c r="F50" s="24">
        <f t="shared" si="0"/>
        <v>5.1569551301166972E-2</v>
      </c>
      <c r="G50" s="20">
        <v>10976</v>
      </c>
      <c r="H50" s="20">
        <v>242443</v>
      </c>
      <c r="I50" s="24">
        <f t="shared" si="1"/>
        <v>4.5272497040541489E-2</v>
      </c>
      <c r="J50" s="20">
        <v>14339</v>
      </c>
      <c r="K50" s="20">
        <v>195055</v>
      </c>
      <c r="L50" s="24">
        <f t="shared" si="2"/>
        <v>7.3512599010535487E-2</v>
      </c>
      <c r="M50" s="20">
        <v>9683</v>
      </c>
      <c r="N50" s="20">
        <v>146742</v>
      </c>
      <c r="O50" s="24">
        <f t="shared" si="3"/>
        <v>6.5986561447983538E-2</v>
      </c>
      <c r="P50" s="20">
        <v>2611</v>
      </c>
      <c r="Q50" s="20">
        <v>113776</v>
      </c>
      <c r="R50" s="24">
        <f t="shared" si="4"/>
        <v>2.2948600759386865E-2</v>
      </c>
      <c r="S50" s="20">
        <v>4146</v>
      </c>
      <c r="T50" s="20">
        <v>128579</v>
      </c>
      <c r="U50" s="24">
        <f t="shared" si="5"/>
        <v>3.2244767808117969E-2</v>
      </c>
      <c r="V50" s="20">
        <v>3855</v>
      </c>
      <c r="W50" s="20">
        <v>118282</v>
      </c>
      <c r="X50" s="24">
        <f t="shared" si="54"/>
        <v>3.2591603117972302E-2</v>
      </c>
      <c r="Y50" s="13">
        <f>SUM(D50,G50,J50,M50,P50,S50,V50)</f>
        <v>55986</v>
      </c>
      <c r="Z50" s="20">
        <f>SUM(E50,H50,K50,N50,Q50,W50,T50)</f>
        <v>1146081</v>
      </c>
      <c r="AA50" s="21">
        <f t="shared" si="8"/>
        <v>4.8849950396176185E-2</v>
      </c>
      <c r="AB50" s="22">
        <v>6470</v>
      </c>
      <c r="AC50" s="23">
        <f t="shared" si="9"/>
        <v>5.6453252431547156E-3</v>
      </c>
      <c r="AJ50" s="36"/>
    </row>
    <row r="51" spans="1:36" ht="18.75" customHeight="1" x14ac:dyDescent="0.3">
      <c r="A51" s="193"/>
      <c r="B51" s="194"/>
      <c r="C51" s="25" t="s">
        <v>44</v>
      </c>
      <c r="D51" s="26">
        <f>SUM(D48:D50)</f>
        <v>28334</v>
      </c>
      <c r="E51" s="26">
        <f>SUM(E48:E50)</f>
        <v>634040</v>
      </c>
      <c r="F51" s="27">
        <f t="shared" si="0"/>
        <v>4.4688032300801213E-2</v>
      </c>
      <c r="G51" s="26">
        <f>SUM(G48:G50)</f>
        <v>30472</v>
      </c>
      <c r="H51" s="26">
        <f>SUM(H48:H50)</f>
        <v>743319</v>
      </c>
      <c r="I51" s="27">
        <f t="shared" si="1"/>
        <v>4.0994512450240071E-2</v>
      </c>
      <c r="J51" s="26">
        <f>SUM(J48:J50)</f>
        <v>35490</v>
      </c>
      <c r="K51" s="26">
        <f>SUM(K48:K50)</f>
        <v>568020</v>
      </c>
      <c r="L51" s="27">
        <f t="shared" si="2"/>
        <v>6.2480194359353543E-2</v>
      </c>
      <c r="M51" s="26">
        <f>SUM(M48:M50)</f>
        <v>24615</v>
      </c>
      <c r="N51" s="26">
        <f>SUM(N48:N50)</f>
        <v>438573</v>
      </c>
      <c r="O51" s="27">
        <f t="shared" si="3"/>
        <v>5.6125206066036895E-2</v>
      </c>
      <c r="P51" s="26">
        <f>SUM(P48:P50)</f>
        <v>6637</v>
      </c>
      <c r="Q51" s="26">
        <f>SUM(Q48:Q50)</f>
        <v>352723</v>
      </c>
      <c r="R51" s="27">
        <f t="shared" si="4"/>
        <v>1.8816465044808533E-2</v>
      </c>
      <c r="S51" s="26">
        <f>SUM(S48:S50)</f>
        <v>10973</v>
      </c>
      <c r="T51" s="26">
        <f>SUM(T48:T50)</f>
        <v>400029</v>
      </c>
      <c r="U51" s="27">
        <f t="shared" si="5"/>
        <v>2.7430511287931624E-2</v>
      </c>
      <c r="V51" s="26">
        <f>SUM(V48:V50)</f>
        <v>9669</v>
      </c>
      <c r="W51" s="26">
        <f>SUM(W48:W50)</f>
        <v>362624</v>
      </c>
      <c r="X51" s="27">
        <f t="shared" si="54"/>
        <v>2.6663982527356158E-2</v>
      </c>
      <c r="Y51" s="26">
        <f>SUM(Y48:Y50)</f>
        <v>146190</v>
      </c>
      <c r="Z51" s="26">
        <f>SUM(Z48:Z50)</f>
        <v>3499328</v>
      </c>
      <c r="AA51" s="28">
        <f t="shared" si="8"/>
        <v>4.177659253433802E-2</v>
      </c>
      <c r="AB51" s="29">
        <f>SUM(AB48:AB50)</f>
        <v>18022</v>
      </c>
      <c r="AC51" s="30">
        <f t="shared" si="9"/>
        <v>5.1501316824258828E-3</v>
      </c>
      <c r="AJ51" s="36"/>
    </row>
    <row r="52" spans="1:36" ht="18.75" customHeight="1" x14ac:dyDescent="0.3">
      <c r="A52" s="193"/>
      <c r="B52" s="192" t="s">
        <v>9</v>
      </c>
      <c r="C52" s="19" t="s">
        <v>53</v>
      </c>
      <c r="D52" s="20">
        <v>12355</v>
      </c>
      <c r="E52" s="20">
        <v>222798</v>
      </c>
      <c r="F52" s="24">
        <f t="shared" si="0"/>
        <v>5.5453819154570511E-2</v>
      </c>
      <c r="G52" s="20">
        <v>12413</v>
      </c>
      <c r="H52" s="20">
        <v>248203</v>
      </c>
      <c r="I52" s="24">
        <f t="shared" si="1"/>
        <v>5.0011482536472161E-2</v>
      </c>
      <c r="J52">
        <v>14279</v>
      </c>
      <c r="K52" s="20">
        <v>187943</v>
      </c>
      <c r="L52" s="24">
        <f t="shared" si="2"/>
        <v>7.5975162682302616E-2</v>
      </c>
      <c r="M52" s="20">
        <v>10151</v>
      </c>
      <c r="N52" s="20">
        <v>149068</v>
      </c>
      <c r="O52" s="24">
        <f t="shared" si="3"/>
        <v>6.8096439208951615E-2</v>
      </c>
      <c r="P52" s="20">
        <v>2117</v>
      </c>
      <c r="Q52" s="20">
        <v>118517</v>
      </c>
      <c r="R52" s="24">
        <f t="shared" si="4"/>
        <v>1.786241636220964E-2</v>
      </c>
      <c r="S52" s="20">
        <v>4150</v>
      </c>
      <c r="T52" s="20">
        <v>124481</v>
      </c>
      <c r="U52" s="24">
        <f t="shared" si="5"/>
        <v>3.3338421124508959E-2</v>
      </c>
      <c r="V52" s="20">
        <v>4212</v>
      </c>
      <c r="W52" s="20">
        <v>123196</v>
      </c>
      <c r="X52" s="24">
        <f t="shared" si="54"/>
        <v>3.4189421734471898E-2</v>
      </c>
      <c r="Y52" s="13">
        <v>60501</v>
      </c>
      <c r="Z52" s="20">
        <f>SUM(E52,H52,K52,N52,Q52,W52,T52)</f>
        <v>1174206</v>
      </c>
      <c r="AA52" s="21">
        <f t="shared" si="8"/>
        <v>5.1525030531269639E-2</v>
      </c>
      <c r="AB52" s="22">
        <v>8089</v>
      </c>
      <c r="AC52" s="23">
        <f t="shared" si="9"/>
        <v>6.8889104637516758E-3</v>
      </c>
      <c r="AI52" s="4"/>
    </row>
    <row r="53" spans="1:36" ht="18.75" customHeight="1" x14ac:dyDescent="0.3">
      <c r="A53" s="193"/>
      <c r="B53" s="193"/>
      <c r="C53" s="19" t="s">
        <v>48</v>
      </c>
      <c r="D53" s="20">
        <v>21777</v>
      </c>
      <c r="E53" s="20">
        <v>185345</v>
      </c>
      <c r="F53" s="24">
        <f t="shared" si="0"/>
        <v>0.11749440233078853</v>
      </c>
      <c r="G53" s="20">
        <v>23885</v>
      </c>
      <c r="H53" s="20">
        <v>233545</v>
      </c>
      <c r="I53" s="24">
        <f t="shared" si="1"/>
        <v>0.10227151084373461</v>
      </c>
      <c r="J53" s="20">
        <v>17698</v>
      </c>
      <c r="K53" s="20">
        <v>201278</v>
      </c>
      <c r="L53" s="24">
        <f t="shared" si="2"/>
        <v>8.7928139190572241E-2</v>
      </c>
      <c r="M53" s="20">
        <v>10267</v>
      </c>
      <c r="N53" s="20">
        <v>132680</v>
      </c>
      <c r="O53" s="24">
        <f t="shared" si="3"/>
        <v>7.7381670183901116E-2</v>
      </c>
      <c r="P53" s="20">
        <v>3247</v>
      </c>
      <c r="Q53" s="5">
        <v>108569</v>
      </c>
      <c r="R53" s="24">
        <f t="shared" si="4"/>
        <v>2.9907247925282539E-2</v>
      </c>
      <c r="S53" s="20">
        <v>9763</v>
      </c>
      <c r="T53" s="5">
        <v>124567</v>
      </c>
      <c r="U53" s="24">
        <f t="shared" si="5"/>
        <v>7.8375492706736133E-2</v>
      </c>
      <c r="V53" s="20">
        <v>8463</v>
      </c>
      <c r="W53" s="20">
        <v>124003</v>
      </c>
      <c r="X53" s="24">
        <f t="shared" si="54"/>
        <v>6.8248348830270242E-2</v>
      </c>
      <c r="Y53" s="13">
        <f>SUM(D53,G53,J53,M53,P53,S53,V53)</f>
        <v>95100</v>
      </c>
      <c r="Z53" s="20">
        <f>SUM(E53,H53,K53,N53,Q53,W53,T53)</f>
        <v>1109987</v>
      </c>
      <c r="AA53" s="21">
        <f t="shared" si="8"/>
        <v>8.5676679096241673E-2</v>
      </c>
      <c r="AB53" s="22">
        <v>7691</v>
      </c>
      <c r="AC53" s="23">
        <f t="shared" si="9"/>
        <v>6.9289099782249702E-3</v>
      </c>
      <c r="AH53" s="36"/>
      <c r="AI53" s="4"/>
    </row>
    <row r="54" spans="1:36" ht="18.75" customHeight="1" x14ac:dyDescent="0.3">
      <c r="A54" s="193"/>
      <c r="B54" s="193"/>
      <c r="C54" s="19" t="s">
        <v>54</v>
      </c>
      <c r="D54" s="20">
        <v>8797</v>
      </c>
      <c r="E54" s="20">
        <v>170162</v>
      </c>
      <c r="F54" s="24">
        <f t="shared" si="0"/>
        <v>5.1697793867020836E-2</v>
      </c>
      <c r="G54" s="20">
        <v>10743</v>
      </c>
      <c r="H54" s="20">
        <v>191745</v>
      </c>
      <c r="I54" s="24">
        <f t="shared" si="1"/>
        <v>5.6027536572009699E-2</v>
      </c>
      <c r="J54" s="20">
        <v>7820</v>
      </c>
      <c r="K54" s="20">
        <v>188120</v>
      </c>
      <c r="L54" s="24">
        <f t="shared" si="2"/>
        <v>4.1569211141824366E-2</v>
      </c>
      <c r="M54" s="20">
        <v>4769</v>
      </c>
      <c r="N54" s="20">
        <v>128738</v>
      </c>
      <c r="O54" s="24">
        <f t="shared" si="3"/>
        <v>3.7044229365067037E-2</v>
      </c>
      <c r="P54" s="20">
        <v>1701</v>
      </c>
      <c r="Q54" s="20">
        <v>105836</v>
      </c>
      <c r="R54" s="24">
        <f t="shared" si="4"/>
        <v>1.6072035980195774E-2</v>
      </c>
      <c r="S54" s="20">
        <v>4243</v>
      </c>
      <c r="T54" s="20">
        <v>114835</v>
      </c>
      <c r="U54" s="24">
        <f t="shared" si="5"/>
        <v>3.6948665476553316E-2</v>
      </c>
      <c r="V54" s="20">
        <v>4019</v>
      </c>
      <c r="W54" s="20">
        <v>119781</v>
      </c>
      <c r="X54" s="24">
        <f t="shared" si="54"/>
        <v>3.3552900710463261E-2</v>
      </c>
      <c r="Y54" s="13">
        <f>SUM(D54,G54,J54,M54,P54,S54,V54)</f>
        <v>42092</v>
      </c>
      <c r="Z54" s="20">
        <f>SUM(E54,H54,K54,N54,Q54,W54,T54)</f>
        <v>1019217</v>
      </c>
      <c r="AA54" s="21">
        <f t="shared" si="8"/>
        <v>4.1298369238346691E-2</v>
      </c>
      <c r="AB54" s="22">
        <v>4259</v>
      </c>
      <c r="AC54" s="23">
        <f t="shared" si="9"/>
        <v>4.1786979612781182E-3</v>
      </c>
      <c r="AH54" s="36"/>
    </row>
    <row r="55" spans="1:36" ht="18.75" customHeight="1" x14ac:dyDescent="0.3">
      <c r="A55" s="194"/>
      <c r="B55" s="194"/>
      <c r="C55" s="25" t="s">
        <v>44</v>
      </c>
      <c r="D55" s="26">
        <f>SUM(D52:D54)</f>
        <v>42929</v>
      </c>
      <c r="E55" s="26">
        <f>SUM(E52:E54)</f>
        <v>578305</v>
      </c>
      <c r="F55" s="27">
        <f t="shared" si="0"/>
        <v>7.4232455192329308E-2</v>
      </c>
      <c r="G55" s="26">
        <f>SUM(G52:G54)</f>
        <v>47041</v>
      </c>
      <c r="H55" s="26">
        <f>SUM(H52:H54)</f>
        <v>673493</v>
      </c>
      <c r="I55" s="27">
        <f t="shared" si="1"/>
        <v>6.9846308721842693E-2</v>
      </c>
      <c r="J55" s="26">
        <f>SUM(J52:J54)</f>
        <v>39797</v>
      </c>
      <c r="K55" s="26">
        <f>SUM(K52:K54)</f>
        <v>577341</v>
      </c>
      <c r="L55" s="27">
        <f t="shared" si="2"/>
        <v>6.8931532664404577E-2</v>
      </c>
      <c r="M55" s="26">
        <f>SUM(M52:M54)</f>
        <v>25187</v>
      </c>
      <c r="N55" s="26">
        <f>SUM(N52:N54)</f>
        <v>410486</v>
      </c>
      <c r="O55" s="27">
        <f t="shared" si="3"/>
        <v>6.1358974483904448E-2</v>
      </c>
      <c r="P55" s="26">
        <f>SUM(P52:P54)</f>
        <v>7065</v>
      </c>
      <c r="Q55" s="26">
        <f>SUM(Q52:Q54)</f>
        <v>332922</v>
      </c>
      <c r="R55" s="27">
        <f t="shared" si="4"/>
        <v>2.1221186944689746E-2</v>
      </c>
      <c r="S55" s="26">
        <f>SUM(S52:S54)</f>
        <v>18156</v>
      </c>
      <c r="T55" s="26">
        <f>SUM(T52:T54)</f>
        <v>363883</v>
      </c>
      <c r="U55" s="27">
        <f t="shared" si="5"/>
        <v>4.9895158608673669E-2</v>
      </c>
      <c r="V55" s="26">
        <f>SUM(V52:V54)</f>
        <v>16694</v>
      </c>
      <c r="W55" s="26">
        <f>SUM(W52:W54)</f>
        <v>366980</v>
      </c>
      <c r="X55" s="27">
        <f t="shared" si="54"/>
        <v>4.5490217450542263E-2</v>
      </c>
      <c r="Y55" s="26">
        <f>SUM(Y52:Y54)</f>
        <v>197693</v>
      </c>
      <c r="Z55" s="26">
        <f>SUM(Z52:Z54)</f>
        <v>3303410</v>
      </c>
      <c r="AA55" s="28">
        <f t="shared" si="8"/>
        <v>5.9845129729582461E-2</v>
      </c>
      <c r="AB55" s="29">
        <f>SUM(AB52:AB54)</f>
        <v>20039</v>
      </c>
      <c r="AC55" s="30">
        <f t="shared" si="9"/>
        <v>6.0661558813468507E-3</v>
      </c>
    </row>
    <row r="56" spans="1:36" ht="18.75" customHeight="1" x14ac:dyDescent="0.3">
      <c r="A56" s="190" t="s">
        <v>46</v>
      </c>
      <c r="B56" s="198"/>
      <c r="C56" s="191"/>
      <c r="D56" s="31">
        <f>SUM(D43,D47,D51,D55)</f>
        <v>100821</v>
      </c>
      <c r="E56" s="31">
        <f>SUM(E43,E47,E51,E55)</f>
        <v>2279334</v>
      </c>
      <c r="F56" s="32">
        <f t="shared" si="0"/>
        <v>4.4232657434145235E-2</v>
      </c>
      <c r="G56" s="31">
        <f>SUM(G43,G47,G51,G55)</f>
        <v>109523</v>
      </c>
      <c r="H56" s="31">
        <f>SUM(H43,H47,H51,H55)</f>
        <v>2625189</v>
      </c>
      <c r="I56" s="32">
        <f t="shared" si="1"/>
        <v>4.1720043775895756E-2</v>
      </c>
      <c r="J56" s="31">
        <f>SUM(J43,J47,J51,J55)</f>
        <v>99752</v>
      </c>
      <c r="K56" s="31">
        <f>SUM(K43,K47,K51,K55)</f>
        <v>2099497</v>
      </c>
      <c r="L56" s="32">
        <f t="shared" si="2"/>
        <v>4.751233271588385E-2</v>
      </c>
      <c r="M56" s="31">
        <f>SUM(M43,M47,M51,M55)</f>
        <v>70248</v>
      </c>
      <c r="N56" s="31">
        <f>SUM(N43,N47,N51,N55)</f>
        <v>1629874</v>
      </c>
      <c r="O56" s="32">
        <f t="shared" si="3"/>
        <v>4.3100264192201358E-2</v>
      </c>
      <c r="P56" s="31">
        <f>SUM(P43,P47,P51,P55)</f>
        <v>21054</v>
      </c>
      <c r="Q56" s="31">
        <f>SUM(Q43,Q47,Q51,Q55)</f>
        <v>1271435</v>
      </c>
      <c r="R56" s="32">
        <f t="shared" si="4"/>
        <v>1.6559242116191548E-2</v>
      </c>
      <c r="S56" s="31">
        <f>SUM(S43,S47,S51,S55)</f>
        <v>41275</v>
      </c>
      <c r="T56" s="31">
        <f>SUM(T43,T47,T51,T55)</f>
        <v>1388217</v>
      </c>
      <c r="U56" s="32">
        <f t="shared" si="5"/>
        <v>2.9732383337763478E-2</v>
      </c>
      <c r="V56" s="31">
        <f>SUM(V43,V47,V51,V55)</f>
        <v>35847</v>
      </c>
      <c r="W56" s="31">
        <f>SUM(W43,W47,W51,W55)</f>
        <v>1326101</v>
      </c>
      <c r="X56" s="32">
        <f t="shared" si="54"/>
        <v>2.7031877662410331E-2</v>
      </c>
      <c r="Y56" s="31">
        <f>SUM(Y43,Y47,Y51,Y55)</f>
        <v>479344</v>
      </c>
      <c r="Z56" s="31">
        <f>SUM(Z43,Z47,Z51,Z55)</f>
        <v>12619647</v>
      </c>
      <c r="AA56" s="33">
        <f t="shared" si="8"/>
        <v>3.7983946777592113E-2</v>
      </c>
      <c r="AB56" s="34">
        <f>SUM(AB43,AB47,AB51,AB55)</f>
        <v>72217</v>
      </c>
      <c r="AC56" s="35">
        <f t="shared" si="9"/>
        <v>5.7225847917933047E-3</v>
      </c>
      <c r="AD56" s="4"/>
    </row>
    <row r="57" spans="1:36" ht="21.75" customHeight="1" x14ac:dyDescent="0.3">
      <c r="A57" s="206" t="s">
        <v>13</v>
      </c>
      <c r="B57" s="192" t="s">
        <v>24</v>
      </c>
      <c r="C57" s="19" t="s">
        <v>41</v>
      </c>
      <c r="D57" s="20"/>
      <c r="E57" s="20"/>
      <c r="F57" s="24">
        <f t="shared" si="0"/>
        <v>0</v>
      </c>
      <c r="G57" s="20"/>
      <c r="H57" s="20"/>
      <c r="I57" s="24">
        <f t="shared" si="1"/>
        <v>0</v>
      </c>
      <c r="J57" s="20"/>
      <c r="K57" s="20"/>
      <c r="L57" s="24">
        <f t="shared" si="2"/>
        <v>0</v>
      </c>
      <c r="M57" s="20"/>
      <c r="N57" s="20"/>
      <c r="O57" s="24">
        <f t="shared" si="3"/>
        <v>0</v>
      </c>
      <c r="P57" s="20"/>
      <c r="Q57" s="20"/>
      <c r="R57" s="24">
        <f t="shared" si="4"/>
        <v>0</v>
      </c>
      <c r="S57" s="20"/>
      <c r="T57" s="20"/>
      <c r="U57" s="24">
        <f t="shared" si="5"/>
        <v>0</v>
      </c>
      <c r="V57" s="20"/>
      <c r="W57" s="20"/>
      <c r="X57" s="24">
        <f t="shared" si="54"/>
        <v>0</v>
      </c>
      <c r="Y57" s="13">
        <f>SUM(D57,G57,J57,M57,P57,S57,V57)</f>
        <v>0</v>
      </c>
      <c r="Z57" s="20">
        <f>SUM(E57,H57,K57,N57,Q57,W57,T57)</f>
        <v>0</v>
      </c>
      <c r="AA57" s="21">
        <f t="shared" si="8"/>
        <v>0</v>
      </c>
      <c r="AB57" s="22"/>
      <c r="AC57" s="23">
        <f t="shared" si="9"/>
        <v>0</v>
      </c>
    </row>
    <row r="58" spans="1:36" x14ac:dyDescent="0.3">
      <c r="A58" s="193"/>
      <c r="B58" s="193"/>
      <c r="C58" s="19" t="s">
        <v>43</v>
      </c>
      <c r="D58" s="20"/>
      <c r="E58" s="20"/>
      <c r="F58" s="24">
        <f t="shared" si="0"/>
        <v>0</v>
      </c>
      <c r="G58" s="20"/>
      <c r="H58" s="20"/>
      <c r="I58" s="24">
        <f t="shared" si="1"/>
        <v>0</v>
      </c>
      <c r="J58" s="20"/>
      <c r="K58" s="20"/>
      <c r="L58" s="24">
        <f t="shared" si="2"/>
        <v>0</v>
      </c>
      <c r="M58" s="20"/>
      <c r="N58" s="20"/>
      <c r="O58" s="24">
        <f t="shared" si="3"/>
        <v>0</v>
      </c>
      <c r="P58" s="20"/>
      <c r="Q58" s="20"/>
      <c r="R58" s="24">
        <f t="shared" si="4"/>
        <v>0</v>
      </c>
      <c r="S58" s="20"/>
      <c r="T58" s="20"/>
      <c r="U58" s="24">
        <f t="shared" si="5"/>
        <v>0</v>
      </c>
      <c r="V58" s="20"/>
      <c r="W58" s="20"/>
      <c r="X58" s="24">
        <f t="shared" si="54"/>
        <v>0</v>
      </c>
      <c r="Y58" s="13">
        <f>SUM(D58,G58,J58,M58,P58,S58,V58)</f>
        <v>0</v>
      </c>
      <c r="Z58" s="20">
        <f>SUM(E58,H58,K58,N58,Q58,W58,T58)</f>
        <v>0</v>
      </c>
      <c r="AA58" s="21">
        <f t="shared" si="8"/>
        <v>0</v>
      </c>
      <c r="AB58" s="22"/>
      <c r="AC58" s="23">
        <f t="shared" si="9"/>
        <v>0</v>
      </c>
    </row>
    <row r="59" spans="1:36" x14ac:dyDescent="0.3">
      <c r="A59" s="193"/>
      <c r="B59" s="193"/>
      <c r="C59" s="19" t="s">
        <v>47</v>
      </c>
      <c r="D59" s="20"/>
      <c r="E59" s="20"/>
      <c r="F59" s="24">
        <f t="shared" si="0"/>
        <v>0</v>
      </c>
      <c r="G59" s="20"/>
      <c r="H59" s="20"/>
      <c r="I59" s="24">
        <f t="shared" si="1"/>
        <v>0</v>
      </c>
      <c r="J59" s="20"/>
      <c r="K59" s="20"/>
      <c r="L59" s="24">
        <f t="shared" si="2"/>
        <v>0</v>
      </c>
      <c r="M59" s="20"/>
      <c r="N59" s="20"/>
      <c r="O59" s="24">
        <f t="shared" si="3"/>
        <v>0</v>
      </c>
      <c r="P59" s="20"/>
      <c r="Q59" s="20"/>
      <c r="R59" s="24">
        <f t="shared" si="4"/>
        <v>0</v>
      </c>
      <c r="S59" s="20"/>
      <c r="T59" s="20"/>
      <c r="U59" s="24">
        <f t="shared" si="5"/>
        <v>0</v>
      </c>
      <c r="V59" s="20"/>
      <c r="W59" s="20"/>
      <c r="X59" s="24">
        <f t="shared" si="54"/>
        <v>0</v>
      </c>
      <c r="Y59" s="13">
        <f>SUM(D59,G59,J59,M59,P59,S59,V59)</f>
        <v>0</v>
      </c>
      <c r="Z59" s="20">
        <f>SUM(E59,H59,K59,N59,Q59,W59,T59)</f>
        <v>0</v>
      </c>
      <c r="AA59" s="21">
        <f t="shared" si="8"/>
        <v>0</v>
      </c>
      <c r="AB59" s="22"/>
      <c r="AC59" s="23">
        <f t="shared" si="9"/>
        <v>0</v>
      </c>
    </row>
    <row r="60" spans="1:36" x14ac:dyDescent="0.3">
      <c r="A60" s="193"/>
      <c r="B60" s="194"/>
      <c r="C60" s="25" t="s">
        <v>44</v>
      </c>
      <c r="D60" s="26">
        <f>SUM(D57:D59)</f>
        <v>0</v>
      </c>
      <c r="E60" s="26">
        <f>SUM(E57:E59)</f>
        <v>0</v>
      </c>
      <c r="F60" s="27">
        <f t="shared" si="0"/>
        <v>0</v>
      </c>
      <c r="G60" s="26">
        <f>SUM(G57:G59)</f>
        <v>0</v>
      </c>
      <c r="H60" s="26">
        <f>SUM(H57:H59)</f>
        <v>0</v>
      </c>
      <c r="I60" s="27">
        <f t="shared" si="1"/>
        <v>0</v>
      </c>
      <c r="J60" s="26">
        <f>SUM(J57:J59)</f>
        <v>0</v>
      </c>
      <c r="K60" s="26">
        <f>SUM(K57:K59)</f>
        <v>0</v>
      </c>
      <c r="L60" s="27">
        <f t="shared" si="2"/>
        <v>0</v>
      </c>
      <c r="M60" s="26">
        <f>SUM(M57:M59)</f>
        <v>0</v>
      </c>
      <c r="N60" s="26">
        <f>SUM(N57:N59)</f>
        <v>0</v>
      </c>
      <c r="O60" s="27">
        <f t="shared" si="3"/>
        <v>0</v>
      </c>
      <c r="P60" s="26">
        <f>SUM(P57:P59)</f>
        <v>0</v>
      </c>
      <c r="Q60" s="26">
        <f>SUM(Q57:Q59)</f>
        <v>0</v>
      </c>
      <c r="R60" s="27">
        <f t="shared" si="4"/>
        <v>0</v>
      </c>
      <c r="S60" s="26">
        <f>SUM(S57:S59)</f>
        <v>0</v>
      </c>
      <c r="T60" s="26">
        <f>SUM(T57:T59)</f>
        <v>0</v>
      </c>
      <c r="U60" s="27">
        <f t="shared" si="5"/>
        <v>0</v>
      </c>
      <c r="V60" s="26">
        <f>SUM(V57:V59)</f>
        <v>0</v>
      </c>
      <c r="W60" s="26">
        <f>SUM(W57:W59)</f>
        <v>0</v>
      </c>
      <c r="X60" s="27">
        <f t="shared" si="54"/>
        <v>0</v>
      </c>
      <c r="Y60" s="26">
        <f>SUM(Y57:Y59)</f>
        <v>0</v>
      </c>
      <c r="Z60" s="26">
        <f>SUM(Z57:Z59)</f>
        <v>0</v>
      </c>
      <c r="AA60" s="28">
        <f t="shared" si="8"/>
        <v>0</v>
      </c>
      <c r="AB60" s="29">
        <f>SUM(AB57:AB59)</f>
        <v>0</v>
      </c>
      <c r="AC60" s="30">
        <f t="shared" si="9"/>
        <v>0</v>
      </c>
    </row>
    <row r="61" spans="1:36" x14ac:dyDescent="0.3">
      <c r="A61" s="193"/>
      <c r="B61" s="192" t="s">
        <v>25</v>
      </c>
      <c r="C61" s="19" t="s">
        <v>38</v>
      </c>
      <c r="D61" s="20"/>
      <c r="E61" s="20"/>
      <c r="F61" s="24">
        <f t="shared" si="0"/>
        <v>0</v>
      </c>
      <c r="G61" s="20"/>
      <c r="H61" s="20"/>
      <c r="I61" s="24">
        <f t="shared" si="1"/>
        <v>0</v>
      </c>
      <c r="J61" s="20"/>
      <c r="K61" s="20"/>
      <c r="L61" s="24">
        <f t="shared" si="2"/>
        <v>0</v>
      </c>
      <c r="M61" s="20"/>
      <c r="N61" s="20"/>
      <c r="O61" s="24">
        <f t="shared" si="3"/>
        <v>0</v>
      </c>
      <c r="P61" s="20"/>
      <c r="Q61" s="20"/>
      <c r="R61" s="24">
        <f t="shared" si="4"/>
        <v>0</v>
      </c>
      <c r="S61" s="20"/>
      <c r="T61" s="20"/>
      <c r="U61" s="24">
        <f t="shared" si="5"/>
        <v>0</v>
      </c>
      <c r="V61" s="20"/>
      <c r="W61" s="20"/>
      <c r="X61" s="24">
        <f t="shared" si="54"/>
        <v>0</v>
      </c>
      <c r="Y61" s="13">
        <f t="shared" ref="Y61:Z63" si="56">SUM(D61,G61,J61,M61,P61,S61,V61)</f>
        <v>0</v>
      </c>
      <c r="Z61" s="20">
        <f t="shared" si="56"/>
        <v>0</v>
      </c>
      <c r="AA61" s="21">
        <f t="shared" si="8"/>
        <v>0</v>
      </c>
      <c r="AB61" s="22"/>
      <c r="AC61" s="23">
        <f t="shared" si="9"/>
        <v>0</v>
      </c>
    </row>
    <row r="62" spans="1:36" x14ac:dyDescent="0.3">
      <c r="A62" s="193"/>
      <c r="B62" s="193"/>
      <c r="C62" s="19" t="s">
        <v>39</v>
      </c>
      <c r="D62" s="20"/>
      <c r="E62" s="20"/>
      <c r="F62" s="24">
        <f t="shared" si="0"/>
        <v>0</v>
      </c>
      <c r="G62" s="20"/>
      <c r="H62" s="20"/>
      <c r="I62" s="24">
        <f t="shared" si="1"/>
        <v>0</v>
      </c>
      <c r="J62" s="20"/>
      <c r="K62" s="20"/>
      <c r="L62" s="24">
        <f t="shared" si="2"/>
        <v>0</v>
      </c>
      <c r="M62" s="20"/>
      <c r="N62" s="20"/>
      <c r="O62" s="24">
        <f t="shared" si="3"/>
        <v>0</v>
      </c>
      <c r="P62" s="20"/>
      <c r="Q62" s="20"/>
      <c r="R62" s="24">
        <f t="shared" si="4"/>
        <v>0</v>
      </c>
      <c r="S62" s="20"/>
      <c r="T62" s="20"/>
      <c r="U62" s="24">
        <f t="shared" si="5"/>
        <v>0</v>
      </c>
      <c r="V62" s="20"/>
      <c r="W62" s="20"/>
      <c r="X62" s="24">
        <f t="shared" si="54"/>
        <v>0</v>
      </c>
      <c r="Y62" s="13">
        <f t="shared" si="56"/>
        <v>0</v>
      </c>
      <c r="Z62" s="20">
        <f t="shared" si="56"/>
        <v>0</v>
      </c>
      <c r="AA62" s="21">
        <f t="shared" si="8"/>
        <v>0</v>
      </c>
      <c r="AB62" s="22"/>
      <c r="AC62" s="23">
        <f t="shared" si="9"/>
        <v>0</v>
      </c>
    </row>
    <row r="63" spans="1:36" x14ac:dyDescent="0.3">
      <c r="A63" s="193"/>
      <c r="B63" s="193"/>
      <c r="C63" s="19" t="s">
        <v>52</v>
      </c>
      <c r="D63" s="20"/>
      <c r="E63" s="20"/>
      <c r="F63" s="24">
        <f t="shared" si="0"/>
        <v>0</v>
      </c>
      <c r="G63" s="20"/>
      <c r="H63" s="20"/>
      <c r="I63" s="24">
        <f t="shared" si="1"/>
        <v>0</v>
      </c>
      <c r="J63" s="20"/>
      <c r="K63" s="20"/>
      <c r="L63" s="24">
        <f t="shared" si="2"/>
        <v>0</v>
      </c>
      <c r="M63" s="20"/>
      <c r="N63" s="20"/>
      <c r="O63" s="24">
        <f t="shared" si="3"/>
        <v>0</v>
      </c>
      <c r="P63" s="20"/>
      <c r="Q63" s="20"/>
      <c r="R63" s="24">
        <f t="shared" si="4"/>
        <v>0</v>
      </c>
      <c r="S63" s="20"/>
      <c r="T63" s="20"/>
      <c r="U63" s="24">
        <f t="shared" si="5"/>
        <v>0</v>
      </c>
      <c r="V63" s="20"/>
      <c r="W63" s="20"/>
      <c r="X63" s="24">
        <f t="shared" si="54"/>
        <v>0</v>
      </c>
      <c r="Y63" s="13">
        <f t="shared" si="56"/>
        <v>0</v>
      </c>
      <c r="Z63" s="20">
        <f t="shared" si="56"/>
        <v>0</v>
      </c>
      <c r="AA63" s="21">
        <f t="shared" si="8"/>
        <v>0</v>
      </c>
      <c r="AB63" s="22"/>
      <c r="AC63" s="23">
        <f t="shared" si="9"/>
        <v>0</v>
      </c>
    </row>
    <row r="64" spans="1:36" x14ac:dyDescent="0.3">
      <c r="A64" s="193"/>
      <c r="B64" s="194"/>
      <c r="C64" s="25" t="s">
        <v>44</v>
      </c>
      <c r="D64" s="26">
        <f>SUM(D61:D63)</f>
        <v>0</v>
      </c>
      <c r="E64" s="26">
        <f>SUM(E61:E63)</f>
        <v>0</v>
      </c>
      <c r="F64" s="27">
        <f t="shared" si="0"/>
        <v>0</v>
      </c>
      <c r="G64" s="26">
        <f>SUM(G61:G63)</f>
        <v>0</v>
      </c>
      <c r="H64" s="26">
        <f>SUM(H61:H63)</f>
        <v>0</v>
      </c>
      <c r="I64" s="27">
        <f t="shared" si="1"/>
        <v>0</v>
      </c>
      <c r="J64" s="26">
        <f>SUM(J61:J63)</f>
        <v>0</v>
      </c>
      <c r="K64" s="26">
        <f>SUM(K61:K63)</f>
        <v>0</v>
      </c>
      <c r="L64" s="27">
        <f t="shared" si="2"/>
        <v>0</v>
      </c>
      <c r="M64" s="26">
        <f>SUM(M61:M63)</f>
        <v>0</v>
      </c>
      <c r="N64" s="26">
        <f>SUM(N61:N63)</f>
        <v>0</v>
      </c>
      <c r="O64" s="27">
        <f t="shared" si="3"/>
        <v>0</v>
      </c>
      <c r="P64" s="26">
        <f>SUM(P61:P63)</f>
        <v>0</v>
      </c>
      <c r="Q64" s="26">
        <f>SUM(Q61:Q63)</f>
        <v>0</v>
      </c>
      <c r="R64" s="27">
        <f t="shared" si="4"/>
        <v>0</v>
      </c>
      <c r="S64" s="26">
        <f>SUM(S61:S63)</f>
        <v>0</v>
      </c>
      <c r="T64" s="26">
        <f>SUM(T61:T63)</f>
        <v>0</v>
      </c>
      <c r="U64" s="27">
        <f t="shared" si="5"/>
        <v>0</v>
      </c>
      <c r="V64" s="26">
        <f>SUM(V61:V63)</f>
        <v>0</v>
      </c>
      <c r="W64" s="26">
        <f>SUM(W61:W63)</f>
        <v>0</v>
      </c>
      <c r="X64" s="27">
        <f t="shared" si="54"/>
        <v>0</v>
      </c>
      <c r="Y64" s="26">
        <f>SUM(Y61:Y63)</f>
        <v>0</v>
      </c>
      <c r="Z64" s="26">
        <f>SUM(Z61:Z63)</f>
        <v>0</v>
      </c>
      <c r="AA64" s="28">
        <f t="shared" si="8"/>
        <v>0</v>
      </c>
      <c r="AB64" s="29">
        <f>SUM(AB61:AB63)</f>
        <v>0</v>
      </c>
      <c r="AC64" s="30">
        <f t="shared" si="9"/>
        <v>0</v>
      </c>
    </row>
    <row r="65" spans="1:29" x14ac:dyDescent="0.3">
      <c r="A65" s="193"/>
      <c r="B65" s="192" t="s">
        <v>26</v>
      </c>
      <c r="C65" s="19" t="s">
        <v>55</v>
      </c>
      <c r="D65" s="20"/>
      <c r="E65" s="20"/>
      <c r="F65" s="24">
        <f t="shared" si="0"/>
        <v>0</v>
      </c>
      <c r="G65" s="20"/>
      <c r="H65" s="20"/>
      <c r="I65" s="24">
        <f t="shared" si="1"/>
        <v>0</v>
      </c>
      <c r="J65" s="20"/>
      <c r="K65" s="20"/>
      <c r="L65" s="24">
        <f t="shared" si="2"/>
        <v>0</v>
      </c>
      <c r="M65" s="20"/>
      <c r="N65" s="20"/>
      <c r="O65" s="24">
        <f t="shared" si="3"/>
        <v>0</v>
      </c>
      <c r="P65" s="20"/>
      <c r="Q65" s="20"/>
      <c r="R65" s="24">
        <f t="shared" si="4"/>
        <v>0</v>
      </c>
      <c r="S65" s="20"/>
      <c r="T65" s="20"/>
      <c r="U65" s="24">
        <f t="shared" si="5"/>
        <v>0</v>
      </c>
      <c r="V65" s="20"/>
      <c r="W65" s="20"/>
      <c r="X65" s="24">
        <f t="shared" si="54"/>
        <v>0</v>
      </c>
      <c r="Y65" s="13">
        <f>SUM(D65,G65,J65,M65,P65,S65,V65)</f>
        <v>0</v>
      </c>
      <c r="Z65" s="20">
        <f>SUM(E65,H65,K65,N65,Q65,W65,T65)</f>
        <v>0</v>
      </c>
      <c r="AA65" s="21">
        <f t="shared" si="8"/>
        <v>0</v>
      </c>
      <c r="AB65" s="22"/>
      <c r="AC65" s="23">
        <f t="shared" si="9"/>
        <v>0</v>
      </c>
    </row>
    <row r="66" spans="1:29" x14ac:dyDescent="0.3">
      <c r="A66" s="193"/>
      <c r="B66" s="193"/>
      <c r="C66" s="19" t="s">
        <v>50</v>
      </c>
      <c r="D66" s="20"/>
      <c r="E66" s="20"/>
      <c r="F66" s="24">
        <f t="shared" si="0"/>
        <v>0</v>
      </c>
      <c r="G66" s="20"/>
      <c r="H66" s="20"/>
      <c r="I66" s="24">
        <f t="shared" si="1"/>
        <v>0</v>
      </c>
      <c r="J66" s="20"/>
      <c r="K66" s="20"/>
      <c r="L66" s="24">
        <f t="shared" si="2"/>
        <v>0</v>
      </c>
      <c r="M66" s="20"/>
      <c r="N66" s="20"/>
      <c r="O66" s="24">
        <f t="shared" si="3"/>
        <v>0</v>
      </c>
      <c r="P66" s="20"/>
      <c r="Q66" s="20"/>
      <c r="R66" s="24">
        <f t="shared" si="4"/>
        <v>0</v>
      </c>
      <c r="S66" s="20"/>
      <c r="T66" s="20"/>
      <c r="U66" s="24">
        <f t="shared" si="5"/>
        <v>0</v>
      </c>
      <c r="V66" s="20"/>
      <c r="W66" s="20"/>
      <c r="X66" s="24">
        <f t="shared" si="54"/>
        <v>0</v>
      </c>
      <c r="Y66" s="13">
        <f>SUM(D66,G66,J66,M66,P66,S66,V66)</f>
        <v>0</v>
      </c>
      <c r="Z66" s="20">
        <f>SUM(E66,H66,K66,N66,Q66,W66,T66)</f>
        <v>0</v>
      </c>
      <c r="AA66" s="21">
        <f t="shared" si="8"/>
        <v>0</v>
      </c>
      <c r="AB66" s="22"/>
      <c r="AC66" s="23">
        <f t="shared" si="9"/>
        <v>0</v>
      </c>
    </row>
    <row r="67" spans="1:29" x14ac:dyDescent="0.3">
      <c r="A67" s="193"/>
      <c r="B67" s="193"/>
      <c r="C67" s="19" t="s">
        <v>51</v>
      </c>
      <c r="D67" s="20"/>
      <c r="E67" s="20"/>
      <c r="F67" s="24">
        <f t="shared" si="0"/>
        <v>0</v>
      </c>
      <c r="G67" s="20"/>
      <c r="H67" s="20"/>
      <c r="I67" s="24">
        <f t="shared" si="1"/>
        <v>0</v>
      </c>
      <c r="J67" s="20"/>
      <c r="K67" s="20"/>
      <c r="L67" s="24">
        <f t="shared" si="2"/>
        <v>0</v>
      </c>
      <c r="M67" s="20"/>
      <c r="N67" s="20"/>
      <c r="O67" s="24">
        <f t="shared" si="3"/>
        <v>0</v>
      </c>
      <c r="P67" s="20"/>
      <c r="Q67" s="20"/>
      <c r="R67" s="24">
        <f t="shared" si="4"/>
        <v>0</v>
      </c>
      <c r="S67" s="20"/>
      <c r="T67" s="20"/>
      <c r="U67" s="24">
        <f t="shared" si="5"/>
        <v>0</v>
      </c>
      <c r="V67" s="20"/>
      <c r="W67" s="20"/>
      <c r="X67" s="24">
        <f t="shared" si="54"/>
        <v>0</v>
      </c>
      <c r="Y67" s="13">
        <f>SUM(D67,G67,J67,M67,P67,S67,V67)</f>
        <v>0</v>
      </c>
      <c r="Z67" s="20">
        <f>SUM(E67,H67,K67,N67,Q67,W67,T67)</f>
        <v>0</v>
      </c>
      <c r="AA67" s="21">
        <f t="shared" si="8"/>
        <v>0</v>
      </c>
      <c r="AB67" s="22"/>
      <c r="AC67" s="23">
        <f t="shared" si="9"/>
        <v>0</v>
      </c>
    </row>
    <row r="68" spans="1:29" x14ac:dyDescent="0.3">
      <c r="A68" s="193"/>
      <c r="B68" s="194"/>
      <c r="C68" s="25" t="s">
        <v>44</v>
      </c>
      <c r="D68" s="26">
        <f>SUM(D65:D67)</f>
        <v>0</v>
      </c>
      <c r="E68" s="26">
        <f>SUM(E65:E67)</f>
        <v>0</v>
      </c>
      <c r="F68" s="27">
        <f t="shared" si="0"/>
        <v>0</v>
      </c>
      <c r="G68" s="26">
        <f>SUM(G65:G67)</f>
        <v>0</v>
      </c>
      <c r="H68" s="26">
        <f>SUM(H65:H67)</f>
        <v>0</v>
      </c>
      <c r="I68" s="27">
        <f t="shared" si="1"/>
        <v>0</v>
      </c>
      <c r="J68" s="26">
        <f>SUM(J65:J67)</f>
        <v>0</v>
      </c>
      <c r="K68" s="26">
        <f>SUM(K65:K67)</f>
        <v>0</v>
      </c>
      <c r="L68" s="27">
        <f t="shared" si="2"/>
        <v>0</v>
      </c>
      <c r="M68" s="26">
        <f>SUM(M65:M67)</f>
        <v>0</v>
      </c>
      <c r="N68" s="26">
        <f>SUM(N65:N67)</f>
        <v>0</v>
      </c>
      <c r="O68" s="27">
        <f t="shared" si="3"/>
        <v>0</v>
      </c>
      <c r="P68" s="26">
        <f>SUM(P65:P67)</f>
        <v>0</v>
      </c>
      <c r="Q68" s="26">
        <f>SUM(Q65:Q67)</f>
        <v>0</v>
      </c>
      <c r="R68" s="27">
        <f t="shared" si="4"/>
        <v>0</v>
      </c>
      <c r="S68" s="26">
        <f>SUM(S65:S67)</f>
        <v>0</v>
      </c>
      <c r="T68" s="26">
        <f>SUM(T65:T67)</f>
        <v>0</v>
      </c>
      <c r="U68" s="27">
        <f t="shared" si="5"/>
        <v>0</v>
      </c>
      <c r="V68" s="26">
        <f>SUM(V65:V67)</f>
        <v>0</v>
      </c>
      <c r="W68" s="26">
        <f>SUM(W65:W67)</f>
        <v>0</v>
      </c>
      <c r="X68" s="27">
        <f t="shared" si="54"/>
        <v>0</v>
      </c>
      <c r="Y68" s="26">
        <f>SUM(Y65:Y67)</f>
        <v>0</v>
      </c>
      <c r="Z68" s="26">
        <f>SUM(Z65:Z67)</f>
        <v>0</v>
      </c>
      <c r="AA68" s="28">
        <f t="shared" si="8"/>
        <v>0</v>
      </c>
      <c r="AB68" s="29">
        <f>SUM(AB65:AB67)</f>
        <v>0</v>
      </c>
      <c r="AC68" s="30">
        <f t="shared" si="9"/>
        <v>0</v>
      </c>
    </row>
    <row r="69" spans="1:29" x14ac:dyDescent="0.3">
      <c r="A69" s="193"/>
      <c r="B69" s="192" t="s">
        <v>9</v>
      </c>
      <c r="C69" s="19" t="s">
        <v>53</v>
      </c>
      <c r="D69" s="20"/>
      <c r="E69" s="20"/>
      <c r="F69" s="24">
        <f t="shared" si="0"/>
        <v>0</v>
      </c>
      <c r="G69" s="20"/>
      <c r="H69" s="20"/>
      <c r="I69" s="24">
        <f t="shared" si="1"/>
        <v>0</v>
      </c>
      <c r="J69" s="20"/>
      <c r="K69" s="20"/>
      <c r="L69" s="24">
        <f t="shared" si="2"/>
        <v>0</v>
      </c>
      <c r="M69" s="20"/>
      <c r="N69" s="20"/>
      <c r="O69" s="24">
        <f t="shared" si="3"/>
        <v>0</v>
      </c>
      <c r="P69" s="20"/>
      <c r="Q69" s="20"/>
      <c r="R69" s="24">
        <f t="shared" si="4"/>
        <v>0</v>
      </c>
      <c r="S69" s="20"/>
      <c r="T69" s="20"/>
      <c r="U69" s="24">
        <f t="shared" si="5"/>
        <v>0</v>
      </c>
      <c r="V69" s="20"/>
      <c r="W69" s="20"/>
      <c r="X69" s="24">
        <f t="shared" si="54"/>
        <v>0</v>
      </c>
      <c r="Y69" s="13">
        <f>SUM(D69,G69,J69,M69,P69,S69,V69)</f>
        <v>0</v>
      </c>
      <c r="Z69" s="20">
        <f>SUM(E69,H69,K69,N69,Q69,W69,T69)</f>
        <v>0</v>
      </c>
      <c r="AA69" s="21">
        <f t="shared" si="8"/>
        <v>0</v>
      </c>
      <c r="AB69" s="22"/>
      <c r="AC69" s="23">
        <f t="shared" si="9"/>
        <v>0</v>
      </c>
    </row>
    <row r="70" spans="1:29" x14ac:dyDescent="0.3">
      <c r="A70" s="193"/>
      <c r="B70" s="193"/>
      <c r="C70" s="19" t="s">
        <v>48</v>
      </c>
      <c r="D70" s="20"/>
      <c r="E70" s="20"/>
      <c r="F70" s="24">
        <f t="shared" ref="F70:F133" si="57">IF(ISERROR(D70/E70),0,(D70/E70))</f>
        <v>0</v>
      </c>
      <c r="G70" s="20"/>
      <c r="H70" s="20"/>
      <c r="I70" s="24">
        <f t="shared" ref="I70:I133" si="58">IF(ISERROR(G70/H70),0,(G70/H70))</f>
        <v>0</v>
      </c>
      <c r="J70" s="20"/>
      <c r="K70" s="20"/>
      <c r="L70" s="24">
        <f t="shared" ref="L70:L133" si="59">IF(ISERROR(J70/K70),0,(J70/K70))</f>
        <v>0</v>
      </c>
      <c r="M70" s="20"/>
      <c r="N70" s="20"/>
      <c r="O70" s="24">
        <f t="shared" ref="O70:O133" si="60">IF(ISERROR(M70/N70),0,(M70/N70))</f>
        <v>0</v>
      </c>
      <c r="P70" s="20"/>
      <c r="Q70" s="20"/>
      <c r="R70" s="24">
        <f t="shared" ref="R70:R133" si="61">IF(ISERROR(P70/Q70),0,(P70/Q70))</f>
        <v>0</v>
      </c>
      <c r="S70" s="20"/>
      <c r="T70" s="20"/>
      <c r="U70" s="24">
        <f t="shared" ref="U70:U133" si="62">IF(ISERROR(S70/T70),0,(S70/T70))</f>
        <v>0</v>
      </c>
      <c r="V70" s="20"/>
      <c r="W70" s="20"/>
      <c r="X70" s="24">
        <f t="shared" si="54"/>
        <v>0</v>
      </c>
      <c r="Y70" s="13">
        <f>SUM(D70,G70,J70,M70,P70,S70,V70)</f>
        <v>0</v>
      </c>
      <c r="Z70" s="20">
        <f>SUM(E70,H70,K70,N70,Q70,W70,T70)</f>
        <v>0</v>
      </c>
      <c r="AA70" s="21">
        <f t="shared" ref="AA70:AA133" si="63">IF(ISERROR(Y70/Z70),0,(Y70/Z70))</f>
        <v>0</v>
      </c>
      <c r="AB70" s="22"/>
      <c r="AC70" s="23">
        <f t="shared" ref="AC70:AC133" si="64">IF(ISERROR(AB70/Z70),0,(AB70/Z70))</f>
        <v>0</v>
      </c>
    </row>
    <row r="71" spans="1:29" x14ac:dyDescent="0.3">
      <c r="A71" s="193"/>
      <c r="B71" s="193"/>
      <c r="C71" s="19" t="s">
        <v>54</v>
      </c>
      <c r="D71" s="20"/>
      <c r="E71" s="20"/>
      <c r="F71" s="24">
        <f t="shared" si="57"/>
        <v>0</v>
      </c>
      <c r="G71" s="20"/>
      <c r="H71" s="20"/>
      <c r="I71" s="24">
        <f t="shared" si="58"/>
        <v>0</v>
      </c>
      <c r="J71" s="20"/>
      <c r="K71" s="20"/>
      <c r="L71" s="24">
        <f t="shared" si="59"/>
        <v>0</v>
      </c>
      <c r="M71" s="20"/>
      <c r="N71" s="20"/>
      <c r="O71" s="24">
        <f t="shared" si="60"/>
        <v>0</v>
      </c>
      <c r="P71" s="20"/>
      <c r="Q71" s="20"/>
      <c r="R71" s="24">
        <f t="shared" si="61"/>
        <v>0</v>
      </c>
      <c r="S71" s="20"/>
      <c r="T71" s="20"/>
      <c r="U71" s="24">
        <f t="shared" si="62"/>
        <v>0</v>
      </c>
      <c r="V71" s="20"/>
      <c r="W71" s="20"/>
      <c r="X71" s="24">
        <f t="shared" si="54"/>
        <v>0</v>
      </c>
      <c r="Y71" s="13">
        <f>SUM(D71,G71,J71,M71,P71,S71,V71)</f>
        <v>0</v>
      </c>
      <c r="Z71" s="20">
        <f>SUM(E71,H71,K71,N71,Q71,W71,T71)</f>
        <v>0</v>
      </c>
      <c r="AA71" s="21">
        <f t="shared" si="63"/>
        <v>0</v>
      </c>
      <c r="AB71" s="22"/>
      <c r="AC71" s="23">
        <f t="shared" si="64"/>
        <v>0</v>
      </c>
    </row>
    <row r="72" spans="1:29" x14ac:dyDescent="0.3">
      <c r="A72" s="194"/>
      <c r="B72" s="194"/>
      <c r="C72" s="25" t="s">
        <v>44</v>
      </c>
      <c r="D72" s="26">
        <f>SUM(D69:D71)</f>
        <v>0</v>
      </c>
      <c r="E72" s="26">
        <f>SUM(E69:E71)</f>
        <v>0</v>
      </c>
      <c r="F72" s="27">
        <f t="shared" si="57"/>
        <v>0</v>
      </c>
      <c r="G72" s="26">
        <f>SUM(G69:G71)</f>
        <v>0</v>
      </c>
      <c r="H72" s="26">
        <f>SUM(H69:H71)</f>
        <v>0</v>
      </c>
      <c r="I72" s="27">
        <f t="shared" si="58"/>
        <v>0</v>
      </c>
      <c r="J72" s="26">
        <f>SUM(J69:J71)</f>
        <v>0</v>
      </c>
      <c r="K72" s="26">
        <f>SUM(K69:K71)</f>
        <v>0</v>
      </c>
      <c r="L72" s="27">
        <f t="shared" si="59"/>
        <v>0</v>
      </c>
      <c r="M72" s="26">
        <f>SUM(M69:M71)</f>
        <v>0</v>
      </c>
      <c r="N72" s="26">
        <f>SUM(N69:N71)</f>
        <v>0</v>
      </c>
      <c r="O72" s="27">
        <f t="shared" si="60"/>
        <v>0</v>
      </c>
      <c r="P72" s="26">
        <f>SUM(P69:P71)</f>
        <v>0</v>
      </c>
      <c r="Q72" s="26">
        <f>SUM(Q69:Q71)</f>
        <v>0</v>
      </c>
      <c r="R72" s="27">
        <f t="shared" si="61"/>
        <v>0</v>
      </c>
      <c r="S72" s="26">
        <f>SUM(S69:S71)</f>
        <v>0</v>
      </c>
      <c r="T72" s="26">
        <f>SUM(T69:T71)</f>
        <v>0</v>
      </c>
      <c r="U72" s="27">
        <f t="shared" si="62"/>
        <v>0</v>
      </c>
      <c r="V72" s="26">
        <f>SUM(V69:V71)</f>
        <v>0</v>
      </c>
      <c r="W72" s="26">
        <f>SUM(W69:W71)</f>
        <v>0</v>
      </c>
      <c r="X72" s="27">
        <f t="shared" si="54"/>
        <v>0</v>
      </c>
      <c r="Y72" s="26">
        <f>SUM(Y69:Y71)</f>
        <v>0</v>
      </c>
      <c r="Z72" s="26">
        <f>SUM(Z69:Z71)</f>
        <v>0</v>
      </c>
      <c r="AA72" s="30">
        <f t="shared" si="63"/>
        <v>0</v>
      </c>
      <c r="AB72" s="29">
        <f>SUM(AB69:AB71)</f>
        <v>0</v>
      </c>
      <c r="AC72" s="30">
        <f t="shared" si="64"/>
        <v>0</v>
      </c>
    </row>
    <row r="73" spans="1:29" x14ac:dyDescent="0.3">
      <c r="A73" s="190" t="s">
        <v>46</v>
      </c>
      <c r="B73" s="198"/>
      <c r="C73" s="191"/>
      <c r="D73" s="31">
        <f>SUM(D60,D64,D68,D72)</f>
        <v>0</v>
      </c>
      <c r="E73" s="31">
        <f>SUM(E60,E64,E68,E72)</f>
        <v>0</v>
      </c>
      <c r="F73" s="32">
        <f t="shared" si="57"/>
        <v>0</v>
      </c>
      <c r="G73" s="31">
        <f>SUM(G60,G64,G68,G72)</f>
        <v>0</v>
      </c>
      <c r="H73" s="31">
        <f>SUM(H60,H64,H68,H72)</f>
        <v>0</v>
      </c>
      <c r="I73" s="32">
        <f t="shared" si="58"/>
        <v>0</v>
      </c>
      <c r="J73" s="31">
        <f>SUM(J60,J64,J68,J72)</f>
        <v>0</v>
      </c>
      <c r="K73" s="31">
        <f>SUM(K60,K64,K68,K72)</f>
        <v>0</v>
      </c>
      <c r="L73" s="32">
        <f t="shared" si="59"/>
        <v>0</v>
      </c>
      <c r="M73" s="31">
        <f>SUM(M60,M64,M68,M72)</f>
        <v>0</v>
      </c>
      <c r="N73" s="31">
        <f>SUM(N60,N64,N68,N72)</f>
        <v>0</v>
      </c>
      <c r="O73" s="32">
        <f t="shared" si="60"/>
        <v>0</v>
      </c>
      <c r="P73" s="31">
        <f>SUM(P60,P64,P68,P72)</f>
        <v>0</v>
      </c>
      <c r="Q73" s="31">
        <f>SUM(Q60,Q64,Q68,Q72)</f>
        <v>0</v>
      </c>
      <c r="R73" s="32">
        <f t="shared" si="61"/>
        <v>0</v>
      </c>
      <c r="S73" s="31">
        <f>SUM(S60,S64,S68,S72)</f>
        <v>0</v>
      </c>
      <c r="T73" s="31">
        <f>SUM(T60,T64,T68,T72)</f>
        <v>0</v>
      </c>
      <c r="U73" s="32">
        <f t="shared" si="62"/>
        <v>0</v>
      </c>
      <c r="V73" s="31">
        <f>SUM(V60,V64,V68,V72)</f>
        <v>0</v>
      </c>
      <c r="W73" s="31">
        <f>SUM(W60,W64,W68,W72)</f>
        <v>0</v>
      </c>
      <c r="X73" s="32">
        <f t="shared" si="54"/>
        <v>0</v>
      </c>
      <c r="Y73" s="31">
        <f>SUM(Y60,Y64,Y68,Y72)</f>
        <v>0</v>
      </c>
      <c r="Z73" s="31">
        <f>SUM(Z60,Z64,Z68,Z72)</f>
        <v>0</v>
      </c>
      <c r="AA73" s="35">
        <f t="shared" si="63"/>
        <v>0</v>
      </c>
      <c r="AB73" s="34">
        <f>SUM(AB60,AB64,AB68,AB72)</f>
        <v>0</v>
      </c>
      <c r="AC73" s="35">
        <f t="shared" si="64"/>
        <v>0</v>
      </c>
    </row>
    <row r="74" spans="1:29" x14ac:dyDescent="0.3">
      <c r="A74" s="206" t="s">
        <v>14</v>
      </c>
      <c r="B74" s="192" t="s">
        <v>24</v>
      </c>
      <c r="C74" s="19" t="s">
        <v>41</v>
      </c>
      <c r="D74" s="20"/>
      <c r="E74" s="20"/>
      <c r="F74" s="24">
        <f t="shared" si="57"/>
        <v>0</v>
      </c>
      <c r="G74" s="20"/>
      <c r="H74" s="20"/>
      <c r="I74" s="24">
        <f t="shared" si="58"/>
        <v>0</v>
      </c>
      <c r="J74" s="20"/>
      <c r="K74" s="20"/>
      <c r="L74" s="24">
        <f t="shared" si="59"/>
        <v>0</v>
      </c>
      <c r="M74" s="20"/>
      <c r="N74" s="20"/>
      <c r="O74" s="24">
        <f t="shared" si="60"/>
        <v>0</v>
      </c>
      <c r="P74" s="20"/>
      <c r="Q74" s="20"/>
      <c r="R74" s="24">
        <f t="shared" si="61"/>
        <v>0</v>
      </c>
      <c r="S74" s="20"/>
      <c r="T74" s="20"/>
      <c r="U74" s="24">
        <f t="shared" si="62"/>
        <v>0</v>
      </c>
      <c r="V74" s="20"/>
      <c r="W74" s="20"/>
      <c r="X74" s="24">
        <f t="shared" ref="X74:X89" si="65">IF(ISERROR(V74/W74),0,(V74/W74))</f>
        <v>0</v>
      </c>
      <c r="Y74" s="13">
        <f>SUM(D74,G74,J74,M74,P74,S74,V74)</f>
        <v>0</v>
      </c>
      <c r="Z74" s="20">
        <f>SUM(E74,H74,K74,N74,Q74,W74,T74)</f>
        <v>0</v>
      </c>
      <c r="AA74" s="21">
        <f t="shared" si="63"/>
        <v>0</v>
      </c>
      <c r="AB74" s="22"/>
      <c r="AC74" s="23">
        <f t="shared" si="64"/>
        <v>0</v>
      </c>
    </row>
    <row r="75" spans="1:29" x14ac:dyDescent="0.3">
      <c r="A75" s="193"/>
      <c r="B75" s="193"/>
      <c r="C75" s="19" t="s">
        <v>43</v>
      </c>
      <c r="D75" s="20"/>
      <c r="E75" s="20"/>
      <c r="F75" s="24">
        <f t="shared" si="57"/>
        <v>0</v>
      </c>
      <c r="G75" s="20"/>
      <c r="H75" s="20"/>
      <c r="I75" s="24">
        <f t="shared" si="58"/>
        <v>0</v>
      </c>
      <c r="J75" s="20"/>
      <c r="K75" s="20"/>
      <c r="L75" s="24">
        <f t="shared" si="59"/>
        <v>0</v>
      </c>
      <c r="M75" s="20"/>
      <c r="N75" s="20"/>
      <c r="O75" s="24">
        <f t="shared" si="60"/>
        <v>0</v>
      </c>
      <c r="P75" s="20"/>
      <c r="Q75" s="20"/>
      <c r="R75" s="24">
        <f t="shared" si="61"/>
        <v>0</v>
      </c>
      <c r="S75" s="20"/>
      <c r="T75" s="20"/>
      <c r="U75" s="24">
        <f t="shared" si="62"/>
        <v>0</v>
      </c>
      <c r="V75" s="20"/>
      <c r="W75" s="20"/>
      <c r="X75" s="24">
        <f t="shared" si="65"/>
        <v>0</v>
      </c>
      <c r="Y75" s="13">
        <f>SUM(D75,G75,J75,M75,P75,S75,V75)</f>
        <v>0</v>
      </c>
      <c r="Z75" s="20">
        <f>SUM(E75,H75,K75,N75,Q75,W75,T75)</f>
        <v>0</v>
      </c>
      <c r="AA75" s="21">
        <f t="shared" si="63"/>
        <v>0</v>
      </c>
      <c r="AB75" s="22"/>
      <c r="AC75" s="23">
        <f t="shared" si="64"/>
        <v>0</v>
      </c>
    </row>
    <row r="76" spans="1:29" x14ac:dyDescent="0.3">
      <c r="A76" s="193"/>
      <c r="B76" s="193"/>
      <c r="C76" s="19" t="s">
        <v>47</v>
      </c>
      <c r="D76" s="20"/>
      <c r="E76" s="20"/>
      <c r="F76" s="24">
        <f t="shared" si="57"/>
        <v>0</v>
      </c>
      <c r="G76" s="20"/>
      <c r="H76" s="20"/>
      <c r="I76" s="24">
        <f t="shared" si="58"/>
        <v>0</v>
      </c>
      <c r="J76" s="20"/>
      <c r="K76" s="20"/>
      <c r="L76" s="24">
        <f t="shared" si="59"/>
        <v>0</v>
      </c>
      <c r="M76" s="20"/>
      <c r="N76" s="20"/>
      <c r="O76" s="24">
        <f t="shared" si="60"/>
        <v>0</v>
      </c>
      <c r="P76" s="20"/>
      <c r="Q76" s="20"/>
      <c r="R76" s="24">
        <f t="shared" si="61"/>
        <v>0</v>
      </c>
      <c r="S76" s="20"/>
      <c r="T76" s="20"/>
      <c r="U76" s="24">
        <f t="shared" si="62"/>
        <v>0</v>
      </c>
      <c r="V76" s="20"/>
      <c r="W76" s="20"/>
      <c r="X76" s="24">
        <f t="shared" si="65"/>
        <v>0</v>
      </c>
      <c r="Y76" s="13">
        <f>SUM(D76,G76,J76,M76,P76,S76,V76)</f>
        <v>0</v>
      </c>
      <c r="Z76" s="20">
        <f>SUM(E76,H76,K76,N76,Q76,W76,T76)</f>
        <v>0</v>
      </c>
      <c r="AA76" s="21">
        <f t="shared" si="63"/>
        <v>0</v>
      </c>
      <c r="AB76" s="22"/>
      <c r="AC76" s="23">
        <f t="shared" si="64"/>
        <v>0</v>
      </c>
    </row>
    <row r="77" spans="1:29" x14ac:dyDescent="0.3">
      <c r="A77" s="193"/>
      <c r="B77" s="194"/>
      <c r="C77" s="25" t="s">
        <v>44</v>
      </c>
      <c r="D77" s="26">
        <f>SUM(D74:D76)</f>
        <v>0</v>
      </c>
      <c r="E77" s="26">
        <f>SUM(E74:E76)</f>
        <v>0</v>
      </c>
      <c r="F77" s="27">
        <f t="shared" si="57"/>
        <v>0</v>
      </c>
      <c r="G77" s="26">
        <f>SUM(G74:G76)</f>
        <v>0</v>
      </c>
      <c r="H77" s="26">
        <f>SUM(H74:H76)</f>
        <v>0</v>
      </c>
      <c r="I77" s="27">
        <f t="shared" si="58"/>
        <v>0</v>
      </c>
      <c r="J77" s="26">
        <f>SUM(J74:J76)</f>
        <v>0</v>
      </c>
      <c r="K77" s="26">
        <f>SUM(K74:K76)</f>
        <v>0</v>
      </c>
      <c r="L77" s="27">
        <f t="shared" si="59"/>
        <v>0</v>
      </c>
      <c r="M77" s="26">
        <f>SUM(M74:M76)</f>
        <v>0</v>
      </c>
      <c r="N77" s="26">
        <f>SUM(N74:N76)</f>
        <v>0</v>
      </c>
      <c r="O77" s="27">
        <f t="shared" si="60"/>
        <v>0</v>
      </c>
      <c r="P77" s="26">
        <f>SUM(P74:P76)</f>
        <v>0</v>
      </c>
      <c r="Q77" s="26">
        <f>SUM(Q74:Q76)</f>
        <v>0</v>
      </c>
      <c r="R77" s="27">
        <f t="shared" si="61"/>
        <v>0</v>
      </c>
      <c r="S77" s="26">
        <f>SUM(S74:S76)</f>
        <v>0</v>
      </c>
      <c r="T77" s="26">
        <f>SUM(T74:T76)</f>
        <v>0</v>
      </c>
      <c r="U77" s="27">
        <f t="shared" si="62"/>
        <v>0</v>
      </c>
      <c r="V77" s="26">
        <f>SUM(V74:V76)</f>
        <v>0</v>
      </c>
      <c r="W77" s="26">
        <f>SUM(W74:W76)</f>
        <v>0</v>
      </c>
      <c r="X77" s="27">
        <f t="shared" si="65"/>
        <v>0</v>
      </c>
      <c r="Y77" s="26">
        <f>SUM(Y74:Y76)</f>
        <v>0</v>
      </c>
      <c r="Z77" s="26">
        <f>SUM(Z74:Z76)</f>
        <v>0</v>
      </c>
      <c r="AA77" s="28">
        <f t="shared" si="63"/>
        <v>0</v>
      </c>
      <c r="AB77" s="29">
        <f>SUM(AB74:AB76)</f>
        <v>0</v>
      </c>
      <c r="AC77" s="30">
        <f t="shared" si="64"/>
        <v>0</v>
      </c>
    </row>
    <row r="78" spans="1:29" x14ac:dyDescent="0.3">
      <c r="A78" s="193"/>
      <c r="B78" s="192" t="s">
        <v>25</v>
      </c>
      <c r="C78" s="19" t="s">
        <v>38</v>
      </c>
      <c r="D78" s="20"/>
      <c r="E78" s="20"/>
      <c r="F78" s="24">
        <f t="shared" si="57"/>
        <v>0</v>
      </c>
      <c r="G78" s="20"/>
      <c r="H78" s="20"/>
      <c r="I78" s="24">
        <f t="shared" si="58"/>
        <v>0</v>
      </c>
      <c r="J78" s="20"/>
      <c r="K78" s="20"/>
      <c r="L78" s="24">
        <f t="shared" si="59"/>
        <v>0</v>
      </c>
      <c r="M78" s="20"/>
      <c r="N78" s="20"/>
      <c r="O78" s="24">
        <f t="shared" si="60"/>
        <v>0</v>
      </c>
      <c r="P78" s="20"/>
      <c r="Q78" s="20"/>
      <c r="R78" s="24">
        <f t="shared" si="61"/>
        <v>0</v>
      </c>
      <c r="S78" s="20"/>
      <c r="T78" s="20"/>
      <c r="U78" s="24">
        <f t="shared" si="62"/>
        <v>0</v>
      </c>
      <c r="V78" s="20"/>
      <c r="W78" s="20"/>
      <c r="X78" s="24">
        <f t="shared" si="65"/>
        <v>0</v>
      </c>
      <c r="Y78" s="13">
        <f t="shared" ref="Y78:Z80" si="66">SUM(D78,G78,J78,M78,P78,S78,V78)</f>
        <v>0</v>
      </c>
      <c r="Z78" s="20">
        <f t="shared" si="66"/>
        <v>0</v>
      </c>
      <c r="AA78" s="21">
        <f t="shared" si="63"/>
        <v>0</v>
      </c>
      <c r="AB78" s="22"/>
      <c r="AC78" s="23">
        <f t="shared" si="64"/>
        <v>0</v>
      </c>
    </row>
    <row r="79" spans="1:29" x14ac:dyDescent="0.3">
      <c r="A79" s="193"/>
      <c r="B79" s="193"/>
      <c r="C79" s="19" t="s">
        <v>39</v>
      </c>
      <c r="D79" s="20"/>
      <c r="E79" s="20"/>
      <c r="F79" s="24">
        <f t="shared" si="57"/>
        <v>0</v>
      </c>
      <c r="G79" s="20"/>
      <c r="H79" s="20"/>
      <c r="I79" s="24">
        <f t="shared" si="58"/>
        <v>0</v>
      </c>
      <c r="J79" s="20"/>
      <c r="K79" s="20"/>
      <c r="L79" s="24">
        <f t="shared" si="59"/>
        <v>0</v>
      </c>
      <c r="M79" s="20"/>
      <c r="N79" s="20"/>
      <c r="O79" s="24">
        <f t="shared" si="60"/>
        <v>0</v>
      </c>
      <c r="P79" s="20"/>
      <c r="Q79" s="20"/>
      <c r="R79" s="24">
        <f t="shared" si="61"/>
        <v>0</v>
      </c>
      <c r="S79" s="20"/>
      <c r="T79" s="20"/>
      <c r="U79" s="24">
        <f t="shared" si="62"/>
        <v>0</v>
      </c>
      <c r="V79" s="20"/>
      <c r="W79" s="20"/>
      <c r="X79" s="24">
        <f t="shared" si="65"/>
        <v>0</v>
      </c>
      <c r="Y79" s="13">
        <f t="shared" si="66"/>
        <v>0</v>
      </c>
      <c r="Z79" s="20">
        <f t="shared" si="66"/>
        <v>0</v>
      </c>
      <c r="AA79" s="21">
        <f t="shared" si="63"/>
        <v>0</v>
      </c>
      <c r="AB79" s="22"/>
      <c r="AC79" s="23">
        <f t="shared" si="64"/>
        <v>0</v>
      </c>
    </row>
    <row r="80" spans="1:29" x14ac:dyDescent="0.3">
      <c r="A80" s="193"/>
      <c r="B80" s="193"/>
      <c r="C80" s="19" t="s">
        <v>52</v>
      </c>
      <c r="D80" s="20"/>
      <c r="E80" s="20"/>
      <c r="F80" s="24">
        <f t="shared" si="57"/>
        <v>0</v>
      </c>
      <c r="G80" s="20"/>
      <c r="H80" s="20"/>
      <c r="I80" s="24">
        <f t="shared" si="58"/>
        <v>0</v>
      </c>
      <c r="J80" s="20"/>
      <c r="K80" s="20"/>
      <c r="L80" s="24">
        <f t="shared" si="59"/>
        <v>0</v>
      </c>
      <c r="M80" s="20"/>
      <c r="N80" s="20"/>
      <c r="O80" s="24">
        <f t="shared" si="60"/>
        <v>0</v>
      </c>
      <c r="P80" s="20"/>
      <c r="Q80" s="20"/>
      <c r="R80" s="24">
        <f t="shared" si="61"/>
        <v>0</v>
      </c>
      <c r="S80" s="20"/>
      <c r="T80" s="20"/>
      <c r="U80" s="24">
        <f t="shared" si="62"/>
        <v>0</v>
      </c>
      <c r="V80" s="20"/>
      <c r="W80" s="20"/>
      <c r="X80" s="24">
        <f t="shared" si="65"/>
        <v>0</v>
      </c>
      <c r="Y80" s="13">
        <f t="shared" si="66"/>
        <v>0</v>
      </c>
      <c r="Z80" s="20">
        <f t="shared" si="66"/>
        <v>0</v>
      </c>
      <c r="AA80" s="21">
        <f t="shared" si="63"/>
        <v>0</v>
      </c>
      <c r="AB80" s="22"/>
      <c r="AC80" s="23">
        <f t="shared" si="64"/>
        <v>0</v>
      </c>
    </row>
    <row r="81" spans="1:29" x14ac:dyDescent="0.3">
      <c r="A81" s="193"/>
      <c r="B81" s="194"/>
      <c r="C81" s="25" t="s">
        <v>44</v>
      </c>
      <c r="D81" s="26">
        <f>SUM(D78:D80)</f>
        <v>0</v>
      </c>
      <c r="E81" s="26">
        <f>SUM(E78:E80)</f>
        <v>0</v>
      </c>
      <c r="F81" s="27">
        <f t="shared" si="57"/>
        <v>0</v>
      </c>
      <c r="G81" s="26">
        <f>SUM(G78:G80)</f>
        <v>0</v>
      </c>
      <c r="H81" s="26">
        <f>SUM(H78:H80)</f>
        <v>0</v>
      </c>
      <c r="I81" s="27">
        <f t="shared" si="58"/>
        <v>0</v>
      </c>
      <c r="J81" s="26">
        <f>SUM(J78:J80)</f>
        <v>0</v>
      </c>
      <c r="K81" s="26">
        <f>SUM(K78:K80)</f>
        <v>0</v>
      </c>
      <c r="L81" s="27">
        <f t="shared" si="59"/>
        <v>0</v>
      </c>
      <c r="M81" s="26">
        <f>SUM(M78:M80)</f>
        <v>0</v>
      </c>
      <c r="N81" s="26">
        <f>SUM(N78:N80)</f>
        <v>0</v>
      </c>
      <c r="O81" s="27">
        <f t="shared" si="60"/>
        <v>0</v>
      </c>
      <c r="P81" s="26">
        <f>SUM(P78:P80)</f>
        <v>0</v>
      </c>
      <c r="Q81" s="26">
        <f>SUM(Q78:Q80)</f>
        <v>0</v>
      </c>
      <c r="R81" s="27">
        <f t="shared" si="61"/>
        <v>0</v>
      </c>
      <c r="S81" s="26">
        <f>SUM(S78:S80)</f>
        <v>0</v>
      </c>
      <c r="T81" s="26">
        <f>SUM(T78:T80)</f>
        <v>0</v>
      </c>
      <c r="U81" s="27">
        <f t="shared" si="62"/>
        <v>0</v>
      </c>
      <c r="V81" s="26">
        <f>SUM(V78:V80)</f>
        <v>0</v>
      </c>
      <c r="W81" s="26">
        <f>SUM(W78:W80)</f>
        <v>0</v>
      </c>
      <c r="X81" s="27">
        <f t="shared" si="65"/>
        <v>0</v>
      </c>
      <c r="Y81" s="26">
        <f>SUM(Y78:Y80)</f>
        <v>0</v>
      </c>
      <c r="Z81" s="26">
        <f>SUM(Z78:Z80)</f>
        <v>0</v>
      </c>
      <c r="AA81" s="28">
        <f t="shared" si="63"/>
        <v>0</v>
      </c>
      <c r="AB81" s="29">
        <f>SUM(AB78:AB80)</f>
        <v>0</v>
      </c>
      <c r="AC81" s="30">
        <f t="shared" si="64"/>
        <v>0</v>
      </c>
    </row>
    <row r="82" spans="1:29" x14ac:dyDescent="0.3">
      <c r="A82" s="193"/>
      <c r="B82" s="192" t="s">
        <v>26</v>
      </c>
      <c r="C82" s="19" t="s">
        <v>55</v>
      </c>
      <c r="D82" s="20"/>
      <c r="E82" s="20"/>
      <c r="F82" s="24">
        <f t="shared" si="57"/>
        <v>0</v>
      </c>
      <c r="G82" s="20"/>
      <c r="H82" s="20"/>
      <c r="I82" s="24">
        <f t="shared" si="58"/>
        <v>0</v>
      </c>
      <c r="J82" s="20"/>
      <c r="K82" s="20"/>
      <c r="L82" s="24">
        <f t="shared" si="59"/>
        <v>0</v>
      </c>
      <c r="M82" s="20"/>
      <c r="N82" s="20"/>
      <c r="O82" s="24">
        <f t="shared" si="60"/>
        <v>0</v>
      </c>
      <c r="P82" s="20"/>
      <c r="Q82" s="20"/>
      <c r="R82" s="24">
        <f t="shared" si="61"/>
        <v>0</v>
      </c>
      <c r="S82" s="20"/>
      <c r="T82" s="20"/>
      <c r="U82" s="24">
        <f t="shared" si="62"/>
        <v>0</v>
      </c>
      <c r="V82" s="20"/>
      <c r="W82" s="20"/>
      <c r="X82" s="24">
        <f t="shared" si="65"/>
        <v>0</v>
      </c>
      <c r="Y82" s="13">
        <f>SUM(D82,G82,J82,M82,P82,S82,V82)</f>
        <v>0</v>
      </c>
      <c r="Z82" s="20">
        <f>SUM(E82,H82,K82,N82,Q82,W82,T82)</f>
        <v>0</v>
      </c>
      <c r="AA82" s="21">
        <f t="shared" si="63"/>
        <v>0</v>
      </c>
      <c r="AB82" s="22"/>
      <c r="AC82" s="23">
        <f t="shared" si="64"/>
        <v>0</v>
      </c>
    </row>
    <row r="83" spans="1:29" x14ac:dyDescent="0.3">
      <c r="A83" s="193"/>
      <c r="B83" s="193"/>
      <c r="C83" s="19" t="s">
        <v>50</v>
      </c>
      <c r="D83" s="20"/>
      <c r="E83" s="20"/>
      <c r="F83" s="24">
        <f t="shared" si="57"/>
        <v>0</v>
      </c>
      <c r="G83" s="20"/>
      <c r="H83" s="20"/>
      <c r="I83" s="24">
        <f t="shared" si="58"/>
        <v>0</v>
      </c>
      <c r="J83" s="20"/>
      <c r="K83" s="20"/>
      <c r="L83" s="24">
        <f t="shared" si="59"/>
        <v>0</v>
      </c>
      <c r="M83" s="20"/>
      <c r="N83" s="20"/>
      <c r="O83" s="24">
        <f t="shared" si="60"/>
        <v>0</v>
      </c>
      <c r="P83" s="20"/>
      <c r="Q83" s="20"/>
      <c r="R83" s="24">
        <f t="shared" si="61"/>
        <v>0</v>
      </c>
      <c r="S83" s="20"/>
      <c r="T83" s="20"/>
      <c r="U83" s="24">
        <f t="shared" si="62"/>
        <v>0</v>
      </c>
      <c r="V83" s="20"/>
      <c r="W83" s="20"/>
      <c r="X83" s="24">
        <f t="shared" si="65"/>
        <v>0</v>
      </c>
      <c r="Y83" s="13">
        <f>SUM(D83,G83,J83,M83,P83,S83,V83)</f>
        <v>0</v>
      </c>
      <c r="Z83" s="20">
        <f>SUM(E83,H83,K83,N83,Q83,W83,T83)</f>
        <v>0</v>
      </c>
      <c r="AA83" s="21">
        <f t="shared" si="63"/>
        <v>0</v>
      </c>
      <c r="AB83" s="22"/>
      <c r="AC83" s="23">
        <f t="shared" si="64"/>
        <v>0</v>
      </c>
    </row>
    <row r="84" spans="1:29" x14ac:dyDescent="0.3">
      <c r="A84" s="193"/>
      <c r="B84" s="193"/>
      <c r="C84" s="19" t="s">
        <v>51</v>
      </c>
      <c r="D84" s="20"/>
      <c r="E84" s="20"/>
      <c r="F84" s="24">
        <f t="shared" si="57"/>
        <v>0</v>
      </c>
      <c r="G84" s="20"/>
      <c r="H84" s="20"/>
      <c r="I84" s="24">
        <f t="shared" si="58"/>
        <v>0</v>
      </c>
      <c r="J84" s="20"/>
      <c r="K84" s="20"/>
      <c r="L84" s="24">
        <f t="shared" si="59"/>
        <v>0</v>
      </c>
      <c r="M84" s="20"/>
      <c r="N84" s="20"/>
      <c r="O84" s="24">
        <f t="shared" si="60"/>
        <v>0</v>
      </c>
      <c r="P84" s="20"/>
      <c r="Q84" s="20"/>
      <c r="R84" s="24">
        <f t="shared" si="61"/>
        <v>0</v>
      </c>
      <c r="S84" s="20"/>
      <c r="T84" s="20"/>
      <c r="U84" s="24">
        <f t="shared" si="62"/>
        <v>0</v>
      </c>
      <c r="V84" s="20"/>
      <c r="W84" s="20"/>
      <c r="X84" s="24">
        <f t="shared" si="65"/>
        <v>0</v>
      </c>
      <c r="Y84" s="13">
        <f>SUM(D84,G84,J84,M84,P84,S84,V84)</f>
        <v>0</v>
      </c>
      <c r="Z84" s="20">
        <f>SUM(E84,H84,K84,N84,Q84,W84,T84)</f>
        <v>0</v>
      </c>
      <c r="AA84" s="21">
        <f t="shared" si="63"/>
        <v>0</v>
      </c>
      <c r="AB84" s="22"/>
      <c r="AC84" s="23">
        <f t="shared" si="64"/>
        <v>0</v>
      </c>
    </row>
    <row r="85" spans="1:29" x14ac:dyDescent="0.3">
      <c r="A85" s="193"/>
      <c r="B85" s="194"/>
      <c r="C85" s="25" t="s">
        <v>44</v>
      </c>
      <c r="D85" s="26">
        <f>SUM(D82:D84)</f>
        <v>0</v>
      </c>
      <c r="E85" s="26">
        <f>SUM(E82:E84)</f>
        <v>0</v>
      </c>
      <c r="F85" s="27">
        <f t="shared" si="57"/>
        <v>0</v>
      </c>
      <c r="G85" s="26">
        <f>SUM(G82:G84)</f>
        <v>0</v>
      </c>
      <c r="H85" s="26">
        <f>SUM(H82:H84)</f>
        <v>0</v>
      </c>
      <c r="I85" s="27">
        <f t="shared" si="58"/>
        <v>0</v>
      </c>
      <c r="J85" s="26">
        <f>SUM(J82:J84)</f>
        <v>0</v>
      </c>
      <c r="K85" s="26">
        <f>SUM(K82:K84)</f>
        <v>0</v>
      </c>
      <c r="L85" s="27">
        <f t="shared" si="59"/>
        <v>0</v>
      </c>
      <c r="M85" s="26">
        <f>SUM(M82:M84)</f>
        <v>0</v>
      </c>
      <c r="N85" s="26">
        <f>SUM(N82:N84)</f>
        <v>0</v>
      </c>
      <c r="O85" s="27">
        <f t="shared" si="60"/>
        <v>0</v>
      </c>
      <c r="P85" s="26">
        <f>SUM(P82:P84)</f>
        <v>0</v>
      </c>
      <c r="Q85" s="26">
        <f>SUM(Q82:Q84)</f>
        <v>0</v>
      </c>
      <c r="R85" s="27">
        <f t="shared" si="61"/>
        <v>0</v>
      </c>
      <c r="S85" s="26">
        <f>SUM(S82:S84)</f>
        <v>0</v>
      </c>
      <c r="T85" s="26">
        <f>SUM(T82:T84)</f>
        <v>0</v>
      </c>
      <c r="U85" s="27">
        <f t="shared" si="62"/>
        <v>0</v>
      </c>
      <c r="V85" s="26">
        <f>SUM(V82:V84)</f>
        <v>0</v>
      </c>
      <c r="W85" s="26">
        <f>SUM(W82:W84)</f>
        <v>0</v>
      </c>
      <c r="X85" s="27">
        <f t="shared" si="65"/>
        <v>0</v>
      </c>
      <c r="Y85" s="26">
        <f>SUM(Y82:Y84)</f>
        <v>0</v>
      </c>
      <c r="Z85" s="26">
        <f>SUM(Z82:Z84)</f>
        <v>0</v>
      </c>
      <c r="AA85" s="28">
        <f t="shared" si="63"/>
        <v>0</v>
      </c>
      <c r="AB85" s="29">
        <f>SUM(AB82:AB84)</f>
        <v>0</v>
      </c>
      <c r="AC85" s="30">
        <f t="shared" si="64"/>
        <v>0</v>
      </c>
    </row>
    <row r="86" spans="1:29" x14ac:dyDescent="0.3">
      <c r="A86" s="193"/>
      <c r="B86" s="192" t="s">
        <v>9</v>
      </c>
      <c r="C86" s="19" t="s">
        <v>53</v>
      </c>
      <c r="D86" s="20"/>
      <c r="E86" s="20"/>
      <c r="F86" s="24">
        <f t="shared" si="57"/>
        <v>0</v>
      </c>
      <c r="G86" s="20"/>
      <c r="H86" s="20"/>
      <c r="I86" s="24">
        <f t="shared" si="58"/>
        <v>0</v>
      </c>
      <c r="J86" s="20"/>
      <c r="K86" s="20"/>
      <c r="L86" s="24">
        <f t="shared" si="59"/>
        <v>0</v>
      </c>
      <c r="M86" s="20"/>
      <c r="N86" s="20"/>
      <c r="O86" s="24">
        <f t="shared" si="60"/>
        <v>0</v>
      </c>
      <c r="P86" s="20"/>
      <c r="Q86" s="20"/>
      <c r="R86" s="24">
        <f t="shared" si="61"/>
        <v>0</v>
      </c>
      <c r="S86" s="20"/>
      <c r="T86" s="20"/>
      <c r="U86" s="24">
        <f t="shared" si="62"/>
        <v>0</v>
      </c>
      <c r="V86" s="20"/>
      <c r="W86" s="20"/>
      <c r="X86" s="24">
        <f t="shared" si="65"/>
        <v>0</v>
      </c>
      <c r="Y86" s="13">
        <f>SUM(D86,G86,J86,M86,P86,S86,V86)</f>
        <v>0</v>
      </c>
      <c r="Z86" s="20">
        <f>SUM(E86,H86,K86,N86,Q86,W86,T86)</f>
        <v>0</v>
      </c>
      <c r="AA86" s="21">
        <f t="shared" si="63"/>
        <v>0</v>
      </c>
      <c r="AB86" s="22"/>
      <c r="AC86" s="23">
        <f t="shared" si="64"/>
        <v>0</v>
      </c>
    </row>
    <row r="87" spans="1:29" x14ac:dyDescent="0.3">
      <c r="A87" s="193"/>
      <c r="B87" s="193"/>
      <c r="C87" s="19" t="s">
        <v>48</v>
      </c>
      <c r="D87" s="20"/>
      <c r="E87" s="20"/>
      <c r="F87" s="24">
        <f t="shared" si="57"/>
        <v>0</v>
      </c>
      <c r="G87" s="20"/>
      <c r="H87" s="20"/>
      <c r="I87" s="24">
        <f t="shared" si="58"/>
        <v>0</v>
      </c>
      <c r="J87" s="20"/>
      <c r="K87" s="20"/>
      <c r="L87" s="24">
        <f t="shared" si="59"/>
        <v>0</v>
      </c>
      <c r="M87" s="20"/>
      <c r="N87" s="20"/>
      <c r="O87" s="24">
        <f t="shared" si="60"/>
        <v>0</v>
      </c>
      <c r="P87" s="20"/>
      <c r="Q87" s="20"/>
      <c r="R87" s="24">
        <f t="shared" si="61"/>
        <v>0</v>
      </c>
      <c r="S87" s="20"/>
      <c r="T87" s="20"/>
      <c r="U87" s="24">
        <f t="shared" si="62"/>
        <v>0</v>
      </c>
      <c r="V87" s="20"/>
      <c r="W87" s="20"/>
      <c r="X87" s="24">
        <f t="shared" si="65"/>
        <v>0</v>
      </c>
      <c r="Y87" s="13">
        <f>SUM(D87,G87,J87,M87,P87,S87,V87)</f>
        <v>0</v>
      </c>
      <c r="Z87" s="20">
        <f>SUM(E87,H87,K87,N87,Q87,W87,T87)</f>
        <v>0</v>
      </c>
      <c r="AA87" s="21">
        <f t="shared" si="63"/>
        <v>0</v>
      </c>
      <c r="AB87" s="22"/>
      <c r="AC87" s="23">
        <f t="shared" si="64"/>
        <v>0</v>
      </c>
    </row>
    <row r="88" spans="1:29" x14ac:dyDescent="0.3">
      <c r="A88" s="193"/>
      <c r="B88" s="193"/>
      <c r="C88" s="19" t="s">
        <v>54</v>
      </c>
      <c r="D88" s="20"/>
      <c r="E88" s="20"/>
      <c r="F88" s="24">
        <f t="shared" si="57"/>
        <v>0</v>
      </c>
      <c r="G88" s="20"/>
      <c r="H88" s="20"/>
      <c r="I88" s="24">
        <f t="shared" si="58"/>
        <v>0</v>
      </c>
      <c r="J88" s="20"/>
      <c r="K88" s="20"/>
      <c r="L88" s="24">
        <f t="shared" si="59"/>
        <v>0</v>
      </c>
      <c r="M88" s="20"/>
      <c r="N88" s="20"/>
      <c r="O88" s="24">
        <f t="shared" si="60"/>
        <v>0</v>
      </c>
      <c r="P88" s="20"/>
      <c r="Q88" s="20"/>
      <c r="R88" s="24">
        <f t="shared" si="61"/>
        <v>0</v>
      </c>
      <c r="S88" s="20"/>
      <c r="T88" s="20"/>
      <c r="U88" s="24">
        <f t="shared" si="62"/>
        <v>0</v>
      </c>
      <c r="V88" s="20"/>
      <c r="W88" s="20"/>
      <c r="X88" s="24">
        <f t="shared" si="65"/>
        <v>0</v>
      </c>
      <c r="Y88" s="13">
        <f>SUM(D88,G88,J88,M88,P88,S88,V88)</f>
        <v>0</v>
      </c>
      <c r="Z88" s="20">
        <f>SUM(E88,H88,K88,N88,Q88,W88,T88)</f>
        <v>0</v>
      </c>
      <c r="AA88" s="21">
        <f t="shared" si="63"/>
        <v>0</v>
      </c>
      <c r="AB88" s="22"/>
      <c r="AC88" s="23">
        <f t="shared" si="64"/>
        <v>0</v>
      </c>
    </row>
    <row r="89" spans="1:29" x14ac:dyDescent="0.3">
      <c r="A89" s="194"/>
      <c r="B89" s="194"/>
      <c r="C89" s="25" t="s">
        <v>44</v>
      </c>
      <c r="D89" s="26">
        <f>SUM(D86:D88)</f>
        <v>0</v>
      </c>
      <c r="E89" s="26">
        <f>SUM(E86:E88)</f>
        <v>0</v>
      </c>
      <c r="F89" s="27">
        <f t="shared" si="57"/>
        <v>0</v>
      </c>
      <c r="G89" s="26">
        <f>SUM(G86:G88)</f>
        <v>0</v>
      </c>
      <c r="H89" s="26">
        <f>SUM(H86:H88)</f>
        <v>0</v>
      </c>
      <c r="I89" s="27">
        <f t="shared" si="58"/>
        <v>0</v>
      </c>
      <c r="J89" s="26">
        <f>SUM(J86:J88)</f>
        <v>0</v>
      </c>
      <c r="K89" s="26">
        <f>SUM(K86:K88)</f>
        <v>0</v>
      </c>
      <c r="L89" s="27">
        <f t="shared" si="59"/>
        <v>0</v>
      </c>
      <c r="M89" s="26">
        <f>SUM(M86:M88)</f>
        <v>0</v>
      </c>
      <c r="N89" s="26">
        <f>SUM(N86:N88)</f>
        <v>0</v>
      </c>
      <c r="O89" s="27">
        <f t="shared" si="60"/>
        <v>0</v>
      </c>
      <c r="P89" s="26">
        <f>SUM(P86:P88)</f>
        <v>0</v>
      </c>
      <c r="Q89" s="26">
        <f>SUM(Q86:Q88)</f>
        <v>0</v>
      </c>
      <c r="R89" s="27">
        <f t="shared" si="61"/>
        <v>0</v>
      </c>
      <c r="S89" s="26">
        <f>SUM(S86:S88)</f>
        <v>0</v>
      </c>
      <c r="T89" s="26">
        <f>SUM(T86:T88)</f>
        <v>0</v>
      </c>
      <c r="U89" s="27">
        <f t="shared" si="62"/>
        <v>0</v>
      </c>
      <c r="V89" s="26">
        <f>SUM(V86:V88)</f>
        <v>0</v>
      </c>
      <c r="W89" s="26">
        <f>SUM(W86:W88)</f>
        <v>0</v>
      </c>
      <c r="X89" s="27">
        <f t="shared" si="65"/>
        <v>0</v>
      </c>
      <c r="Y89" s="26">
        <f>SUM(Y86:Y88)</f>
        <v>0</v>
      </c>
      <c r="Z89" s="26">
        <f>SUM(Z86:Z88)</f>
        <v>0</v>
      </c>
      <c r="AA89" s="30">
        <f t="shared" si="63"/>
        <v>0</v>
      </c>
      <c r="AB89" s="29">
        <f>SUM(AB86:AB88)</f>
        <v>0</v>
      </c>
      <c r="AC89" s="30">
        <f t="shared" si="64"/>
        <v>0</v>
      </c>
    </row>
    <row r="90" spans="1:29" x14ac:dyDescent="0.3">
      <c r="A90" s="190" t="s">
        <v>46</v>
      </c>
      <c r="B90" s="198"/>
      <c r="C90" s="191"/>
      <c r="D90" s="31">
        <f>SUM(D77,D81,D85,D89)</f>
        <v>0</v>
      </c>
      <c r="E90" s="31">
        <f>SUM(E77,E81,E85,E89)</f>
        <v>0</v>
      </c>
      <c r="F90" s="32">
        <f t="shared" si="57"/>
        <v>0</v>
      </c>
      <c r="G90" s="31">
        <f>SUM(G77,G81,G85,G89)</f>
        <v>0</v>
      </c>
      <c r="H90" s="31">
        <f>SUM(H77,H81,H85,H89)</f>
        <v>0</v>
      </c>
      <c r="I90" s="32">
        <f t="shared" si="58"/>
        <v>0</v>
      </c>
      <c r="J90" s="31">
        <f>SUM(J77,J81,J85,J89)</f>
        <v>0</v>
      </c>
      <c r="K90" s="31">
        <f>SUM(K77,K81,K85,K89)</f>
        <v>0</v>
      </c>
      <c r="L90" s="32">
        <f t="shared" si="59"/>
        <v>0</v>
      </c>
      <c r="M90" s="31">
        <f>SUM(M77,M81,M85,M89)</f>
        <v>0</v>
      </c>
      <c r="N90" s="31">
        <f>SUM(N77,N81,N85,N89)</f>
        <v>0</v>
      </c>
      <c r="O90" s="32">
        <f t="shared" si="60"/>
        <v>0</v>
      </c>
      <c r="P90" s="31">
        <f>SUM(P77,P81,P85,P89)</f>
        <v>0</v>
      </c>
      <c r="Q90" s="31">
        <f>SUM(Q77,Q81,Q85,Q89)</f>
        <v>0</v>
      </c>
      <c r="R90" s="32">
        <f t="shared" si="61"/>
        <v>0</v>
      </c>
      <c r="S90" s="31">
        <f>SUM(S77,S81,S85,S89)</f>
        <v>0</v>
      </c>
      <c r="T90" s="31">
        <f>SUM(T77,T81,T85,T89)</f>
        <v>0</v>
      </c>
      <c r="U90" s="32">
        <f t="shared" si="62"/>
        <v>0</v>
      </c>
      <c r="V90" s="31">
        <f>SUM(V77,V81,V85,V89)</f>
        <v>0</v>
      </c>
      <c r="W90" s="31">
        <f>SUM(W77,W81,W85,W89)</f>
        <v>0</v>
      </c>
      <c r="X90" s="32">
        <f>SUM(X77,X81,X85,X89)</f>
        <v>0</v>
      </c>
      <c r="Y90" s="31">
        <f>SUM(Y77,Y81,Y85,Y89)</f>
        <v>0</v>
      </c>
      <c r="Z90" s="31">
        <f>SUM(Z77,Z81,Z85,Z89)</f>
        <v>0</v>
      </c>
      <c r="AA90" s="35">
        <f t="shared" si="63"/>
        <v>0</v>
      </c>
      <c r="AB90" s="34">
        <f>SUM(AB77,AB81,AB85,AB89)</f>
        <v>0</v>
      </c>
      <c r="AC90" s="35">
        <f t="shared" si="64"/>
        <v>0</v>
      </c>
    </row>
    <row r="91" spans="1:29" x14ac:dyDescent="0.3">
      <c r="A91" s="206" t="s">
        <v>15</v>
      </c>
      <c r="B91" s="192" t="s">
        <v>24</v>
      </c>
      <c r="C91" s="19" t="s">
        <v>41</v>
      </c>
      <c r="D91" s="20"/>
      <c r="E91" s="20"/>
      <c r="F91" s="24">
        <f t="shared" si="57"/>
        <v>0</v>
      </c>
      <c r="G91" s="20"/>
      <c r="H91" s="20"/>
      <c r="I91" s="24">
        <f t="shared" si="58"/>
        <v>0</v>
      </c>
      <c r="J91" s="20"/>
      <c r="K91" s="20"/>
      <c r="L91" s="24">
        <f t="shared" si="59"/>
        <v>0</v>
      </c>
      <c r="M91" s="20"/>
      <c r="N91" s="20"/>
      <c r="O91" s="24">
        <f t="shared" si="60"/>
        <v>0</v>
      </c>
      <c r="P91" s="20"/>
      <c r="Q91" s="20"/>
      <c r="R91" s="24">
        <f t="shared" si="61"/>
        <v>0</v>
      </c>
      <c r="S91" s="20"/>
      <c r="T91" s="20"/>
      <c r="U91" s="24">
        <f t="shared" si="62"/>
        <v>0</v>
      </c>
      <c r="V91" s="20"/>
      <c r="W91" s="20"/>
      <c r="X91" s="24">
        <f t="shared" ref="X91:X122" si="67">IF(ISERROR(V91/W91),0,(V91/W91))</f>
        <v>0</v>
      </c>
      <c r="Y91" s="13">
        <f>SUM(D91,G91,J91,M91,P91,S91,V91)</f>
        <v>0</v>
      </c>
      <c r="Z91" s="20">
        <f>SUM(E91,H91,K91,N91,Q91,W91,T91)</f>
        <v>0</v>
      </c>
      <c r="AA91" s="21">
        <f t="shared" si="63"/>
        <v>0</v>
      </c>
      <c r="AB91" s="22"/>
      <c r="AC91" s="23">
        <f t="shared" si="64"/>
        <v>0</v>
      </c>
    </row>
    <row r="92" spans="1:29" x14ac:dyDescent="0.3">
      <c r="A92" s="193"/>
      <c r="B92" s="193"/>
      <c r="C92" s="19" t="s">
        <v>43</v>
      </c>
      <c r="D92" s="20"/>
      <c r="E92" s="20"/>
      <c r="F92" s="24">
        <f t="shared" si="57"/>
        <v>0</v>
      </c>
      <c r="G92" s="20"/>
      <c r="H92" s="20"/>
      <c r="I92" s="24">
        <f t="shared" si="58"/>
        <v>0</v>
      </c>
      <c r="J92" s="20"/>
      <c r="K92" s="20"/>
      <c r="L92" s="24">
        <f t="shared" si="59"/>
        <v>0</v>
      </c>
      <c r="M92" s="20"/>
      <c r="N92" s="20"/>
      <c r="O92" s="24">
        <f t="shared" si="60"/>
        <v>0</v>
      </c>
      <c r="P92" s="20"/>
      <c r="Q92" s="20"/>
      <c r="R92" s="24">
        <f t="shared" si="61"/>
        <v>0</v>
      </c>
      <c r="S92" s="20"/>
      <c r="T92" s="20"/>
      <c r="U92" s="24">
        <f t="shared" si="62"/>
        <v>0</v>
      </c>
      <c r="V92" s="20"/>
      <c r="W92" s="20"/>
      <c r="X92" s="24">
        <f t="shared" si="67"/>
        <v>0</v>
      </c>
      <c r="Y92" s="13">
        <f>SUM(D92,G92,J92,M92,P92,S92,V92)</f>
        <v>0</v>
      </c>
      <c r="Z92" s="20">
        <f>SUM(E92,H92,K92,N92,Q92,W92,T92)</f>
        <v>0</v>
      </c>
      <c r="AA92" s="21">
        <f t="shared" si="63"/>
        <v>0</v>
      </c>
      <c r="AB92" s="22"/>
      <c r="AC92" s="23">
        <f t="shared" si="64"/>
        <v>0</v>
      </c>
    </row>
    <row r="93" spans="1:29" x14ac:dyDescent="0.3">
      <c r="A93" s="193"/>
      <c r="B93" s="193"/>
      <c r="C93" s="19" t="s">
        <v>47</v>
      </c>
      <c r="D93" s="20"/>
      <c r="E93" s="20"/>
      <c r="F93" s="24">
        <f t="shared" si="57"/>
        <v>0</v>
      </c>
      <c r="G93" s="20"/>
      <c r="H93" s="20"/>
      <c r="I93" s="24">
        <f t="shared" si="58"/>
        <v>0</v>
      </c>
      <c r="J93" s="20"/>
      <c r="K93" s="20"/>
      <c r="L93" s="24">
        <f t="shared" si="59"/>
        <v>0</v>
      </c>
      <c r="M93" s="20"/>
      <c r="N93" s="20"/>
      <c r="O93" s="24">
        <f t="shared" si="60"/>
        <v>0</v>
      </c>
      <c r="P93" s="20"/>
      <c r="Q93" s="20"/>
      <c r="R93" s="24">
        <f t="shared" si="61"/>
        <v>0</v>
      </c>
      <c r="S93" s="20"/>
      <c r="T93" s="20"/>
      <c r="U93" s="24">
        <f t="shared" si="62"/>
        <v>0</v>
      </c>
      <c r="V93" s="20"/>
      <c r="W93" s="20"/>
      <c r="X93" s="24">
        <f t="shared" si="67"/>
        <v>0</v>
      </c>
      <c r="Y93" s="13">
        <f>SUM(D93,G93,J93,M93,P93,S93,V93)</f>
        <v>0</v>
      </c>
      <c r="Z93" s="20">
        <f>SUM(E93,H93,K93,N93,Q93,W93,T93)</f>
        <v>0</v>
      </c>
      <c r="AA93" s="21">
        <f t="shared" si="63"/>
        <v>0</v>
      </c>
      <c r="AB93" s="22"/>
      <c r="AC93" s="23">
        <f t="shared" si="64"/>
        <v>0</v>
      </c>
    </row>
    <row r="94" spans="1:29" x14ac:dyDescent="0.3">
      <c r="A94" s="193"/>
      <c r="B94" s="194"/>
      <c r="C94" s="25" t="s">
        <v>44</v>
      </c>
      <c r="D94" s="26">
        <f>SUM(D91:D93)</f>
        <v>0</v>
      </c>
      <c r="E94" s="26">
        <f>SUM(E91:E93)</f>
        <v>0</v>
      </c>
      <c r="F94" s="27">
        <f t="shared" si="57"/>
        <v>0</v>
      </c>
      <c r="G94" s="26">
        <f>SUM(G91:G93)</f>
        <v>0</v>
      </c>
      <c r="H94" s="26">
        <f>SUM(H91:H93)</f>
        <v>0</v>
      </c>
      <c r="I94" s="27">
        <f t="shared" si="58"/>
        <v>0</v>
      </c>
      <c r="J94" s="26">
        <f>SUM(J91:J93)</f>
        <v>0</v>
      </c>
      <c r="K94" s="26">
        <f>SUM(K91:K93)</f>
        <v>0</v>
      </c>
      <c r="L94" s="27">
        <f t="shared" si="59"/>
        <v>0</v>
      </c>
      <c r="M94" s="26">
        <f>SUM(M91:M93)</f>
        <v>0</v>
      </c>
      <c r="N94" s="26">
        <f>SUM(N91:N93)</f>
        <v>0</v>
      </c>
      <c r="O94" s="27">
        <f t="shared" si="60"/>
        <v>0</v>
      </c>
      <c r="P94" s="26">
        <f>SUM(P91:P93)</f>
        <v>0</v>
      </c>
      <c r="Q94" s="26">
        <f>SUM(Q91:Q93)</f>
        <v>0</v>
      </c>
      <c r="R94" s="27">
        <f t="shared" si="61"/>
        <v>0</v>
      </c>
      <c r="S94" s="26">
        <f>SUM(S91:S93)</f>
        <v>0</v>
      </c>
      <c r="T94" s="26">
        <f>SUM(T91:T93)</f>
        <v>0</v>
      </c>
      <c r="U94" s="27">
        <f t="shared" si="62"/>
        <v>0</v>
      </c>
      <c r="V94" s="26">
        <f>SUM(V91:V93)</f>
        <v>0</v>
      </c>
      <c r="W94" s="26">
        <f>SUM(W91:W93)</f>
        <v>0</v>
      </c>
      <c r="X94" s="27">
        <f t="shared" si="67"/>
        <v>0</v>
      </c>
      <c r="Y94" s="26">
        <f>SUM(Y91:Y93)</f>
        <v>0</v>
      </c>
      <c r="Z94" s="26">
        <f>SUM(Z91:Z93)</f>
        <v>0</v>
      </c>
      <c r="AA94" s="28">
        <f t="shared" si="63"/>
        <v>0</v>
      </c>
      <c r="AB94" s="29">
        <f>SUM(AB91:AB93)</f>
        <v>0</v>
      </c>
      <c r="AC94" s="30">
        <f t="shared" si="64"/>
        <v>0</v>
      </c>
    </row>
    <row r="95" spans="1:29" x14ac:dyDescent="0.3">
      <c r="A95" s="193"/>
      <c r="B95" s="192" t="s">
        <v>25</v>
      </c>
      <c r="C95" s="19" t="s">
        <v>38</v>
      </c>
      <c r="D95" s="20"/>
      <c r="E95" s="20"/>
      <c r="F95" s="24">
        <f t="shared" si="57"/>
        <v>0</v>
      </c>
      <c r="G95" s="20"/>
      <c r="H95" s="20"/>
      <c r="I95" s="24">
        <f t="shared" si="58"/>
        <v>0</v>
      </c>
      <c r="J95" s="20"/>
      <c r="K95" s="20"/>
      <c r="L95" s="24">
        <f t="shared" si="59"/>
        <v>0</v>
      </c>
      <c r="M95" s="20"/>
      <c r="N95" s="20"/>
      <c r="O95" s="24">
        <f t="shared" si="60"/>
        <v>0</v>
      </c>
      <c r="P95" s="20"/>
      <c r="Q95" s="20"/>
      <c r="R95" s="24">
        <f t="shared" si="61"/>
        <v>0</v>
      </c>
      <c r="S95" s="20"/>
      <c r="T95" s="20"/>
      <c r="U95" s="24">
        <f t="shared" si="62"/>
        <v>0</v>
      </c>
      <c r="V95" s="20"/>
      <c r="W95" s="20"/>
      <c r="X95" s="24">
        <f t="shared" si="67"/>
        <v>0</v>
      </c>
      <c r="Y95" s="13">
        <f t="shared" ref="Y95:Z97" si="68">SUM(D95,G95,J95,M95,P95,S95,V95)</f>
        <v>0</v>
      </c>
      <c r="Z95" s="20">
        <f t="shared" si="68"/>
        <v>0</v>
      </c>
      <c r="AA95" s="21">
        <f t="shared" si="63"/>
        <v>0</v>
      </c>
      <c r="AB95" s="22"/>
      <c r="AC95" s="23">
        <f t="shared" si="64"/>
        <v>0</v>
      </c>
    </row>
    <row r="96" spans="1:29" x14ac:dyDescent="0.3">
      <c r="A96" s="193"/>
      <c r="B96" s="193"/>
      <c r="C96" s="19" t="s">
        <v>39</v>
      </c>
      <c r="D96" s="20"/>
      <c r="E96" s="20"/>
      <c r="F96" s="24">
        <f t="shared" si="57"/>
        <v>0</v>
      </c>
      <c r="G96" s="20"/>
      <c r="H96" s="20"/>
      <c r="I96" s="24">
        <f t="shared" si="58"/>
        <v>0</v>
      </c>
      <c r="J96" s="20"/>
      <c r="K96" s="20"/>
      <c r="L96" s="24">
        <f t="shared" si="59"/>
        <v>0</v>
      </c>
      <c r="M96" s="20"/>
      <c r="N96" s="20"/>
      <c r="O96" s="24">
        <f t="shared" si="60"/>
        <v>0</v>
      </c>
      <c r="P96" s="20"/>
      <c r="Q96" s="20"/>
      <c r="R96" s="24">
        <f t="shared" si="61"/>
        <v>0</v>
      </c>
      <c r="S96" s="20"/>
      <c r="T96" s="20"/>
      <c r="U96" s="24">
        <f t="shared" si="62"/>
        <v>0</v>
      </c>
      <c r="V96" s="20"/>
      <c r="W96" s="20"/>
      <c r="X96" s="24">
        <f t="shared" si="67"/>
        <v>0</v>
      </c>
      <c r="Y96" s="13">
        <f t="shared" si="68"/>
        <v>0</v>
      </c>
      <c r="Z96" s="20">
        <f t="shared" si="68"/>
        <v>0</v>
      </c>
      <c r="AA96" s="21">
        <f t="shared" si="63"/>
        <v>0</v>
      </c>
      <c r="AB96" s="22"/>
      <c r="AC96" s="23">
        <f t="shared" si="64"/>
        <v>0</v>
      </c>
    </row>
    <row r="97" spans="1:29" x14ac:dyDescent="0.3">
      <c r="A97" s="193"/>
      <c r="B97" s="193"/>
      <c r="C97" s="19" t="s">
        <v>52</v>
      </c>
      <c r="D97" s="20"/>
      <c r="E97" s="20"/>
      <c r="F97" s="24">
        <f t="shared" si="57"/>
        <v>0</v>
      </c>
      <c r="G97" s="20"/>
      <c r="H97" s="20"/>
      <c r="I97" s="24">
        <f t="shared" si="58"/>
        <v>0</v>
      </c>
      <c r="J97" s="20"/>
      <c r="K97" s="20"/>
      <c r="L97" s="24">
        <f t="shared" si="59"/>
        <v>0</v>
      </c>
      <c r="M97" s="20"/>
      <c r="N97" s="20"/>
      <c r="O97" s="24">
        <f t="shared" si="60"/>
        <v>0</v>
      </c>
      <c r="P97" s="20"/>
      <c r="Q97" s="20"/>
      <c r="R97" s="24">
        <f t="shared" si="61"/>
        <v>0</v>
      </c>
      <c r="S97" s="20"/>
      <c r="T97" s="20"/>
      <c r="U97" s="24">
        <f t="shared" si="62"/>
        <v>0</v>
      </c>
      <c r="V97" s="20"/>
      <c r="W97" s="20"/>
      <c r="X97" s="24">
        <f t="shared" si="67"/>
        <v>0</v>
      </c>
      <c r="Y97" s="13">
        <f t="shared" si="68"/>
        <v>0</v>
      </c>
      <c r="Z97" s="20">
        <f t="shared" si="68"/>
        <v>0</v>
      </c>
      <c r="AA97" s="21">
        <f t="shared" si="63"/>
        <v>0</v>
      </c>
      <c r="AB97" s="22"/>
      <c r="AC97" s="23">
        <f t="shared" si="64"/>
        <v>0</v>
      </c>
    </row>
    <row r="98" spans="1:29" x14ac:dyDescent="0.3">
      <c r="A98" s="193"/>
      <c r="B98" s="194"/>
      <c r="C98" s="25" t="s">
        <v>44</v>
      </c>
      <c r="D98" s="26">
        <f>SUM(D95:D97)</f>
        <v>0</v>
      </c>
      <c r="E98" s="26">
        <f>SUM(E95:E97)</f>
        <v>0</v>
      </c>
      <c r="F98" s="27">
        <f t="shared" si="57"/>
        <v>0</v>
      </c>
      <c r="G98" s="26">
        <f>SUM(G95:G97)</f>
        <v>0</v>
      </c>
      <c r="H98" s="26">
        <f>SUM(H95:H97)</f>
        <v>0</v>
      </c>
      <c r="I98" s="27">
        <f t="shared" si="58"/>
        <v>0</v>
      </c>
      <c r="J98" s="26">
        <f>SUM(J95:J97)</f>
        <v>0</v>
      </c>
      <c r="K98" s="26">
        <f>SUM(K95:K97)</f>
        <v>0</v>
      </c>
      <c r="L98" s="27">
        <f t="shared" si="59"/>
        <v>0</v>
      </c>
      <c r="M98" s="26">
        <f>SUM(M95:M97)</f>
        <v>0</v>
      </c>
      <c r="N98" s="26">
        <f>SUM(N95:N97)</f>
        <v>0</v>
      </c>
      <c r="O98" s="27">
        <f t="shared" si="60"/>
        <v>0</v>
      </c>
      <c r="P98" s="26">
        <f>SUM(P95:P97)</f>
        <v>0</v>
      </c>
      <c r="Q98" s="26">
        <f>SUM(Q95:Q97)</f>
        <v>0</v>
      </c>
      <c r="R98" s="27">
        <f t="shared" si="61"/>
        <v>0</v>
      </c>
      <c r="S98" s="26">
        <f>SUM(S95:S97)</f>
        <v>0</v>
      </c>
      <c r="T98" s="26">
        <f>SUM(T95:T97)</f>
        <v>0</v>
      </c>
      <c r="U98" s="27">
        <f t="shared" si="62"/>
        <v>0</v>
      </c>
      <c r="V98" s="26">
        <f>SUM(V95:V97)</f>
        <v>0</v>
      </c>
      <c r="W98" s="26">
        <f>SUM(W95:W97)</f>
        <v>0</v>
      </c>
      <c r="X98" s="27">
        <f t="shared" si="67"/>
        <v>0</v>
      </c>
      <c r="Y98" s="26">
        <f>SUM(Y95:Y97)</f>
        <v>0</v>
      </c>
      <c r="Z98" s="26">
        <f>SUM(Z95:Z97)</f>
        <v>0</v>
      </c>
      <c r="AA98" s="28">
        <f t="shared" si="63"/>
        <v>0</v>
      </c>
      <c r="AB98" s="29">
        <f>SUM(AB95:AB97)</f>
        <v>0</v>
      </c>
      <c r="AC98" s="30">
        <f t="shared" si="64"/>
        <v>0</v>
      </c>
    </row>
    <row r="99" spans="1:29" x14ac:dyDescent="0.3">
      <c r="A99" s="193"/>
      <c r="B99" s="192" t="s">
        <v>26</v>
      </c>
      <c r="C99" s="19" t="s">
        <v>55</v>
      </c>
      <c r="D99" s="20"/>
      <c r="E99" s="20"/>
      <c r="F99" s="24">
        <f t="shared" si="57"/>
        <v>0</v>
      </c>
      <c r="G99" s="20"/>
      <c r="H99" s="20"/>
      <c r="I99" s="24">
        <f t="shared" si="58"/>
        <v>0</v>
      </c>
      <c r="J99" s="20"/>
      <c r="K99" s="20"/>
      <c r="L99" s="24">
        <f t="shared" si="59"/>
        <v>0</v>
      </c>
      <c r="M99" s="20"/>
      <c r="N99" s="20"/>
      <c r="O99" s="24">
        <f t="shared" si="60"/>
        <v>0</v>
      </c>
      <c r="P99" s="20"/>
      <c r="Q99" s="20"/>
      <c r="R99" s="24">
        <f t="shared" si="61"/>
        <v>0</v>
      </c>
      <c r="S99" s="20"/>
      <c r="T99" s="20"/>
      <c r="U99" s="24">
        <f t="shared" si="62"/>
        <v>0</v>
      </c>
      <c r="V99" s="20"/>
      <c r="W99" s="20"/>
      <c r="X99" s="24">
        <f t="shared" si="67"/>
        <v>0</v>
      </c>
      <c r="Y99" s="13">
        <f>SUM(D99,G99,J99,M99,P99,S99,V99)</f>
        <v>0</v>
      </c>
      <c r="Z99" s="20">
        <f>SUM(E99,H99,K99,N99,Q99,W99,T99)</f>
        <v>0</v>
      </c>
      <c r="AA99" s="21">
        <f t="shared" si="63"/>
        <v>0</v>
      </c>
      <c r="AB99" s="22"/>
      <c r="AC99" s="23">
        <f t="shared" si="64"/>
        <v>0</v>
      </c>
    </row>
    <row r="100" spans="1:29" x14ac:dyDescent="0.3">
      <c r="A100" s="193"/>
      <c r="B100" s="193"/>
      <c r="C100" s="19" t="s">
        <v>50</v>
      </c>
      <c r="D100" s="20"/>
      <c r="E100" s="20"/>
      <c r="F100" s="24">
        <f t="shared" si="57"/>
        <v>0</v>
      </c>
      <c r="G100" s="20"/>
      <c r="H100" s="20"/>
      <c r="I100" s="24">
        <f t="shared" si="58"/>
        <v>0</v>
      </c>
      <c r="J100" s="20"/>
      <c r="K100" s="20"/>
      <c r="L100" s="24">
        <f t="shared" si="59"/>
        <v>0</v>
      </c>
      <c r="M100" s="20"/>
      <c r="N100" s="20"/>
      <c r="O100" s="24">
        <f t="shared" si="60"/>
        <v>0</v>
      </c>
      <c r="P100" s="20"/>
      <c r="Q100" s="20"/>
      <c r="R100" s="24">
        <f t="shared" si="61"/>
        <v>0</v>
      </c>
      <c r="S100" s="20"/>
      <c r="T100" s="20"/>
      <c r="U100" s="24">
        <f t="shared" si="62"/>
        <v>0</v>
      </c>
      <c r="V100" s="20"/>
      <c r="W100" s="20"/>
      <c r="X100" s="24">
        <f t="shared" si="67"/>
        <v>0</v>
      </c>
      <c r="Y100" s="13">
        <f>SUM(D100,G100,J100,M100,P100,S100,V100)</f>
        <v>0</v>
      </c>
      <c r="Z100" s="20">
        <f>SUM(E100,H100,K100,N100,Q100,W100,T100)</f>
        <v>0</v>
      </c>
      <c r="AA100" s="21">
        <f t="shared" si="63"/>
        <v>0</v>
      </c>
      <c r="AB100" s="22"/>
      <c r="AC100" s="23">
        <f t="shared" si="64"/>
        <v>0</v>
      </c>
    </row>
    <row r="101" spans="1:29" x14ac:dyDescent="0.3">
      <c r="A101" s="193"/>
      <c r="B101" s="193"/>
      <c r="C101" s="19" t="s">
        <v>51</v>
      </c>
      <c r="D101" s="20"/>
      <c r="E101" s="20"/>
      <c r="F101" s="24">
        <f t="shared" si="57"/>
        <v>0</v>
      </c>
      <c r="G101" s="20"/>
      <c r="H101" s="20"/>
      <c r="I101" s="24">
        <f t="shared" si="58"/>
        <v>0</v>
      </c>
      <c r="J101" s="20"/>
      <c r="K101" s="20"/>
      <c r="L101" s="24">
        <f t="shared" si="59"/>
        <v>0</v>
      </c>
      <c r="M101" s="20"/>
      <c r="N101" s="20"/>
      <c r="O101" s="24">
        <f t="shared" si="60"/>
        <v>0</v>
      </c>
      <c r="P101" s="20"/>
      <c r="Q101" s="20"/>
      <c r="R101" s="24">
        <f t="shared" si="61"/>
        <v>0</v>
      </c>
      <c r="S101" s="20"/>
      <c r="T101" s="20"/>
      <c r="U101" s="24">
        <f t="shared" si="62"/>
        <v>0</v>
      </c>
      <c r="V101" s="20"/>
      <c r="W101" s="20"/>
      <c r="X101" s="24">
        <f t="shared" si="67"/>
        <v>0</v>
      </c>
      <c r="Y101" s="13">
        <f>SUM(D101,G101,J101,M101,P101,S101,V101)</f>
        <v>0</v>
      </c>
      <c r="Z101" s="20">
        <f>SUM(E101,H101,K101,N101,Q101,W101,T101)</f>
        <v>0</v>
      </c>
      <c r="AA101" s="21">
        <f t="shared" si="63"/>
        <v>0</v>
      </c>
      <c r="AB101" s="22"/>
      <c r="AC101" s="23">
        <f t="shared" si="64"/>
        <v>0</v>
      </c>
    </row>
    <row r="102" spans="1:29" x14ac:dyDescent="0.3">
      <c r="A102" s="193"/>
      <c r="B102" s="194"/>
      <c r="C102" s="25" t="s">
        <v>44</v>
      </c>
      <c r="D102" s="26">
        <f>SUM(D99:D101)</f>
        <v>0</v>
      </c>
      <c r="E102" s="26">
        <f>SUM(E99:E101)</f>
        <v>0</v>
      </c>
      <c r="F102" s="27">
        <f t="shared" si="57"/>
        <v>0</v>
      </c>
      <c r="G102" s="26">
        <f>SUM(G99:G101)</f>
        <v>0</v>
      </c>
      <c r="H102" s="26">
        <f>SUM(H99:H101)</f>
        <v>0</v>
      </c>
      <c r="I102" s="27">
        <f t="shared" si="58"/>
        <v>0</v>
      </c>
      <c r="J102" s="26">
        <f>SUM(J99:J101)</f>
        <v>0</v>
      </c>
      <c r="K102" s="26">
        <f>SUM(K99:K101)</f>
        <v>0</v>
      </c>
      <c r="L102" s="27">
        <f t="shared" si="59"/>
        <v>0</v>
      </c>
      <c r="M102" s="26">
        <f>SUM(M99:M101)</f>
        <v>0</v>
      </c>
      <c r="N102" s="26">
        <f>SUM(N99:N101)</f>
        <v>0</v>
      </c>
      <c r="O102" s="27">
        <f t="shared" si="60"/>
        <v>0</v>
      </c>
      <c r="P102" s="26">
        <f>SUM(P99:P101)</f>
        <v>0</v>
      </c>
      <c r="Q102" s="26">
        <f>SUM(Q99:Q101)</f>
        <v>0</v>
      </c>
      <c r="R102" s="27">
        <f t="shared" si="61"/>
        <v>0</v>
      </c>
      <c r="S102" s="26">
        <f>SUM(S99:S101)</f>
        <v>0</v>
      </c>
      <c r="T102" s="26">
        <f>SUM(T99:T101)</f>
        <v>0</v>
      </c>
      <c r="U102" s="27">
        <f t="shared" si="62"/>
        <v>0</v>
      </c>
      <c r="V102" s="26">
        <f>SUM(V99:V101)</f>
        <v>0</v>
      </c>
      <c r="W102" s="26">
        <f>SUM(W99:W101)</f>
        <v>0</v>
      </c>
      <c r="X102" s="27">
        <f t="shared" si="67"/>
        <v>0</v>
      </c>
      <c r="Y102" s="26">
        <f>SUM(Y99:Y101)</f>
        <v>0</v>
      </c>
      <c r="Z102" s="26">
        <f>SUM(Z99:Z101)</f>
        <v>0</v>
      </c>
      <c r="AA102" s="28">
        <f t="shared" si="63"/>
        <v>0</v>
      </c>
      <c r="AB102" s="29">
        <f>SUM(AB99:AB101)</f>
        <v>0</v>
      </c>
      <c r="AC102" s="30">
        <f t="shared" si="64"/>
        <v>0</v>
      </c>
    </row>
    <row r="103" spans="1:29" x14ac:dyDescent="0.3">
      <c r="A103" s="193"/>
      <c r="B103" s="192" t="s">
        <v>9</v>
      </c>
      <c r="C103" s="19" t="s">
        <v>53</v>
      </c>
      <c r="D103" s="20"/>
      <c r="E103" s="20"/>
      <c r="F103" s="24">
        <f t="shared" si="57"/>
        <v>0</v>
      </c>
      <c r="G103" s="20"/>
      <c r="H103" s="20"/>
      <c r="I103" s="24">
        <f t="shared" si="58"/>
        <v>0</v>
      </c>
      <c r="J103" s="20"/>
      <c r="K103" s="20"/>
      <c r="L103" s="24">
        <f t="shared" si="59"/>
        <v>0</v>
      </c>
      <c r="M103" s="20"/>
      <c r="N103" s="20"/>
      <c r="O103" s="24">
        <f t="shared" si="60"/>
        <v>0</v>
      </c>
      <c r="P103" s="20"/>
      <c r="Q103" s="20"/>
      <c r="R103" s="24">
        <f t="shared" si="61"/>
        <v>0</v>
      </c>
      <c r="S103" s="20"/>
      <c r="T103" s="20"/>
      <c r="U103" s="24">
        <f t="shared" si="62"/>
        <v>0</v>
      </c>
      <c r="V103" s="20"/>
      <c r="W103" s="20"/>
      <c r="X103" s="24">
        <f t="shared" si="67"/>
        <v>0</v>
      </c>
      <c r="Y103" s="13">
        <f>SUM(D103,G103,J103,M103,P103,S103,V103)</f>
        <v>0</v>
      </c>
      <c r="Z103" s="20">
        <f>SUM(E103,H103,K103,N103,Q103,W103,T103)</f>
        <v>0</v>
      </c>
      <c r="AA103" s="21">
        <f t="shared" si="63"/>
        <v>0</v>
      </c>
      <c r="AB103" s="22"/>
      <c r="AC103" s="23">
        <f t="shared" si="64"/>
        <v>0</v>
      </c>
    </row>
    <row r="104" spans="1:29" x14ac:dyDescent="0.3">
      <c r="A104" s="193"/>
      <c r="B104" s="193"/>
      <c r="C104" s="19" t="s">
        <v>48</v>
      </c>
      <c r="D104" s="20"/>
      <c r="E104" s="20"/>
      <c r="F104" s="24">
        <f t="shared" si="57"/>
        <v>0</v>
      </c>
      <c r="G104" s="20"/>
      <c r="H104" s="20"/>
      <c r="I104" s="24">
        <f t="shared" si="58"/>
        <v>0</v>
      </c>
      <c r="J104" s="20"/>
      <c r="K104" s="20"/>
      <c r="L104" s="24">
        <f t="shared" si="59"/>
        <v>0</v>
      </c>
      <c r="M104" s="20"/>
      <c r="N104" s="20"/>
      <c r="O104" s="24">
        <f t="shared" si="60"/>
        <v>0</v>
      </c>
      <c r="P104" s="20"/>
      <c r="Q104" s="20"/>
      <c r="R104" s="24">
        <f t="shared" si="61"/>
        <v>0</v>
      </c>
      <c r="S104" s="20"/>
      <c r="T104" s="20"/>
      <c r="U104" s="24">
        <f t="shared" si="62"/>
        <v>0</v>
      </c>
      <c r="V104" s="20"/>
      <c r="W104" s="20"/>
      <c r="X104" s="24">
        <f t="shared" si="67"/>
        <v>0</v>
      </c>
      <c r="Y104" s="13">
        <f>SUM(D104,G104,J104,M104,P104,S104,V104)</f>
        <v>0</v>
      </c>
      <c r="Z104" s="20">
        <f>SUM(E104,H104,K104,N104,Q104,W104,T104)</f>
        <v>0</v>
      </c>
      <c r="AA104" s="21">
        <f t="shared" si="63"/>
        <v>0</v>
      </c>
      <c r="AB104" s="22"/>
      <c r="AC104" s="23">
        <f t="shared" si="64"/>
        <v>0</v>
      </c>
    </row>
    <row r="105" spans="1:29" x14ac:dyDescent="0.3">
      <c r="A105" s="193"/>
      <c r="B105" s="193"/>
      <c r="C105" s="19" t="s">
        <v>54</v>
      </c>
      <c r="D105" s="20"/>
      <c r="E105" s="20"/>
      <c r="F105" s="24">
        <f t="shared" si="57"/>
        <v>0</v>
      </c>
      <c r="G105" s="20"/>
      <c r="H105" s="20"/>
      <c r="I105" s="24">
        <f t="shared" si="58"/>
        <v>0</v>
      </c>
      <c r="J105" s="20"/>
      <c r="K105" s="20"/>
      <c r="L105" s="24">
        <f t="shared" si="59"/>
        <v>0</v>
      </c>
      <c r="M105" s="20"/>
      <c r="N105" s="20"/>
      <c r="O105" s="24">
        <f t="shared" si="60"/>
        <v>0</v>
      </c>
      <c r="P105" s="20"/>
      <c r="Q105" s="20"/>
      <c r="R105" s="24">
        <f t="shared" si="61"/>
        <v>0</v>
      </c>
      <c r="S105" s="20"/>
      <c r="T105" s="20"/>
      <c r="U105" s="24">
        <f t="shared" si="62"/>
        <v>0</v>
      </c>
      <c r="V105" s="20"/>
      <c r="W105" s="20"/>
      <c r="X105" s="24">
        <f t="shared" si="67"/>
        <v>0</v>
      </c>
      <c r="Y105" s="13">
        <f>SUM(D105,G105,J105,M105,P105,S105,V105)</f>
        <v>0</v>
      </c>
      <c r="Z105" s="20">
        <f>SUM(E105,H105,K105,N105,Q105,W105,T105)</f>
        <v>0</v>
      </c>
      <c r="AA105" s="21">
        <f t="shared" si="63"/>
        <v>0</v>
      </c>
      <c r="AB105" s="22"/>
      <c r="AC105" s="23">
        <f t="shared" si="64"/>
        <v>0</v>
      </c>
    </row>
    <row r="106" spans="1:29" x14ac:dyDescent="0.3">
      <c r="A106" s="194"/>
      <c r="B106" s="194"/>
      <c r="C106" s="25" t="s">
        <v>44</v>
      </c>
      <c r="D106" s="26">
        <f>SUM(D103:D105)</f>
        <v>0</v>
      </c>
      <c r="E106" s="26">
        <f>SUM(E103:E105)</f>
        <v>0</v>
      </c>
      <c r="F106" s="27">
        <f t="shared" si="57"/>
        <v>0</v>
      </c>
      <c r="G106" s="26">
        <f>SUM(G103:G105)</f>
        <v>0</v>
      </c>
      <c r="H106" s="26">
        <f>SUM(H103:H105)</f>
        <v>0</v>
      </c>
      <c r="I106" s="27">
        <f t="shared" si="58"/>
        <v>0</v>
      </c>
      <c r="J106" s="26">
        <f>SUM(J103:J105)</f>
        <v>0</v>
      </c>
      <c r="K106" s="26">
        <f>SUM(K103:K105)</f>
        <v>0</v>
      </c>
      <c r="L106" s="27">
        <f t="shared" si="59"/>
        <v>0</v>
      </c>
      <c r="M106" s="26">
        <f>SUM(M103:M105)</f>
        <v>0</v>
      </c>
      <c r="N106" s="26">
        <f>SUM(N103:N105)</f>
        <v>0</v>
      </c>
      <c r="O106" s="27">
        <f t="shared" si="60"/>
        <v>0</v>
      </c>
      <c r="P106" s="26">
        <f>SUM(P103:P105)</f>
        <v>0</v>
      </c>
      <c r="Q106" s="26">
        <f>SUM(Q103:Q105)</f>
        <v>0</v>
      </c>
      <c r="R106" s="27">
        <f t="shared" si="61"/>
        <v>0</v>
      </c>
      <c r="S106" s="26">
        <f>SUM(S103:S105)</f>
        <v>0</v>
      </c>
      <c r="T106" s="26">
        <f>SUM(T103:T105)</f>
        <v>0</v>
      </c>
      <c r="U106" s="27">
        <f t="shared" si="62"/>
        <v>0</v>
      </c>
      <c r="V106" s="26">
        <f>SUM(V103:V105)</f>
        <v>0</v>
      </c>
      <c r="W106" s="26">
        <f>SUM(W103:W105)</f>
        <v>0</v>
      </c>
      <c r="X106" s="27">
        <f t="shared" si="67"/>
        <v>0</v>
      </c>
      <c r="Y106" s="26">
        <f>SUM(Y103:Y105)</f>
        <v>0</v>
      </c>
      <c r="Z106" s="26">
        <f>SUM(Z103:Z105)</f>
        <v>0</v>
      </c>
      <c r="AA106" s="30">
        <f t="shared" si="63"/>
        <v>0</v>
      </c>
      <c r="AB106" s="29">
        <f>SUM(AB103:AB105)</f>
        <v>0</v>
      </c>
      <c r="AC106" s="30">
        <f t="shared" si="64"/>
        <v>0</v>
      </c>
    </row>
    <row r="107" spans="1:29" x14ac:dyDescent="0.3">
      <c r="A107" s="190" t="s">
        <v>46</v>
      </c>
      <c r="B107" s="198"/>
      <c r="C107" s="191"/>
      <c r="D107" s="31">
        <f>SUM(D94,D98,D102,D106)</f>
        <v>0</v>
      </c>
      <c r="E107" s="31">
        <f>SUM(E94,E98,E102,E106)</f>
        <v>0</v>
      </c>
      <c r="F107" s="32">
        <f t="shared" si="57"/>
        <v>0</v>
      </c>
      <c r="G107" s="31">
        <f>SUM(G94,G98,G102,G106)</f>
        <v>0</v>
      </c>
      <c r="H107" s="31">
        <f>SUM(H94,H98,H102,H106)</f>
        <v>0</v>
      </c>
      <c r="I107" s="32">
        <f t="shared" si="58"/>
        <v>0</v>
      </c>
      <c r="J107" s="31">
        <f>SUM(J94,J98,J102,J106)</f>
        <v>0</v>
      </c>
      <c r="K107" s="31">
        <f>SUM(K94,K98,K102,K106)</f>
        <v>0</v>
      </c>
      <c r="L107" s="32">
        <f t="shared" si="59"/>
        <v>0</v>
      </c>
      <c r="M107" s="31">
        <f>SUM(M94,M98,M102,M106)</f>
        <v>0</v>
      </c>
      <c r="N107" s="31">
        <f>SUM(N94,N98,N102,N106)</f>
        <v>0</v>
      </c>
      <c r="O107" s="32">
        <f t="shared" si="60"/>
        <v>0</v>
      </c>
      <c r="P107" s="31">
        <f>SUM(P94,P98,P102,P106)</f>
        <v>0</v>
      </c>
      <c r="Q107" s="31">
        <f>SUM(Q94,Q98,Q102,Q106)</f>
        <v>0</v>
      </c>
      <c r="R107" s="32">
        <f t="shared" si="61"/>
        <v>0</v>
      </c>
      <c r="S107" s="31">
        <f>SUM(S94,S98,S102,S106)</f>
        <v>0</v>
      </c>
      <c r="T107" s="31">
        <f>SUM(T94,T98,T102,T106)</f>
        <v>0</v>
      </c>
      <c r="U107" s="32">
        <f t="shared" si="62"/>
        <v>0</v>
      </c>
      <c r="V107" s="31">
        <f>SUM(V94,V98,V102,V106)</f>
        <v>0</v>
      </c>
      <c r="W107" s="31">
        <f>SUM(W94,W98,W102,W106)</f>
        <v>0</v>
      </c>
      <c r="X107" s="32">
        <f t="shared" si="67"/>
        <v>0</v>
      </c>
      <c r="Y107" s="31">
        <f>SUM(Y94,Y98,Y102,Y106)</f>
        <v>0</v>
      </c>
      <c r="Z107" s="31">
        <f>SUM(Z94,Z98,Z102,Z106)</f>
        <v>0</v>
      </c>
      <c r="AA107" s="35">
        <f t="shared" si="63"/>
        <v>0</v>
      </c>
      <c r="AB107" s="34">
        <f>SUM(AB94,AB98,AB102,AB106)</f>
        <v>0</v>
      </c>
      <c r="AC107" s="35">
        <f t="shared" si="64"/>
        <v>0</v>
      </c>
    </row>
    <row r="108" spans="1:29" x14ac:dyDescent="0.3">
      <c r="A108" s="206" t="s">
        <v>30</v>
      </c>
      <c r="B108" s="192" t="s">
        <v>24</v>
      </c>
      <c r="C108" s="19" t="s">
        <v>41</v>
      </c>
      <c r="D108" s="20"/>
      <c r="E108" s="20"/>
      <c r="F108" s="24">
        <f t="shared" si="57"/>
        <v>0</v>
      </c>
      <c r="G108" s="20"/>
      <c r="H108" s="20"/>
      <c r="I108" s="24">
        <f t="shared" si="58"/>
        <v>0</v>
      </c>
      <c r="J108" s="20"/>
      <c r="K108" s="20"/>
      <c r="L108" s="24">
        <f t="shared" si="59"/>
        <v>0</v>
      </c>
      <c r="M108" s="20"/>
      <c r="N108" s="20"/>
      <c r="O108" s="24">
        <f t="shared" si="60"/>
        <v>0</v>
      </c>
      <c r="P108" s="20"/>
      <c r="Q108" s="20"/>
      <c r="R108" s="24">
        <f t="shared" si="61"/>
        <v>0</v>
      </c>
      <c r="S108" s="20"/>
      <c r="T108" s="20"/>
      <c r="U108" s="24">
        <f t="shared" si="62"/>
        <v>0</v>
      </c>
      <c r="V108" s="20"/>
      <c r="W108" s="20"/>
      <c r="X108" s="24">
        <f t="shared" si="67"/>
        <v>0</v>
      </c>
      <c r="Y108" s="13">
        <f>SUM(D108,G108,J108,M108,P108,S108,V108)</f>
        <v>0</v>
      </c>
      <c r="Z108" s="20">
        <f>SUM(E108,H108,K108,N108,Q108,W108,T108)</f>
        <v>0</v>
      </c>
      <c r="AA108" s="21">
        <f t="shared" si="63"/>
        <v>0</v>
      </c>
      <c r="AB108" s="22"/>
      <c r="AC108" s="23">
        <f t="shared" si="64"/>
        <v>0</v>
      </c>
    </row>
    <row r="109" spans="1:29" x14ac:dyDescent="0.3">
      <c r="A109" s="193"/>
      <c r="B109" s="193"/>
      <c r="C109" s="19" t="s">
        <v>43</v>
      </c>
      <c r="D109" s="20"/>
      <c r="E109" s="20"/>
      <c r="F109" s="24">
        <f t="shared" si="57"/>
        <v>0</v>
      </c>
      <c r="G109" s="20"/>
      <c r="H109" s="20"/>
      <c r="I109" s="24">
        <f t="shared" si="58"/>
        <v>0</v>
      </c>
      <c r="J109" s="20"/>
      <c r="K109" s="20"/>
      <c r="L109" s="24">
        <f t="shared" si="59"/>
        <v>0</v>
      </c>
      <c r="M109" s="20"/>
      <c r="N109" s="20"/>
      <c r="O109" s="24">
        <f t="shared" si="60"/>
        <v>0</v>
      </c>
      <c r="P109" s="20"/>
      <c r="Q109" s="20"/>
      <c r="R109" s="24">
        <f t="shared" si="61"/>
        <v>0</v>
      </c>
      <c r="S109" s="20"/>
      <c r="T109" s="20"/>
      <c r="U109" s="24">
        <f t="shared" si="62"/>
        <v>0</v>
      </c>
      <c r="V109" s="20"/>
      <c r="W109" s="20"/>
      <c r="X109" s="24">
        <f t="shared" si="67"/>
        <v>0</v>
      </c>
      <c r="Y109" s="13">
        <f>SUM(D109,G109,J109,M109,P109,S109,V109)</f>
        <v>0</v>
      </c>
      <c r="Z109" s="20">
        <f>SUM(E109,H109,K109,N109,Q109,W109,T109)</f>
        <v>0</v>
      </c>
      <c r="AA109" s="21">
        <f t="shared" si="63"/>
        <v>0</v>
      </c>
      <c r="AB109" s="22"/>
      <c r="AC109" s="23">
        <f t="shared" si="64"/>
        <v>0</v>
      </c>
    </row>
    <row r="110" spans="1:29" x14ac:dyDescent="0.3">
      <c r="A110" s="193"/>
      <c r="B110" s="193"/>
      <c r="C110" s="19" t="s">
        <v>47</v>
      </c>
      <c r="D110" s="20"/>
      <c r="E110" s="20"/>
      <c r="F110" s="24">
        <f t="shared" si="57"/>
        <v>0</v>
      </c>
      <c r="G110" s="20"/>
      <c r="H110" s="20"/>
      <c r="I110" s="24">
        <f t="shared" si="58"/>
        <v>0</v>
      </c>
      <c r="J110" s="20"/>
      <c r="K110" s="20"/>
      <c r="L110" s="24">
        <f t="shared" si="59"/>
        <v>0</v>
      </c>
      <c r="M110" s="20"/>
      <c r="N110" s="20"/>
      <c r="O110" s="24">
        <f t="shared" si="60"/>
        <v>0</v>
      </c>
      <c r="P110" s="20"/>
      <c r="Q110" s="20"/>
      <c r="R110" s="24">
        <f t="shared" si="61"/>
        <v>0</v>
      </c>
      <c r="S110" s="20"/>
      <c r="T110" s="20"/>
      <c r="U110" s="24">
        <f t="shared" si="62"/>
        <v>0</v>
      </c>
      <c r="V110" s="20"/>
      <c r="W110" s="20"/>
      <c r="X110" s="24">
        <f t="shared" si="67"/>
        <v>0</v>
      </c>
      <c r="Y110" s="13">
        <f>SUM(D110,G110,J110,M110,P110,S110,V110)</f>
        <v>0</v>
      </c>
      <c r="Z110" s="20">
        <f>SUM(E110,H110,K110,N110,Q110,W110,T110)</f>
        <v>0</v>
      </c>
      <c r="AA110" s="21">
        <f t="shared" si="63"/>
        <v>0</v>
      </c>
      <c r="AB110" s="22"/>
      <c r="AC110" s="23">
        <f t="shared" si="64"/>
        <v>0</v>
      </c>
    </row>
    <row r="111" spans="1:29" x14ac:dyDescent="0.3">
      <c r="A111" s="193"/>
      <c r="B111" s="194"/>
      <c r="C111" s="25" t="s">
        <v>44</v>
      </c>
      <c r="D111" s="26">
        <f>SUM(D108:D110)</f>
        <v>0</v>
      </c>
      <c r="E111" s="26">
        <f>SUM(E108:E110)</f>
        <v>0</v>
      </c>
      <c r="F111" s="27">
        <f t="shared" si="57"/>
        <v>0</v>
      </c>
      <c r="G111" s="26">
        <f>SUM(G108:G110)</f>
        <v>0</v>
      </c>
      <c r="H111" s="26">
        <f>SUM(H108:H110)</f>
        <v>0</v>
      </c>
      <c r="I111" s="27">
        <f t="shared" si="58"/>
        <v>0</v>
      </c>
      <c r="J111" s="26">
        <f>SUM(J108:J110)</f>
        <v>0</v>
      </c>
      <c r="K111" s="26">
        <f>SUM(K108:K110)</f>
        <v>0</v>
      </c>
      <c r="L111" s="27">
        <f t="shared" si="59"/>
        <v>0</v>
      </c>
      <c r="M111" s="26">
        <f>SUM(M108:M110)</f>
        <v>0</v>
      </c>
      <c r="N111" s="26">
        <f>SUM(N108:N110)</f>
        <v>0</v>
      </c>
      <c r="O111" s="27">
        <f t="shared" si="60"/>
        <v>0</v>
      </c>
      <c r="P111" s="26">
        <f>SUM(P108:P110)</f>
        <v>0</v>
      </c>
      <c r="Q111" s="26">
        <f>SUM(Q108:Q110)</f>
        <v>0</v>
      </c>
      <c r="R111" s="27">
        <f t="shared" si="61"/>
        <v>0</v>
      </c>
      <c r="S111" s="26">
        <f>SUM(S108:S110)</f>
        <v>0</v>
      </c>
      <c r="T111" s="26">
        <f>SUM(T108:T110)</f>
        <v>0</v>
      </c>
      <c r="U111" s="27">
        <f t="shared" si="62"/>
        <v>0</v>
      </c>
      <c r="V111" s="26">
        <f>SUM(V108:V110)</f>
        <v>0</v>
      </c>
      <c r="W111" s="26">
        <f>SUM(W108:W110)</f>
        <v>0</v>
      </c>
      <c r="X111" s="27">
        <f t="shared" si="67"/>
        <v>0</v>
      </c>
      <c r="Y111" s="26">
        <f>SUM(Y108:Y110)</f>
        <v>0</v>
      </c>
      <c r="Z111" s="26">
        <f>SUM(Z108:Z110)</f>
        <v>0</v>
      </c>
      <c r="AA111" s="28">
        <f t="shared" si="63"/>
        <v>0</v>
      </c>
      <c r="AB111" s="29">
        <f>SUM(AB108:AB110)</f>
        <v>0</v>
      </c>
      <c r="AC111" s="30">
        <f t="shared" si="64"/>
        <v>0</v>
      </c>
    </row>
    <row r="112" spans="1:29" x14ac:dyDescent="0.3">
      <c r="A112" s="193"/>
      <c r="B112" s="192" t="s">
        <v>25</v>
      </c>
      <c r="C112" s="19" t="s">
        <v>38</v>
      </c>
      <c r="D112" s="20"/>
      <c r="E112" s="20"/>
      <c r="F112" s="24">
        <f t="shared" si="57"/>
        <v>0</v>
      </c>
      <c r="G112" s="20"/>
      <c r="H112" s="20"/>
      <c r="I112" s="24">
        <f t="shared" si="58"/>
        <v>0</v>
      </c>
      <c r="J112" s="20"/>
      <c r="K112" s="20"/>
      <c r="L112" s="24">
        <f t="shared" si="59"/>
        <v>0</v>
      </c>
      <c r="M112" s="20"/>
      <c r="N112" s="20"/>
      <c r="O112" s="24">
        <f t="shared" si="60"/>
        <v>0</v>
      </c>
      <c r="P112" s="20"/>
      <c r="Q112" s="20"/>
      <c r="R112" s="24">
        <f t="shared" si="61"/>
        <v>0</v>
      </c>
      <c r="S112" s="20"/>
      <c r="T112" s="20"/>
      <c r="U112" s="24">
        <f t="shared" si="62"/>
        <v>0</v>
      </c>
      <c r="V112" s="20"/>
      <c r="W112" s="20"/>
      <c r="X112" s="24">
        <f t="shared" si="67"/>
        <v>0</v>
      </c>
      <c r="Y112" s="13">
        <f t="shared" ref="Y112:Z114" si="69">SUM(D112,G112,J112,M112,P112,S112,V112)</f>
        <v>0</v>
      </c>
      <c r="Z112" s="20">
        <f t="shared" si="69"/>
        <v>0</v>
      </c>
      <c r="AA112" s="21">
        <f t="shared" si="63"/>
        <v>0</v>
      </c>
      <c r="AB112" s="22"/>
      <c r="AC112" s="23">
        <f t="shared" si="64"/>
        <v>0</v>
      </c>
    </row>
    <row r="113" spans="1:29" x14ac:dyDescent="0.3">
      <c r="A113" s="193"/>
      <c r="B113" s="193"/>
      <c r="C113" s="19" t="s">
        <v>39</v>
      </c>
      <c r="D113" s="20"/>
      <c r="E113" s="20"/>
      <c r="F113" s="24">
        <f t="shared" si="57"/>
        <v>0</v>
      </c>
      <c r="G113" s="20"/>
      <c r="H113" s="20"/>
      <c r="I113" s="24">
        <f t="shared" si="58"/>
        <v>0</v>
      </c>
      <c r="J113" s="20"/>
      <c r="K113" s="20"/>
      <c r="L113" s="24">
        <f t="shared" si="59"/>
        <v>0</v>
      </c>
      <c r="M113" s="20"/>
      <c r="N113" s="20"/>
      <c r="O113" s="24">
        <f t="shared" si="60"/>
        <v>0</v>
      </c>
      <c r="P113" s="20"/>
      <c r="Q113" s="20"/>
      <c r="R113" s="24">
        <f t="shared" si="61"/>
        <v>0</v>
      </c>
      <c r="S113" s="20"/>
      <c r="T113" s="20"/>
      <c r="U113" s="24">
        <f t="shared" si="62"/>
        <v>0</v>
      </c>
      <c r="V113" s="20"/>
      <c r="W113" s="20"/>
      <c r="X113" s="24">
        <f t="shared" si="67"/>
        <v>0</v>
      </c>
      <c r="Y113" s="13">
        <f t="shared" si="69"/>
        <v>0</v>
      </c>
      <c r="Z113" s="20">
        <f t="shared" si="69"/>
        <v>0</v>
      </c>
      <c r="AA113" s="21">
        <f t="shared" si="63"/>
        <v>0</v>
      </c>
      <c r="AB113" s="22"/>
      <c r="AC113" s="23">
        <f t="shared" si="64"/>
        <v>0</v>
      </c>
    </row>
    <row r="114" spans="1:29" x14ac:dyDescent="0.3">
      <c r="A114" s="193"/>
      <c r="B114" s="193"/>
      <c r="C114" s="19" t="s">
        <v>52</v>
      </c>
      <c r="D114" s="20"/>
      <c r="E114" s="20"/>
      <c r="F114" s="24">
        <f t="shared" si="57"/>
        <v>0</v>
      </c>
      <c r="G114" s="20"/>
      <c r="H114" s="20"/>
      <c r="I114" s="24">
        <f t="shared" si="58"/>
        <v>0</v>
      </c>
      <c r="J114" s="20"/>
      <c r="K114" s="20"/>
      <c r="L114" s="24">
        <f t="shared" si="59"/>
        <v>0</v>
      </c>
      <c r="M114" s="20"/>
      <c r="N114" s="20"/>
      <c r="O114" s="24">
        <f t="shared" si="60"/>
        <v>0</v>
      </c>
      <c r="P114" s="20"/>
      <c r="Q114" s="20"/>
      <c r="R114" s="24">
        <f t="shared" si="61"/>
        <v>0</v>
      </c>
      <c r="S114" s="20"/>
      <c r="T114" s="20"/>
      <c r="U114" s="24">
        <f t="shared" si="62"/>
        <v>0</v>
      </c>
      <c r="V114" s="20"/>
      <c r="W114" s="20"/>
      <c r="X114" s="24">
        <f t="shared" si="67"/>
        <v>0</v>
      </c>
      <c r="Y114" s="13">
        <f t="shared" si="69"/>
        <v>0</v>
      </c>
      <c r="Z114" s="20">
        <f t="shared" si="69"/>
        <v>0</v>
      </c>
      <c r="AA114" s="21">
        <f t="shared" si="63"/>
        <v>0</v>
      </c>
      <c r="AB114" s="22"/>
      <c r="AC114" s="23">
        <f t="shared" si="64"/>
        <v>0</v>
      </c>
    </row>
    <row r="115" spans="1:29" x14ac:dyDescent="0.3">
      <c r="A115" s="193"/>
      <c r="B115" s="194"/>
      <c r="C115" s="25" t="s">
        <v>44</v>
      </c>
      <c r="D115" s="26">
        <f>SUM(D112:D114)</f>
        <v>0</v>
      </c>
      <c r="E115" s="26">
        <f>SUM(E112:E114)</f>
        <v>0</v>
      </c>
      <c r="F115" s="27">
        <f t="shared" si="57"/>
        <v>0</v>
      </c>
      <c r="G115" s="26">
        <f>SUM(G112:G114)</f>
        <v>0</v>
      </c>
      <c r="H115" s="26">
        <f>SUM(H112:H114)</f>
        <v>0</v>
      </c>
      <c r="I115" s="27">
        <f t="shared" si="58"/>
        <v>0</v>
      </c>
      <c r="J115" s="26">
        <f>SUM(J112:J114)</f>
        <v>0</v>
      </c>
      <c r="K115" s="26">
        <f>SUM(K112:K114)</f>
        <v>0</v>
      </c>
      <c r="L115" s="27">
        <f t="shared" si="59"/>
        <v>0</v>
      </c>
      <c r="M115" s="26">
        <f>SUM(M112:M114)</f>
        <v>0</v>
      </c>
      <c r="N115" s="26">
        <f>SUM(N112:N114)</f>
        <v>0</v>
      </c>
      <c r="O115" s="27">
        <f t="shared" si="60"/>
        <v>0</v>
      </c>
      <c r="P115" s="26">
        <f>SUM(P112:P114)</f>
        <v>0</v>
      </c>
      <c r="Q115" s="26">
        <f>SUM(Q112:Q114)</f>
        <v>0</v>
      </c>
      <c r="R115" s="27">
        <f t="shared" si="61"/>
        <v>0</v>
      </c>
      <c r="S115" s="26">
        <f>SUM(S112:S114)</f>
        <v>0</v>
      </c>
      <c r="T115" s="26">
        <f>SUM(T112:T114)</f>
        <v>0</v>
      </c>
      <c r="U115" s="27">
        <f t="shared" si="62"/>
        <v>0</v>
      </c>
      <c r="V115" s="26">
        <f>SUM(V112:V114)</f>
        <v>0</v>
      </c>
      <c r="W115" s="26">
        <f>SUM(W112:W114)</f>
        <v>0</v>
      </c>
      <c r="X115" s="27">
        <f t="shared" si="67"/>
        <v>0</v>
      </c>
      <c r="Y115" s="26">
        <f>SUM(Y112:Y114)</f>
        <v>0</v>
      </c>
      <c r="Z115" s="26">
        <f>SUM(Z112:Z114)</f>
        <v>0</v>
      </c>
      <c r="AA115" s="28">
        <f t="shared" si="63"/>
        <v>0</v>
      </c>
      <c r="AB115" s="29">
        <f>SUM(AB112:AB114)</f>
        <v>0</v>
      </c>
      <c r="AC115" s="30">
        <f t="shared" si="64"/>
        <v>0</v>
      </c>
    </row>
    <row r="116" spans="1:29" x14ac:dyDescent="0.3">
      <c r="A116" s="193"/>
      <c r="B116" s="192" t="s">
        <v>26</v>
      </c>
      <c r="C116" s="19" t="s">
        <v>55</v>
      </c>
      <c r="D116" s="20"/>
      <c r="E116" s="20"/>
      <c r="F116" s="24">
        <f t="shared" si="57"/>
        <v>0</v>
      </c>
      <c r="G116" s="20"/>
      <c r="H116" s="20"/>
      <c r="I116" s="24">
        <f t="shared" si="58"/>
        <v>0</v>
      </c>
      <c r="J116" s="20"/>
      <c r="K116" s="20"/>
      <c r="L116" s="24">
        <f t="shared" si="59"/>
        <v>0</v>
      </c>
      <c r="M116" s="20"/>
      <c r="N116" s="20"/>
      <c r="O116" s="24">
        <f t="shared" si="60"/>
        <v>0</v>
      </c>
      <c r="P116" s="20"/>
      <c r="Q116" s="20"/>
      <c r="R116" s="24">
        <f t="shared" si="61"/>
        <v>0</v>
      </c>
      <c r="S116" s="20"/>
      <c r="T116" s="20"/>
      <c r="U116" s="24">
        <f t="shared" si="62"/>
        <v>0</v>
      </c>
      <c r="V116" s="20"/>
      <c r="W116" s="20"/>
      <c r="X116" s="24">
        <f t="shared" si="67"/>
        <v>0</v>
      </c>
      <c r="Y116" s="13">
        <f>SUM(D116,G116,J116,M116,P116,S116,V116)</f>
        <v>0</v>
      </c>
      <c r="Z116" s="20">
        <f>SUM(E116,H116,K116,N116,Q116,W116,T116)</f>
        <v>0</v>
      </c>
      <c r="AA116" s="21">
        <f t="shared" si="63"/>
        <v>0</v>
      </c>
      <c r="AB116" s="22"/>
      <c r="AC116" s="23">
        <f t="shared" si="64"/>
        <v>0</v>
      </c>
    </row>
    <row r="117" spans="1:29" x14ac:dyDescent="0.3">
      <c r="A117" s="193"/>
      <c r="B117" s="193"/>
      <c r="C117" s="19" t="s">
        <v>50</v>
      </c>
      <c r="D117" s="20"/>
      <c r="E117" s="20"/>
      <c r="F117" s="24">
        <f t="shared" si="57"/>
        <v>0</v>
      </c>
      <c r="G117" s="20"/>
      <c r="H117" s="20"/>
      <c r="I117" s="24">
        <f t="shared" si="58"/>
        <v>0</v>
      </c>
      <c r="J117" s="20"/>
      <c r="K117" s="20"/>
      <c r="L117" s="24">
        <f t="shared" si="59"/>
        <v>0</v>
      </c>
      <c r="M117" s="20"/>
      <c r="N117" s="20"/>
      <c r="O117" s="24">
        <f t="shared" si="60"/>
        <v>0</v>
      </c>
      <c r="P117" s="20"/>
      <c r="Q117" s="20"/>
      <c r="R117" s="24">
        <f t="shared" si="61"/>
        <v>0</v>
      </c>
      <c r="S117" s="20"/>
      <c r="T117" s="20"/>
      <c r="U117" s="24">
        <f t="shared" si="62"/>
        <v>0</v>
      </c>
      <c r="V117" s="20"/>
      <c r="W117" s="20"/>
      <c r="X117" s="24">
        <f t="shared" si="67"/>
        <v>0</v>
      </c>
      <c r="Y117" s="13">
        <f>SUM(D117,G117,J117,M117,P117,S117,V117)</f>
        <v>0</v>
      </c>
      <c r="Z117" s="20">
        <f>SUM(E117,H117,K117,N117,Q117,W117,T117)</f>
        <v>0</v>
      </c>
      <c r="AA117" s="21">
        <f t="shared" si="63"/>
        <v>0</v>
      </c>
      <c r="AB117" s="22"/>
      <c r="AC117" s="23">
        <f t="shared" si="64"/>
        <v>0</v>
      </c>
    </row>
    <row r="118" spans="1:29" x14ac:dyDescent="0.3">
      <c r="A118" s="193"/>
      <c r="B118" s="193"/>
      <c r="C118" s="19" t="s">
        <v>51</v>
      </c>
      <c r="D118" s="20"/>
      <c r="E118" s="20"/>
      <c r="F118" s="24">
        <f t="shared" si="57"/>
        <v>0</v>
      </c>
      <c r="G118" s="20"/>
      <c r="H118" s="20"/>
      <c r="I118" s="24">
        <f t="shared" si="58"/>
        <v>0</v>
      </c>
      <c r="J118" s="20"/>
      <c r="K118" s="20"/>
      <c r="L118" s="24">
        <f t="shared" si="59"/>
        <v>0</v>
      </c>
      <c r="M118" s="20"/>
      <c r="N118" s="20"/>
      <c r="O118" s="24">
        <f t="shared" si="60"/>
        <v>0</v>
      </c>
      <c r="P118" s="20"/>
      <c r="Q118" s="20"/>
      <c r="R118" s="24">
        <f t="shared" si="61"/>
        <v>0</v>
      </c>
      <c r="S118" s="20"/>
      <c r="T118" s="20"/>
      <c r="U118" s="24">
        <f t="shared" si="62"/>
        <v>0</v>
      </c>
      <c r="V118" s="20"/>
      <c r="W118" s="20"/>
      <c r="X118" s="24">
        <f t="shared" si="67"/>
        <v>0</v>
      </c>
      <c r="Y118" s="13">
        <f>SUM(D118,G118,J118,M118,P118,S118,V118)</f>
        <v>0</v>
      </c>
      <c r="Z118" s="20">
        <f>SUM(E118,H118,K118,N118,Q118,W118,T118)</f>
        <v>0</v>
      </c>
      <c r="AA118" s="21">
        <f t="shared" si="63"/>
        <v>0</v>
      </c>
      <c r="AB118" s="22"/>
      <c r="AC118" s="23">
        <f t="shared" si="64"/>
        <v>0</v>
      </c>
    </row>
    <row r="119" spans="1:29" x14ac:dyDescent="0.3">
      <c r="A119" s="193"/>
      <c r="B119" s="194"/>
      <c r="C119" s="25" t="s">
        <v>44</v>
      </c>
      <c r="D119" s="26">
        <f>SUM(D116:D118)</f>
        <v>0</v>
      </c>
      <c r="E119" s="26">
        <f>SUM(E116:E118)</f>
        <v>0</v>
      </c>
      <c r="F119" s="27">
        <f t="shared" si="57"/>
        <v>0</v>
      </c>
      <c r="G119" s="26">
        <f>SUM(G116:G118)</f>
        <v>0</v>
      </c>
      <c r="H119" s="26">
        <f>SUM(H116:H118)</f>
        <v>0</v>
      </c>
      <c r="I119" s="27">
        <f t="shared" si="58"/>
        <v>0</v>
      </c>
      <c r="J119" s="26">
        <f>SUM(J116:J118)</f>
        <v>0</v>
      </c>
      <c r="K119" s="26">
        <f>SUM(K116:K118)</f>
        <v>0</v>
      </c>
      <c r="L119" s="27">
        <f t="shared" si="59"/>
        <v>0</v>
      </c>
      <c r="M119" s="26">
        <f>SUM(M116:M118)</f>
        <v>0</v>
      </c>
      <c r="N119" s="26">
        <f>SUM(N116:N118)</f>
        <v>0</v>
      </c>
      <c r="O119" s="27">
        <f t="shared" si="60"/>
        <v>0</v>
      </c>
      <c r="P119" s="26">
        <f>SUM(P116:P118)</f>
        <v>0</v>
      </c>
      <c r="Q119" s="26">
        <f>SUM(Q116:Q118)</f>
        <v>0</v>
      </c>
      <c r="R119" s="27">
        <f t="shared" si="61"/>
        <v>0</v>
      </c>
      <c r="S119" s="26">
        <f>SUM(S116:S118)</f>
        <v>0</v>
      </c>
      <c r="T119" s="26">
        <f>SUM(T116:T118)</f>
        <v>0</v>
      </c>
      <c r="U119" s="27">
        <f t="shared" si="62"/>
        <v>0</v>
      </c>
      <c r="V119" s="26">
        <f>SUM(V116:V118)</f>
        <v>0</v>
      </c>
      <c r="W119" s="26">
        <f>SUM(W116:W118)</f>
        <v>0</v>
      </c>
      <c r="X119" s="27">
        <f t="shared" si="67"/>
        <v>0</v>
      </c>
      <c r="Y119" s="26">
        <f>SUM(Y116:Y118)</f>
        <v>0</v>
      </c>
      <c r="Z119" s="26">
        <f>SUM(Z116:Z118)</f>
        <v>0</v>
      </c>
      <c r="AA119" s="28">
        <f t="shared" si="63"/>
        <v>0</v>
      </c>
      <c r="AB119" s="29">
        <f>SUM(AB116:AB118)</f>
        <v>0</v>
      </c>
      <c r="AC119" s="30">
        <f t="shared" si="64"/>
        <v>0</v>
      </c>
    </row>
    <row r="120" spans="1:29" x14ac:dyDescent="0.3">
      <c r="A120" s="193"/>
      <c r="B120" s="192" t="s">
        <v>9</v>
      </c>
      <c r="C120" s="19" t="s">
        <v>53</v>
      </c>
      <c r="D120" s="20"/>
      <c r="E120" s="20"/>
      <c r="F120" s="24">
        <f t="shared" si="57"/>
        <v>0</v>
      </c>
      <c r="G120" s="20"/>
      <c r="H120" s="20"/>
      <c r="I120" s="24">
        <f t="shared" si="58"/>
        <v>0</v>
      </c>
      <c r="J120" s="20"/>
      <c r="K120" s="20"/>
      <c r="L120" s="24">
        <f t="shared" si="59"/>
        <v>0</v>
      </c>
      <c r="M120" s="20"/>
      <c r="N120" s="20"/>
      <c r="O120" s="24">
        <f t="shared" si="60"/>
        <v>0</v>
      </c>
      <c r="P120" s="20"/>
      <c r="Q120" s="20"/>
      <c r="R120" s="24">
        <f t="shared" si="61"/>
        <v>0</v>
      </c>
      <c r="S120" s="20"/>
      <c r="T120" s="20"/>
      <c r="U120" s="24">
        <f t="shared" si="62"/>
        <v>0</v>
      </c>
      <c r="V120" s="20"/>
      <c r="W120" s="20"/>
      <c r="X120" s="24">
        <f t="shared" si="67"/>
        <v>0</v>
      </c>
      <c r="Y120" s="13">
        <f>SUM(D120,G120,J120,M120,P120,S120,V120)</f>
        <v>0</v>
      </c>
      <c r="Z120" s="20">
        <f>SUM(E120,H120,K120,N120,Q120,W120,T120)</f>
        <v>0</v>
      </c>
      <c r="AA120" s="21">
        <f t="shared" si="63"/>
        <v>0</v>
      </c>
      <c r="AB120" s="22"/>
      <c r="AC120" s="23">
        <f t="shared" si="64"/>
        <v>0</v>
      </c>
    </row>
    <row r="121" spans="1:29" x14ac:dyDescent="0.3">
      <c r="A121" s="193"/>
      <c r="B121" s="193"/>
      <c r="C121" s="19" t="s">
        <v>48</v>
      </c>
      <c r="D121" s="20"/>
      <c r="E121" s="20"/>
      <c r="F121" s="24">
        <f t="shared" si="57"/>
        <v>0</v>
      </c>
      <c r="G121" s="20"/>
      <c r="H121" s="20"/>
      <c r="I121" s="24">
        <f t="shared" si="58"/>
        <v>0</v>
      </c>
      <c r="J121" s="20"/>
      <c r="K121" s="20"/>
      <c r="L121" s="24">
        <f t="shared" si="59"/>
        <v>0</v>
      </c>
      <c r="M121" s="20"/>
      <c r="N121" s="20"/>
      <c r="O121" s="24">
        <f t="shared" si="60"/>
        <v>0</v>
      </c>
      <c r="P121" s="20"/>
      <c r="Q121" s="20"/>
      <c r="R121" s="24">
        <f t="shared" si="61"/>
        <v>0</v>
      </c>
      <c r="S121" s="20"/>
      <c r="T121" s="20"/>
      <c r="U121" s="24">
        <f t="shared" si="62"/>
        <v>0</v>
      </c>
      <c r="V121" s="20"/>
      <c r="W121" s="20"/>
      <c r="X121" s="24">
        <f t="shared" si="67"/>
        <v>0</v>
      </c>
      <c r="Y121" s="13">
        <f>SUM(D121,G121,J121,M121,P121,S121,V121)</f>
        <v>0</v>
      </c>
      <c r="Z121" s="20">
        <f>SUM(E121,H121,K121,N121,Q121,W121,T121)</f>
        <v>0</v>
      </c>
      <c r="AA121" s="21">
        <f t="shared" si="63"/>
        <v>0</v>
      </c>
      <c r="AB121" s="22"/>
      <c r="AC121" s="23">
        <f t="shared" si="64"/>
        <v>0</v>
      </c>
    </row>
    <row r="122" spans="1:29" x14ac:dyDescent="0.3">
      <c r="A122" s="193"/>
      <c r="B122" s="193"/>
      <c r="C122" s="19" t="s">
        <v>54</v>
      </c>
      <c r="D122" s="20"/>
      <c r="E122" s="20"/>
      <c r="F122" s="24">
        <f t="shared" si="57"/>
        <v>0</v>
      </c>
      <c r="G122" s="20"/>
      <c r="H122" s="20"/>
      <c r="I122" s="24">
        <f t="shared" si="58"/>
        <v>0</v>
      </c>
      <c r="J122" s="20"/>
      <c r="K122" s="20"/>
      <c r="L122" s="24">
        <f t="shared" si="59"/>
        <v>0</v>
      </c>
      <c r="M122" s="20"/>
      <c r="N122" s="20"/>
      <c r="O122" s="24">
        <f t="shared" si="60"/>
        <v>0</v>
      </c>
      <c r="P122" s="20"/>
      <c r="Q122" s="20"/>
      <c r="R122" s="24">
        <f t="shared" si="61"/>
        <v>0</v>
      </c>
      <c r="S122" s="20"/>
      <c r="T122" s="20"/>
      <c r="U122" s="24">
        <f t="shared" si="62"/>
        <v>0</v>
      </c>
      <c r="V122" s="20"/>
      <c r="W122" s="20"/>
      <c r="X122" s="24">
        <f t="shared" si="67"/>
        <v>0</v>
      </c>
      <c r="Y122" s="13">
        <f>SUM(D122,G122,J122,M122,P122,S122,V122)</f>
        <v>0</v>
      </c>
      <c r="Z122" s="20">
        <f>SUM(E122,H122,K122,N122,Q122,W122,T122)</f>
        <v>0</v>
      </c>
      <c r="AA122" s="21">
        <f t="shared" si="63"/>
        <v>0</v>
      </c>
      <c r="AB122" s="22"/>
      <c r="AC122" s="23">
        <f t="shared" si="64"/>
        <v>0</v>
      </c>
    </row>
    <row r="123" spans="1:29" x14ac:dyDescent="0.3">
      <c r="A123" s="194"/>
      <c r="B123" s="194"/>
      <c r="C123" s="25" t="s">
        <v>44</v>
      </c>
      <c r="D123" s="26">
        <f>SUM(D120:D122)</f>
        <v>0</v>
      </c>
      <c r="E123" s="26">
        <f>SUM(E120:E122)</f>
        <v>0</v>
      </c>
      <c r="F123" s="27">
        <f t="shared" si="57"/>
        <v>0</v>
      </c>
      <c r="G123" s="26">
        <f>SUM(G120:G122)</f>
        <v>0</v>
      </c>
      <c r="H123" s="26">
        <f>SUM(H120:H122)</f>
        <v>0</v>
      </c>
      <c r="I123" s="27">
        <f t="shared" si="58"/>
        <v>0</v>
      </c>
      <c r="J123" s="26">
        <f>SUM(J120:J122)</f>
        <v>0</v>
      </c>
      <c r="K123" s="26">
        <f>SUM(K120:K122)</f>
        <v>0</v>
      </c>
      <c r="L123" s="27">
        <f t="shared" si="59"/>
        <v>0</v>
      </c>
      <c r="M123" s="26">
        <f>SUM(M120:M122)</f>
        <v>0</v>
      </c>
      <c r="N123" s="26">
        <f>SUM(N120:N122)</f>
        <v>0</v>
      </c>
      <c r="O123" s="27">
        <f t="shared" si="60"/>
        <v>0</v>
      </c>
      <c r="P123" s="26">
        <f>SUM(P120:P122)</f>
        <v>0</v>
      </c>
      <c r="Q123" s="26">
        <f>SUM(Q120:Q122)</f>
        <v>0</v>
      </c>
      <c r="R123" s="27">
        <f t="shared" si="61"/>
        <v>0</v>
      </c>
      <c r="S123" s="26">
        <f>SUM(S120:S122)</f>
        <v>0</v>
      </c>
      <c r="T123" s="26">
        <f>SUM(T120:T122)</f>
        <v>0</v>
      </c>
      <c r="U123" s="27">
        <f t="shared" si="62"/>
        <v>0</v>
      </c>
      <c r="V123" s="26">
        <f>SUM(V120:V122)</f>
        <v>0</v>
      </c>
      <c r="W123" s="26">
        <f>SUM(W120:W122)</f>
        <v>0</v>
      </c>
      <c r="X123" s="27">
        <f t="shared" ref="X123:X154" si="70">IF(ISERROR(V123/W123),0,(V123/W123))</f>
        <v>0</v>
      </c>
      <c r="Y123" s="26">
        <f>SUM(Y120:Y122)</f>
        <v>0</v>
      </c>
      <c r="Z123" s="26">
        <f>SUM(Z120:Z122)</f>
        <v>0</v>
      </c>
      <c r="AA123" s="30">
        <f t="shared" si="63"/>
        <v>0</v>
      </c>
      <c r="AB123" s="29">
        <f>SUM(AB120:AB122)</f>
        <v>0</v>
      </c>
      <c r="AC123" s="30">
        <f t="shared" si="64"/>
        <v>0</v>
      </c>
    </row>
    <row r="124" spans="1:29" x14ac:dyDescent="0.3">
      <c r="A124" s="190" t="s">
        <v>46</v>
      </c>
      <c r="B124" s="198"/>
      <c r="C124" s="191"/>
      <c r="D124" s="31">
        <f>SUM(D111,D115,D119,D123)</f>
        <v>0</v>
      </c>
      <c r="E124" s="31">
        <f>SUM(E111,E115,E119,E123)</f>
        <v>0</v>
      </c>
      <c r="F124" s="32">
        <f t="shared" si="57"/>
        <v>0</v>
      </c>
      <c r="G124" s="31">
        <f>SUM(G111,G115,G119,G123)</f>
        <v>0</v>
      </c>
      <c r="H124" s="31">
        <f>SUM(H111,H115,H119,H123)</f>
        <v>0</v>
      </c>
      <c r="I124" s="32">
        <f t="shared" si="58"/>
        <v>0</v>
      </c>
      <c r="J124" s="31">
        <f>SUM(J111,J115,J119,J123)</f>
        <v>0</v>
      </c>
      <c r="K124" s="31">
        <f>SUM(K111,K115,K119,K123)</f>
        <v>0</v>
      </c>
      <c r="L124" s="32">
        <f t="shared" si="59"/>
        <v>0</v>
      </c>
      <c r="M124" s="31">
        <f>SUM(M111,M115,M119,M123)</f>
        <v>0</v>
      </c>
      <c r="N124" s="31">
        <f>SUM(N111,N115,N119,N123)</f>
        <v>0</v>
      </c>
      <c r="O124" s="32">
        <f t="shared" si="60"/>
        <v>0</v>
      </c>
      <c r="P124" s="31">
        <f>SUM(P111,P115,P119,P123)</f>
        <v>0</v>
      </c>
      <c r="Q124" s="31">
        <f>SUM(Q111,Q115,Q119,Q123)</f>
        <v>0</v>
      </c>
      <c r="R124" s="32">
        <f t="shared" si="61"/>
        <v>0</v>
      </c>
      <c r="S124" s="31">
        <f>SUM(S111,S115,S119,S123)</f>
        <v>0</v>
      </c>
      <c r="T124" s="31">
        <f>SUM(T111,T115,T119,T123)</f>
        <v>0</v>
      </c>
      <c r="U124" s="32">
        <f t="shared" si="62"/>
        <v>0</v>
      </c>
      <c r="V124" s="31">
        <f>SUM(V111,V115,V119,V123)</f>
        <v>0</v>
      </c>
      <c r="W124" s="31">
        <f>SUM(W111,W115,W119,W123)</f>
        <v>0</v>
      </c>
      <c r="X124" s="32">
        <f t="shared" si="70"/>
        <v>0</v>
      </c>
      <c r="Y124" s="31">
        <f>SUM(Y111,Y115,Y119,Y123)</f>
        <v>0</v>
      </c>
      <c r="Z124" s="31">
        <f>SUM(Z111,Z115,Z119,Z123)</f>
        <v>0</v>
      </c>
      <c r="AA124" s="35">
        <f t="shared" si="63"/>
        <v>0</v>
      </c>
      <c r="AB124" s="34">
        <f>SUM(AB111,AB115,AB119,AB123)</f>
        <v>0</v>
      </c>
      <c r="AC124" s="35">
        <f t="shared" si="64"/>
        <v>0</v>
      </c>
    </row>
    <row r="125" spans="1:29" x14ac:dyDescent="0.3">
      <c r="A125" s="206" t="s">
        <v>33</v>
      </c>
      <c r="B125" s="192" t="s">
        <v>24</v>
      </c>
      <c r="C125" s="19" t="s">
        <v>41</v>
      </c>
      <c r="D125" s="20"/>
      <c r="E125" s="20"/>
      <c r="F125" s="24">
        <f t="shared" si="57"/>
        <v>0</v>
      </c>
      <c r="G125" s="20"/>
      <c r="H125" s="20"/>
      <c r="I125" s="24">
        <f t="shared" si="58"/>
        <v>0</v>
      </c>
      <c r="J125" s="20"/>
      <c r="K125" s="20"/>
      <c r="L125" s="24">
        <f t="shared" si="59"/>
        <v>0</v>
      </c>
      <c r="M125" s="20"/>
      <c r="N125" s="20"/>
      <c r="O125" s="24">
        <f t="shared" si="60"/>
        <v>0</v>
      </c>
      <c r="P125" s="20"/>
      <c r="Q125" s="20"/>
      <c r="R125" s="24">
        <f t="shared" si="61"/>
        <v>0</v>
      </c>
      <c r="S125" s="20"/>
      <c r="T125" s="20"/>
      <c r="U125" s="24">
        <f t="shared" si="62"/>
        <v>0</v>
      </c>
      <c r="V125" s="20"/>
      <c r="W125" s="20"/>
      <c r="X125" s="24">
        <f t="shared" si="70"/>
        <v>0</v>
      </c>
      <c r="Y125" s="13">
        <f>SUM(D125,G125,J125,M125,P125,S125,V125)</f>
        <v>0</v>
      </c>
      <c r="Z125" s="20">
        <f>SUM(E125,H125,K125,N125,Q125,W125,T125)</f>
        <v>0</v>
      </c>
      <c r="AA125" s="21">
        <f t="shared" si="63"/>
        <v>0</v>
      </c>
      <c r="AB125" s="22"/>
      <c r="AC125" s="23">
        <f t="shared" si="64"/>
        <v>0</v>
      </c>
    </row>
    <row r="126" spans="1:29" x14ac:dyDescent="0.3">
      <c r="A126" s="193"/>
      <c r="B126" s="193"/>
      <c r="C126" s="19" t="s">
        <v>43</v>
      </c>
      <c r="D126" s="20"/>
      <c r="E126" s="20"/>
      <c r="F126" s="24">
        <f t="shared" si="57"/>
        <v>0</v>
      </c>
      <c r="G126" s="20"/>
      <c r="H126" s="20"/>
      <c r="I126" s="24">
        <f t="shared" si="58"/>
        <v>0</v>
      </c>
      <c r="J126" s="20"/>
      <c r="K126" s="20"/>
      <c r="L126" s="24">
        <f t="shared" si="59"/>
        <v>0</v>
      </c>
      <c r="M126" s="20"/>
      <c r="N126" s="20"/>
      <c r="O126" s="24">
        <f t="shared" si="60"/>
        <v>0</v>
      </c>
      <c r="P126" s="20"/>
      <c r="Q126" s="20"/>
      <c r="R126" s="24">
        <f t="shared" si="61"/>
        <v>0</v>
      </c>
      <c r="S126" s="20"/>
      <c r="T126" s="20"/>
      <c r="U126" s="24">
        <f t="shared" si="62"/>
        <v>0</v>
      </c>
      <c r="V126" s="20"/>
      <c r="W126" s="20"/>
      <c r="X126" s="24">
        <f t="shared" si="70"/>
        <v>0</v>
      </c>
      <c r="Y126" s="13">
        <f>SUM(D126,G126,J126,M126,P126,S126,V126)</f>
        <v>0</v>
      </c>
      <c r="Z126" s="20">
        <f>SUM(E126,H126,K126,N126,Q126,W126,T126)</f>
        <v>0</v>
      </c>
      <c r="AA126" s="21">
        <f t="shared" si="63"/>
        <v>0</v>
      </c>
      <c r="AB126" s="22"/>
      <c r="AC126" s="23">
        <f t="shared" si="64"/>
        <v>0</v>
      </c>
    </row>
    <row r="127" spans="1:29" x14ac:dyDescent="0.3">
      <c r="A127" s="193"/>
      <c r="B127" s="193"/>
      <c r="C127" s="19" t="s">
        <v>47</v>
      </c>
      <c r="D127" s="20"/>
      <c r="E127" s="20"/>
      <c r="F127" s="24">
        <f t="shared" si="57"/>
        <v>0</v>
      </c>
      <c r="G127" s="20"/>
      <c r="H127" s="20"/>
      <c r="I127" s="24">
        <f t="shared" si="58"/>
        <v>0</v>
      </c>
      <c r="J127" s="20"/>
      <c r="K127" s="20"/>
      <c r="L127" s="24">
        <f t="shared" si="59"/>
        <v>0</v>
      </c>
      <c r="M127" s="20"/>
      <c r="N127" s="20"/>
      <c r="O127" s="24">
        <f t="shared" si="60"/>
        <v>0</v>
      </c>
      <c r="P127" s="20"/>
      <c r="Q127" s="20"/>
      <c r="R127" s="24">
        <f t="shared" si="61"/>
        <v>0</v>
      </c>
      <c r="S127" s="20"/>
      <c r="T127" s="20"/>
      <c r="U127" s="24">
        <f t="shared" si="62"/>
        <v>0</v>
      </c>
      <c r="V127" s="20"/>
      <c r="W127" s="20"/>
      <c r="X127" s="24">
        <f t="shared" si="70"/>
        <v>0</v>
      </c>
      <c r="Y127" s="13">
        <f>SUM(D127,G127,J127,M127,P127,S127,V127)</f>
        <v>0</v>
      </c>
      <c r="Z127" s="20">
        <f>SUM(E127,H127,K127,N127,Q127,W127,T127)</f>
        <v>0</v>
      </c>
      <c r="AA127" s="21">
        <f t="shared" si="63"/>
        <v>0</v>
      </c>
      <c r="AB127" s="22"/>
      <c r="AC127" s="23">
        <f t="shared" si="64"/>
        <v>0</v>
      </c>
    </row>
    <row r="128" spans="1:29" x14ac:dyDescent="0.3">
      <c r="A128" s="193"/>
      <c r="B128" s="194"/>
      <c r="C128" s="25" t="s">
        <v>44</v>
      </c>
      <c r="D128" s="26">
        <f>SUM(D125:D127)</f>
        <v>0</v>
      </c>
      <c r="E128" s="26">
        <f>SUM(E125:E127)</f>
        <v>0</v>
      </c>
      <c r="F128" s="27">
        <f t="shared" si="57"/>
        <v>0</v>
      </c>
      <c r="G128" s="26">
        <f>SUM(G125:G127)</f>
        <v>0</v>
      </c>
      <c r="H128" s="26">
        <f>SUM(H125:H127)</f>
        <v>0</v>
      </c>
      <c r="I128" s="27">
        <f t="shared" si="58"/>
        <v>0</v>
      </c>
      <c r="J128" s="26">
        <f>SUM(J125:J127)</f>
        <v>0</v>
      </c>
      <c r="K128" s="26">
        <f>SUM(K125:K127)</f>
        <v>0</v>
      </c>
      <c r="L128" s="27">
        <f t="shared" si="59"/>
        <v>0</v>
      </c>
      <c r="M128" s="26">
        <f>SUM(M125:M127)</f>
        <v>0</v>
      </c>
      <c r="N128" s="26">
        <f>SUM(N125:N127)</f>
        <v>0</v>
      </c>
      <c r="O128" s="27">
        <f t="shared" si="60"/>
        <v>0</v>
      </c>
      <c r="P128" s="26">
        <f>SUM(P125:P127)</f>
        <v>0</v>
      </c>
      <c r="Q128" s="26">
        <f>SUM(Q125:Q127)</f>
        <v>0</v>
      </c>
      <c r="R128" s="27">
        <f t="shared" si="61"/>
        <v>0</v>
      </c>
      <c r="S128" s="26">
        <f>SUM(S125:S127)</f>
        <v>0</v>
      </c>
      <c r="T128" s="26">
        <f>SUM(T125:T127)</f>
        <v>0</v>
      </c>
      <c r="U128" s="27">
        <f t="shared" si="62"/>
        <v>0</v>
      </c>
      <c r="V128" s="26">
        <f>SUM(V125:V127)</f>
        <v>0</v>
      </c>
      <c r="W128" s="26">
        <f>SUM(W125:W127)</f>
        <v>0</v>
      </c>
      <c r="X128" s="27">
        <f t="shared" si="70"/>
        <v>0</v>
      </c>
      <c r="Y128" s="26">
        <f>SUM(Y125:Y127)</f>
        <v>0</v>
      </c>
      <c r="Z128" s="26">
        <f>SUM(Z125:Z127)</f>
        <v>0</v>
      </c>
      <c r="AA128" s="28">
        <f t="shared" si="63"/>
        <v>0</v>
      </c>
      <c r="AB128" s="29">
        <f>SUM(AB125:AB127)</f>
        <v>0</v>
      </c>
      <c r="AC128" s="30">
        <f t="shared" si="64"/>
        <v>0</v>
      </c>
    </row>
    <row r="129" spans="1:29" x14ac:dyDescent="0.3">
      <c r="A129" s="193"/>
      <c r="B129" s="192" t="s">
        <v>25</v>
      </c>
      <c r="C129" s="19" t="s">
        <v>38</v>
      </c>
      <c r="D129" s="20"/>
      <c r="E129" s="20"/>
      <c r="F129" s="24">
        <f t="shared" si="57"/>
        <v>0</v>
      </c>
      <c r="G129" s="20"/>
      <c r="H129" s="20"/>
      <c r="I129" s="24">
        <f t="shared" si="58"/>
        <v>0</v>
      </c>
      <c r="J129" s="20"/>
      <c r="K129" s="20"/>
      <c r="L129" s="24">
        <f t="shared" si="59"/>
        <v>0</v>
      </c>
      <c r="M129" s="20"/>
      <c r="N129" s="20"/>
      <c r="O129" s="24">
        <f t="shared" si="60"/>
        <v>0</v>
      </c>
      <c r="P129" s="20"/>
      <c r="Q129" s="20"/>
      <c r="R129" s="24">
        <f t="shared" si="61"/>
        <v>0</v>
      </c>
      <c r="S129" s="20"/>
      <c r="T129" s="20"/>
      <c r="U129" s="24">
        <f t="shared" si="62"/>
        <v>0</v>
      </c>
      <c r="V129" s="20"/>
      <c r="W129" s="20"/>
      <c r="X129" s="24">
        <f t="shared" si="70"/>
        <v>0</v>
      </c>
      <c r="Y129" s="13">
        <f t="shared" ref="Y129:Z131" si="71">SUM(D129,G129,J129,M129,P129,S129,V129)</f>
        <v>0</v>
      </c>
      <c r="Z129" s="20">
        <f t="shared" si="71"/>
        <v>0</v>
      </c>
      <c r="AA129" s="21">
        <f t="shared" si="63"/>
        <v>0</v>
      </c>
      <c r="AB129" s="22"/>
      <c r="AC129" s="23">
        <f t="shared" si="64"/>
        <v>0</v>
      </c>
    </row>
    <row r="130" spans="1:29" x14ac:dyDescent="0.3">
      <c r="A130" s="193"/>
      <c r="B130" s="193"/>
      <c r="C130" s="19" t="s">
        <v>39</v>
      </c>
      <c r="D130" s="20"/>
      <c r="E130" s="20"/>
      <c r="F130" s="24">
        <f t="shared" si="57"/>
        <v>0</v>
      </c>
      <c r="G130" s="20"/>
      <c r="H130" s="20"/>
      <c r="I130" s="24">
        <f t="shared" si="58"/>
        <v>0</v>
      </c>
      <c r="J130" s="20"/>
      <c r="K130" s="20"/>
      <c r="L130" s="24">
        <f t="shared" si="59"/>
        <v>0</v>
      </c>
      <c r="M130" s="20"/>
      <c r="N130" s="20"/>
      <c r="O130" s="24">
        <f t="shared" si="60"/>
        <v>0</v>
      </c>
      <c r="P130" s="20"/>
      <c r="Q130" s="20"/>
      <c r="R130" s="24">
        <f t="shared" si="61"/>
        <v>0</v>
      </c>
      <c r="S130" s="20"/>
      <c r="T130" s="20"/>
      <c r="U130" s="24">
        <f t="shared" si="62"/>
        <v>0</v>
      </c>
      <c r="V130" s="20"/>
      <c r="W130" s="20"/>
      <c r="X130" s="24">
        <f t="shared" si="70"/>
        <v>0</v>
      </c>
      <c r="Y130" s="13">
        <f t="shared" si="71"/>
        <v>0</v>
      </c>
      <c r="Z130" s="20">
        <f t="shared" si="71"/>
        <v>0</v>
      </c>
      <c r="AA130" s="21">
        <f t="shared" si="63"/>
        <v>0</v>
      </c>
      <c r="AB130" s="22"/>
      <c r="AC130" s="23">
        <f t="shared" si="64"/>
        <v>0</v>
      </c>
    </row>
    <row r="131" spans="1:29" x14ac:dyDescent="0.3">
      <c r="A131" s="193"/>
      <c r="B131" s="193"/>
      <c r="C131" s="19" t="s">
        <v>52</v>
      </c>
      <c r="D131" s="20"/>
      <c r="E131" s="20"/>
      <c r="F131" s="24">
        <f t="shared" si="57"/>
        <v>0</v>
      </c>
      <c r="G131" s="20"/>
      <c r="H131" s="20"/>
      <c r="I131" s="24">
        <f t="shared" si="58"/>
        <v>0</v>
      </c>
      <c r="J131" s="20"/>
      <c r="K131" s="20"/>
      <c r="L131" s="24">
        <f t="shared" si="59"/>
        <v>0</v>
      </c>
      <c r="M131" s="20"/>
      <c r="N131" s="20"/>
      <c r="O131" s="24">
        <f t="shared" si="60"/>
        <v>0</v>
      </c>
      <c r="P131" s="20"/>
      <c r="Q131" s="20"/>
      <c r="R131" s="24">
        <f t="shared" si="61"/>
        <v>0</v>
      </c>
      <c r="S131" s="20"/>
      <c r="T131" s="20"/>
      <c r="U131" s="24">
        <f t="shared" si="62"/>
        <v>0</v>
      </c>
      <c r="V131" s="20"/>
      <c r="W131" s="20"/>
      <c r="X131" s="24">
        <f t="shared" si="70"/>
        <v>0</v>
      </c>
      <c r="Y131" s="13">
        <f t="shared" si="71"/>
        <v>0</v>
      </c>
      <c r="Z131" s="20">
        <f t="shared" si="71"/>
        <v>0</v>
      </c>
      <c r="AA131" s="21">
        <f t="shared" si="63"/>
        <v>0</v>
      </c>
      <c r="AB131" s="22"/>
      <c r="AC131" s="23">
        <f t="shared" si="64"/>
        <v>0</v>
      </c>
    </row>
    <row r="132" spans="1:29" x14ac:dyDescent="0.3">
      <c r="A132" s="193"/>
      <c r="B132" s="194"/>
      <c r="C132" s="25" t="s">
        <v>44</v>
      </c>
      <c r="D132" s="26">
        <f>SUM(D129:D131)</f>
        <v>0</v>
      </c>
      <c r="E132" s="26">
        <f>SUM(E129:E131)</f>
        <v>0</v>
      </c>
      <c r="F132" s="27">
        <f t="shared" si="57"/>
        <v>0</v>
      </c>
      <c r="G132" s="26">
        <f>SUM(G129:G131)</f>
        <v>0</v>
      </c>
      <c r="H132" s="26">
        <f>SUM(H129:H131)</f>
        <v>0</v>
      </c>
      <c r="I132" s="27">
        <f t="shared" si="58"/>
        <v>0</v>
      </c>
      <c r="J132" s="26">
        <f>SUM(J129:J131)</f>
        <v>0</v>
      </c>
      <c r="K132" s="26">
        <f>SUM(K129:K131)</f>
        <v>0</v>
      </c>
      <c r="L132" s="27">
        <f t="shared" si="59"/>
        <v>0</v>
      </c>
      <c r="M132" s="26">
        <f>SUM(M129:M131)</f>
        <v>0</v>
      </c>
      <c r="N132" s="26">
        <f>SUM(N129:N131)</f>
        <v>0</v>
      </c>
      <c r="O132" s="27">
        <f t="shared" si="60"/>
        <v>0</v>
      </c>
      <c r="P132" s="26">
        <f>SUM(P129:P131)</f>
        <v>0</v>
      </c>
      <c r="Q132" s="26">
        <f>SUM(Q129:Q131)</f>
        <v>0</v>
      </c>
      <c r="R132" s="27">
        <f t="shared" si="61"/>
        <v>0</v>
      </c>
      <c r="S132" s="26">
        <f>SUM(S129:S131)</f>
        <v>0</v>
      </c>
      <c r="T132" s="26">
        <f>SUM(T129:T131)</f>
        <v>0</v>
      </c>
      <c r="U132" s="27">
        <f t="shared" si="62"/>
        <v>0</v>
      </c>
      <c r="V132" s="26">
        <f>SUM(V129:V131)</f>
        <v>0</v>
      </c>
      <c r="W132" s="26">
        <f>SUM(W129:W131)</f>
        <v>0</v>
      </c>
      <c r="X132" s="27">
        <f t="shared" si="70"/>
        <v>0</v>
      </c>
      <c r="Y132" s="26">
        <f>SUM(Y129:Y131)</f>
        <v>0</v>
      </c>
      <c r="Z132" s="26">
        <f>SUM(Z129:Z131)</f>
        <v>0</v>
      </c>
      <c r="AA132" s="28">
        <f t="shared" si="63"/>
        <v>0</v>
      </c>
      <c r="AB132" s="29">
        <f>SUM(AB129:AB131)</f>
        <v>0</v>
      </c>
      <c r="AC132" s="30">
        <f t="shared" si="64"/>
        <v>0</v>
      </c>
    </row>
    <row r="133" spans="1:29" x14ac:dyDescent="0.3">
      <c r="A133" s="193"/>
      <c r="B133" s="192" t="s">
        <v>26</v>
      </c>
      <c r="C133" s="19" t="s">
        <v>55</v>
      </c>
      <c r="D133" s="20"/>
      <c r="E133" s="20"/>
      <c r="F133" s="24">
        <f t="shared" si="57"/>
        <v>0</v>
      </c>
      <c r="G133" s="20"/>
      <c r="H133" s="20"/>
      <c r="I133" s="24">
        <f t="shared" si="58"/>
        <v>0</v>
      </c>
      <c r="J133" s="20"/>
      <c r="K133" s="20"/>
      <c r="L133" s="24">
        <f t="shared" si="59"/>
        <v>0</v>
      </c>
      <c r="M133" s="20"/>
      <c r="N133" s="20"/>
      <c r="O133" s="24">
        <f t="shared" si="60"/>
        <v>0</v>
      </c>
      <c r="P133" s="20"/>
      <c r="Q133" s="20"/>
      <c r="R133" s="24">
        <f t="shared" si="61"/>
        <v>0</v>
      </c>
      <c r="S133" s="20"/>
      <c r="T133" s="20"/>
      <c r="U133" s="24">
        <f t="shared" si="62"/>
        <v>0</v>
      </c>
      <c r="V133" s="20"/>
      <c r="W133" s="20"/>
      <c r="X133" s="24">
        <f t="shared" si="70"/>
        <v>0</v>
      </c>
      <c r="Y133" s="13">
        <f>SUM(D133,G133,J133,M133,P133,S133,V133)</f>
        <v>0</v>
      </c>
      <c r="Z133" s="20">
        <f>SUM(E133,H133,K133,N133,Q133,W133,T133)</f>
        <v>0</v>
      </c>
      <c r="AA133" s="21">
        <f t="shared" si="63"/>
        <v>0</v>
      </c>
      <c r="AB133" s="22"/>
      <c r="AC133" s="23">
        <f t="shared" si="64"/>
        <v>0</v>
      </c>
    </row>
    <row r="134" spans="1:29" x14ac:dyDescent="0.3">
      <c r="A134" s="193"/>
      <c r="B134" s="193"/>
      <c r="C134" s="19" t="s">
        <v>50</v>
      </c>
      <c r="D134" s="20"/>
      <c r="E134" s="20"/>
      <c r="F134" s="24">
        <f t="shared" ref="F134:F197" si="72">IF(ISERROR(D134/E134),0,(D134/E134))</f>
        <v>0</v>
      </c>
      <c r="G134" s="20"/>
      <c r="H134" s="20"/>
      <c r="I134" s="24">
        <f t="shared" ref="I134:I197" si="73">IF(ISERROR(G134/H134),0,(G134/H134))</f>
        <v>0</v>
      </c>
      <c r="J134" s="20"/>
      <c r="K134" s="20"/>
      <c r="L134" s="24">
        <f t="shared" ref="L134:L197" si="74">IF(ISERROR(J134/K134),0,(J134/K134))</f>
        <v>0</v>
      </c>
      <c r="M134" s="20"/>
      <c r="N134" s="20"/>
      <c r="O134" s="24">
        <f t="shared" ref="O134:O197" si="75">IF(ISERROR(M134/N134),0,(M134/N134))</f>
        <v>0</v>
      </c>
      <c r="P134" s="20"/>
      <c r="Q134" s="20"/>
      <c r="R134" s="24">
        <f t="shared" ref="R134:R197" si="76">IF(ISERROR(P134/Q134),0,(P134/Q134))</f>
        <v>0</v>
      </c>
      <c r="S134" s="20"/>
      <c r="T134" s="20"/>
      <c r="U134" s="24">
        <f t="shared" ref="U134:U197" si="77">IF(ISERROR(S134/T134),0,(S134/T134))</f>
        <v>0</v>
      </c>
      <c r="V134" s="20"/>
      <c r="W134" s="20"/>
      <c r="X134" s="24">
        <f t="shared" si="70"/>
        <v>0</v>
      </c>
      <c r="Y134" s="13">
        <f>SUM(D134,G134,J134,M134,P134,S134,V134)</f>
        <v>0</v>
      </c>
      <c r="Z134" s="20">
        <f>SUM(E134,H134,K134,N134,Q134,W134,T134)</f>
        <v>0</v>
      </c>
      <c r="AA134" s="21">
        <f t="shared" ref="AA134:AA197" si="78">IF(ISERROR(Y134/Z134),0,(Y134/Z134))</f>
        <v>0</v>
      </c>
      <c r="AB134" s="22"/>
      <c r="AC134" s="23">
        <f t="shared" ref="AC134:AC197" si="79">IF(ISERROR(AB134/Z134),0,(AB134/Z134))</f>
        <v>0</v>
      </c>
    </row>
    <row r="135" spans="1:29" x14ac:dyDescent="0.3">
      <c r="A135" s="193"/>
      <c r="B135" s="193"/>
      <c r="C135" s="19" t="s">
        <v>51</v>
      </c>
      <c r="D135" s="20"/>
      <c r="E135" s="20"/>
      <c r="F135" s="24">
        <f t="shared" si="72"/>
        <v>0</v>
      </c>
      <c r="G135" s="20"/>
      <c r="H135" s="20"/>
      <c r="I135" s="24">
        <f t="shared" si="73"/>
        <v>0</v>
      </c>
      <c r="J135" s="20"/>
      <c r="K135" s="20"/>
      <c r="L135" s="24">
        <f t="shared" si="74"/>
        <v>0</v>
      </c>
      <c r="M135" s="20"/>
      <c r="N135" s="20"/>
      <c r="O135" s="24">
        <f t="shared" si="75"/>
        <v>0</v>
      </c>
      <c r="P135" s="20"/>
      <c r="Q135" s="20"/>
      <c r="R135" s="24">
        <f t="shared" si="76"/>
        <v>0</v>
      </c>
      <c r="S135" s="20"/>
      <c r="T135" s="20"/>
      <c r="U135" s="24">
        <f t="shared" si="77"/>
        <v>0</v>
      </c>
      <c r="V135" s="20"/>
      <c r="W135" s="20"/>
      <c r="X135" s="24">
        <f t="shared" si="70"/>
        <v>0</v>
      </c>
      <c r="Y135" s="13">
        <f>SUM(D135,G135,J135,M135,P135,S135,V135)</f>
        <v>0</v>
      </c>
      <c r="Z135" s="20">
        <f>SUM(E135,H135,K135,N135,Q135,W135,T135)</f>
        <v>0</v>
      </c>
      <c r="AA135" s="21">
        <f t="shared" si="78"/>
        <v>0</v>
      </c>
      <c r="AB135" s="22"/>
      <c r="AC135" s="23">
        <f t="shared" si="79"/>
        <v>0</v>
      </c>
    </row>
    <row r="136" spans="1:29" x14ac:dyDescent="0.3">
      <c r="A136" s="193"/>
      <c r="B136" s="194"/>
      <c r="C136" s="25" t="s">
        <v>44</v>
      </c>
      <c r="D136" s="26">
        <f>SUM(D133:D135)</f>
        <v>0</v>
      </c>
      <c r="E136" s="26">
        <f>SUM(E133:E135)</f>
        <v>0</v>
      </c>
      <c r="F136" s="27">
        <f t="shared" si="72"/>
        <v>0</v>
      </c>
      <c r="G136" s="26">
        <f>SUM(G133:G135)</f>
        <v>0</v>
      </c>
      <c r="H136" s="26">
        <f>SUM(H133:H135)</f>
        <v>0</v>
      </c>
      <c r="I136" s="27">
        <f t="shared" si="73"/>
        <v>0</v>
      </c>
      <c r="J136" s="26">
        <f>SUM(J133:J135)</f>
        <v>0</v>
      </c>
      <c r="K136" s="26">
        <f>SUM(K133:K135)</f>
        <v>0</v>
      </c>
      <c r="L136" s="27">
        <f t="shared" si="74"/>
        <v>0</v>
      </c>
      <c r="M136" s="26">
        <f>SUM(M133:M135)</f>
        <v>0</v>
      </c>
      <c r="N136" s="26">
        <f>SUM(N133:N135)</f>
        <v>0</v>
      </c>
      <c r="O136" s="27">
        <f t="shared" si="75"/>
        <v>0</v>
      </c>
      <c r="P136" s="26">
        <f>SUM(P133:P135)</f>
        <v>0</v>
      </c>
      <c r="Q136" s="26">
        <f>SUM(Q133:Q135)</f>
        <v>0</v>
      </c>
      <c r="R136" s="27">
        <f t="shared" si="76"/>
        <v>0</v>
      </c>
      <c r="S136" s="26">
        <f>SUM(S133:S135)</f>
        <v>0</v>
      </c>
      <c r="T136" s="26">
        <f>SUM(T133:T135)</f>
        <v>0</v>
      </c>
      <c r="U136" s="27">
        <f t="shared" si="77"/>
        <v>0</v>
      </c>
      <c r="V136" s="26">
        <f>SUM(V133:V135)</f>
        <v>0</v>
      </c>
      <c r="W136" s="26">
        <f>SUM(W133:W135)</f>
        <v>0</v>
      </c>
      <c r="X136" s="27">
        <f t="shared" si="70"/>
        <v>0</v>
      </c>
      <c r="Y136" s="26">
        <f>SUM(Y133:Y135)</f>
        <v>0</v>
      </c>
      <c r="Z136" s="26">
        <f>SUM(Z133:Z135)</f>
        <v>0</v>
      </c>
      <c r="AA136" s="28">
        <f t="shared" si="78"/>
        <v>0</v>
      </c>
      <c r="AB136" s="29">
        <f>SUM(AB133:AB135)</f>
        <v>0</v>
      </c>
      <c r="AC136" s="30">
        <f t="shared" si="79"/>
        <v>0</v>
      </c>
    </row>
    <row r="137" spans="1:29" x14ac:dyDescent="0.3">
      <c r="A137" s="193"/>
      <c r="B137" s="192" t="s">
        <v>9</v>
      </c>
      <c r="C137" s="19" t="s">
        <v>53</v>
      </c>
      <c r="D137" s="20"/>
      <c r="E137" s="20"/>
      <c r="F137" s="24">
        <f t="shared" si="72"/>
        <v>0</v>
      </c>
      <c r="G137" s="20"/>
      <c r="H137" s="20"/>
      <c r="I137" s="24">
        <f t="shared" si="73"/>
        <v>0</v>
      </c>
      <c r="J137" s="20"/>
      <c r="K137" s="20"/>
      <c r="L137" s="24">
        <f t="shared" si="74"/>
        <v>0</v>
      </c>
      <c r="M137" s="20"/>
      <c r="N137" s="20"/>
      <c r="O137" s="24">
        <f t="shared" si="75"/>
        <v>0</v>
      </c>
      <c r="P137" s="20"/>
      <c r="Q137" s="20"/>
      <c r="R137" s="24">
        <f t="shared" si="76"/>
        <v>0</v>
      </c>
      <c r="S137" s="20"/>
      <c r="T137" s="20"/>
      <c r="U137" s="24">
        <f t="shared" si="77"/>
        <v>0</v>
      </c>
      <c r="V137" s="20"/>
      <c r="W137" s="20"/>
      <c r="X137" s="24">
        <f t="shared" si="70"/>
        <v>0</v>
      </c>
      <c r="Y137" s="13">
        <f>SUM(D137,G137,J137,M137,P137,S137,V137)</f>
        <v>0</v>
      </c>
      <c r="Z137" s="20">
        <f>SUM(E137,H137,K137,N137,Q137,W137,T137)</f>
        <v>0</v>
      </c>
      <c r="AA137" s="21">
        <f t="shared" si="78"/>
        <v>0</v>
      </c>
      <c r="AB137" s="22"/>
      <c r="AC137" s="23">
        <f t="shared" si="79"/>
        <v>0</v>
      </c>
    </row>
    <row r="138" spans="1:29" x14ac:dyDescent="0.3">
      <c r="A138" s="193"/>
      <c r="B138" s="193"/>
      <c r="C138" s="19" t="s">
        <v>48</v>
      </c>
      <c r="D138" s="20"/>
      <c r="E138" s="20"/>
      <c r="F138" s="24">
        <f t="shared" si="72"/>
        <v>0</v>
      </c>
      <c r="G138" s="20"/>
      <c r="H138" s="20"/>
      <c r="I138" s="24">
        <f t="shared" si="73"/>
        <v>0</v>
      </c>
      <c r="J138" s="20"/>
      <c r="K138" s="20"/>
      <c r="L138" s="24">
        <f t="shared" si="74"/>
        <v>0</v>
      </c>
      <c r="M138" s="20"/>
      <c r="N138" s="20"/>
      <c r="O138" s="24">
        <f t="shared" si="75"/>
        <v>0</v>
      </c>
      <c r="P138" s="20"/>
      <c r="Q138" s="20"/>
      <c r="R138" s="24">
        <f t="shared" si="76"/>
        <v>0</v>
      </c>
      <c r="S138" s="20"/>
      <c r="T138" s="20"/>
      <c r="U138" s="24">
        <f t="shared" si="77"/>
        <v>0</v>
      </c>
      <c r="V138" s="20"/>
      <c r="W138" s="20"/>
      <c r="X138" s="24">
        <f t="shared" si="70"/>
        <v>0</v>
      </c>
      <c r="Y138" s="13">
        <f>SUM(D138,G138,J138,M138,P138,S138,V138)</f>
        <v>0</v>
      </c>
      <c r="Z138" s="20">
        <f>SUM(E138,H138,K138,N138,Q138,W138,T138)</f>
        <v>0</v>
      </c>
      <c r="AA138" s="21">
        <f t="shared" si="78"/>
        <v>0</v>
      </c>
      <c r="AB138" s="22"/>
      <c r="AC138" s="23">
        <f t="shared" si="79"/>
        <v>0</v>
      </c>
    </row>
    <row r="139" spans="1:29" x14ac:dyDescent="0.3">
      <c r="A139" s="193"/>
      <c r="B139" s="193"/>
      <c r="C139" s="19" t="s">
        <v>54</v>
      </c>
      <c r="D139" s="20"/>
      <c r="E139" s="20"/>
      <c r="F139" s="24">
        <f t="shared" si="72"/>
        <v>0</v>
      </c>
      <c r="G139" s="20"/>
      <c r="H139" s="20"/>
      <c r="I139" s="24">
        <f t="shared" si="73"/>
        <v>0</v>
      </c>
      <c r="J139" s="20"/>
      <c r="K139" s="20"/>
      <c r="L139" s="24">
        <f t="shared" si="74"/>
        <v>0</v>
      </c>
      <c r="M139" s="20"/>
      <c r="N139" s="20"/>
      <c r="O139" s="24">
        <f t="shared" si="75"/>
        <v>0</v>
      </c>
      <c r="P139" s="20"/>
      <c r="Q139" s="20"/>
      <c r="R139" s="24">
        <f t="shared" si="76"/>
        <v>0</v>
      </c>
      <c r="S139" s="20"/>
      <c r="T139" s="20"/>
      <c r="U139" s="24">
        <f t="shared" si="77"/>
        <v>0</v>
      </c>
      <c r="V139" s="20"/>
      <c r="W139" s="20"/>
      <c r="X139" s="24">
        <f t="shared" si="70"/>
        <v>0</v>
      </c>
      <c r="Y139" s="13">
        <f>SUM(D139,G139,J139,M139,P139,S139,V139)</f>
        <v>0</v>
      </c>
      <c r="Z139" s="20">
        <f>SUM(E139,H139,K139,N139,Q139,W139,T139)</f>
        <v>0</v>
      </c>
      <c r="AA139" s="21">
        <f t="shared" si="78"/>
        <v>0</v>
      </c>
      <c r="AB139" s="22"/>
      <c r="AC139" s="23">
        <f t="shared" si="79"/>
        <v>0</v>
      </c>
    </row>
    <row r="140" spans="1:29" x14ac:dyDescent="0.3">
      <c r="A140" s="194"/>
      <c r="B140" s="194"/>
      <c r="C140" s="25" t="s">
        <v>44</v>
      </c>
      <c r="D140" s="26">
        <f>SUM(D137:D139)</f>
        <v>0</v>
      </c>
      <c r="E140" s="26">
        <f>SUM(E137:E139)</f>
        <v>0</v>
      </c>
      <c r="F140" s="27">
        <f t="shared" si="72"/>
        <v>0</v>
      </c>
      <c r="G140" s="26">
        <f>SUM(G137:G139)</f>
        <v>0</v>
      </c>
      <c r="H140" s="26">
        <f>SUM(H137:H139)</f>
        <v>0</v>
      </c>
      <c r="I140" s="27">
        <f t="shared" si="73"/>
        <v>0</v>
      </c>
      <c r="J140" s="26">
        <f>SUM(J137:J139)</f>
        <v>0</v>
      </c>
      <c r="K140" s="26">
        <f>SUM(K137:K139)</f>
        <v>0</v>
      </c>
      <c r="L140" s="27">
        <f t="shared" si="74"/>
        <v>0</v>
      </c>
      <c r="M140" s="26">
        <f>SUM(M137:M139)</f>
        <v>0</v>
      </c>
      <c r="N140" s="26">
        <f>SUM(N137:N139)</f>
        <v>0</v>
      </c>
      <c r="O140" s="27">
        <f t="shared" si="75"/>
        <v>0</v>
      </c>
      <c r="P140" s="26">
        <f>SUM(P137:P139)</f>
        <v>0</v>
      </c>
      <c r="Q140" s="26">
        <f>SUM(Q137:Q139)</f>
        <v>0</v>
      </c>
      <c r="R140" s="27">
        <f t="shared" si="76"/>
        <v>0</v>
      </c>
      <c r="S140" s="26">
        <f>SUM(S137:S139)</f>
        <v>0</v>
      </c>
      <c r="T140" s="26">
        <f>SUM(T137:T139)</f>
        <v>0</v>
      </c>
      <c r="U140" s="27">
        <f t="shared" si="77"/>
        <v>0</v>
      </c>
      <c r="V140" s="26">
        <f>SUM(V137:V139)</f>
        <v>0</v>
      </c>
      <c r="W140" s="26">
        <f>SUM(W137:W139)</f>
        <v>0</v>
      </c>
      <c r="X140" s="27">
        <f t="shared" si="70"/>
        <v>0</v>
      </c>
      <c r="Y140" s="26">
        <f>SUM(Y137:Y139)</f>
        <v>0</v>
      </c>
      <c r="Z140" s="26">
        <f>SUM(Z137:Z139)</f>
        <v>0</v>
      </c>
      <c r="AA140" s="30">
        <f t="shared" si="78"/>
        <v>0</v>
      </c>
      <c r="AB140" s="29">
        <f>SUM(AB137:AB139)</f>
        <v>0</v>
      </c>
      <c r="AC140" s="30">
        <f t="shared" si="79"/>
        <v>0</v>
      </c>
    </row>
    <row r="141" spans="1:29" x14ac:dyDescent="0.3">
      <c r="A141" s="190" t="s">
        <v>46</v>
      </c>
      <c r="B141" s="198"/>
      <c r="C141" s="191"/>
      <c r="D141" s="31">
        <f>SUM(D128,D132,D136,D140)</f>
        <v>0</v>
      </c>
      <c r="E141" s="31">
        <f>SUM(E128,E132,E136,E140)</f>
        <v>0</v>
      </c>
      <c r="F141" s="32">
        <f t="shared" si="72"/>
        <v>0</v>
      </c>
      <c r="G141" s="31">
        <f>SUM(G128,G132,G136,G140)</f>
        <v>0</v>
      </c>
      <c r="H141" s="31">
        <f>SUM(H128,H132,H136,H140)</f>
        <v>0</v>
      </c>
      <c r="I141" s="32">
        <f t="shared" si="73"/>
        <v>0</v>
      </c>
      <c r="J141" s="31">
        <f>SUM(J128,J132,J136,J140)</f>
        <v>0</v>
      </c>
      <c r="K141" s="31">
        <f>SUM(K128,K132,K136,K140)</f>
        <v>0</v>
      </c>
      <c r="L141" s="32">
        <f t="shared" si="74"/>
        <v>0</v>
      </c>
      <c r="M141" s="31">
        <f>SUM(M128,M132,M136,M140)</f>
        <v>0</v>
      </c>
      <c r="N141" s="31">
        <f>SUM(N128,N132,N136,N140)</f>
        <v>0</v>
      </c>
      <c r="O141" s="32">
        <f t="shared" si="75"/>
        <v>0</v>
      </c>
      <c r="P141" s="31">
        <f>SUM(P128,P132,P136,P140)</f>
        <v>0</v>
      </c>
      <c r="Q141" s="31">
        <f>SUM(Q128,Q132,Q136,Q140)</f>
        <v>0</v>
      </c>
      <c r="R141" s="32">
        <f t="shared" si="76"/>
        <v>0</v>
      </c>
      <c r="S141" s="31">
        <f>SUM(S128,S132,S136,S140)</f>
        <v>0</v>
      </c>
      <c r="T141" s="31">
        <f>SUM(T128,T132,T136,T140)</f>
        <v>0</v>
      </c>
      <c r="U141" s="32">
        <f t="shared" si="77"/>
        <v>0</v>
      </c>
      <c r="V141" s="31">
        <f>SUM(V128,V132,V136,V140)</f>
        <v>0</v>
      </c>
      <c r="W141" s="31">
        <f>SUM(W128,W132,W136,W140)</f>
        <v>0</v>
      </c>
      <c r="X141" s="32">
        <f t="shared" si="70"/>
        <v>0</v>
      </c>
      <c r="Y141" s="31">
        <f>SUM(Y128,Y132,Y136,Y140)</f>
        <v>0</v>
      </c>
      <c r="Z141" s="31">
        <f>SUM(Z128,Z132,Z136,Z140)</f>
        <v>0</v>
      </c>
      <c r="AA141" s="35">
        <f t="shared" si="78"/>
        <v>0</v>
      </c>
      <c r="AB141" s="34">
        <f>SUM(AB128,AB132,AB136,AB140)</f>
        <v>0</v>
      </c>
      <c r="AC141" s="35">
        <f t="shared" si="79"/>
        <v>0</v>
      </c>
    </row>
    <row r="142" spans="1:29" x14ac:dyDescent="0.3">
      <c r="A142" s="206" t="s">
        <v>34</v>
      </c>
      <c r="B142" s="192" t="s">
        <v>24</v>
      </c>
      <c r="C142" s="19" t="s">
        <v>41</v>
      </c>
      <c r="D142" s="20"/>
      <c r="E142" s="20"/>
      <c r="F142" s="24">
        <f t="shared" si="72"/>
        <v>0</v>
      </c>
      <c r="G142" s="20"/>
      <c r="H142" s="20"/>
      <c r="I142" s="24">
        <f t="shared" si="73"/>
        <v>0</v>
      </c>
      <c r="J142" s="20"/>
      <c r="K142" s="20"/>
      <c r="L142" s="24">
        <f t="shared" si="74"/>
        <v>0</v>
      </c>
      <c r="M142" s="20"/>
      <c r="N142" s="20"/>
      <c r="O142" s="24">
        <f t="shared" si="75"/>
        <v>0</v>
      </c>
      <c r="P142" s="20"/>
      <c r="Q142" s="20"/>
      <c r="R142" s="24">
        <f t="shared" si="76"/>
        <v>0</v>
      </c>
      <c r="S142" s="20"/>
      <c r="T142" s="20"/>
      <c r="U142" s="24">
        <f t="shared" si="77"/>
        <v>0</v>
      </c>
      <c r="V142" s="20"/>
      <c r="W142" s="20"/>
      <c r="X142" s="24">
        <f t="shared" si="70"/>
        <v>0</v>
      </c>
      <c r="Y142" s="13">
        <f>SUM(D142,G142,J142,M142,P142,S142,V142)</f>
        <v>0</v>
      </c>
      <c r="Z142" s="20">
        <f>SUM(E142,H142,K142,N142,Q142,W142,T142)</f>
        <v>0</v>
      </c>
      <c r="AA142" s="21">
        <f t="shared" si="78"/>
        <v>0</v>
      </c>
      <c r="AB142" s="22"/>
      <c r="AC142" s="23">
        <f t="shared" si="79"/>
        <v>0</v>
      </c>
    </row>
    <row r="143" spans="1:29" x14ac:dyDescent="0.3">
      <c r="A143" s="193"/>
      <c r="B143" s="193"/>
      <c r="C143" s="19" t="s">
        <v>43</v>
      </c>
      <c r="D143" s="20"/>
      <c r="E143" s="20"/>
      <c r="F143" s="24">
        <f t="shared" si="72"/>
        <v>0</v>
      </c>
      <c r="G143" s="20"/>
      <c r="H143" s="20"/>
      <c r="I143" s="24">
        <f t="shared" si="73"/>
        <v>0</v>
      </c>
      <c r="J143" s="20"/>
      <c r="K143" s="20"/>
      <c r="L143" s="24">
        <f t="shared" si="74"/>
        <v>0</v>
      </c>
      <c r="M143" s="20"/>
      <c r="N143" s="20"/>
      <c r="O143" s="24">
        <f t="shared" si="75"/>
        <v>0</v>
      </c>
      <c r="P143" s="20"/>
      <c r="Q143" s="20"/>
      <c r="R143" s="24">
        <f t="shared" si="76"/>
        <v>0</v>
      </c>
      <c r="S143" s="20"/>
      <c r="T143" s="20"/>
      <c r="U143" s="24">
        <f t="shared" si="77"/>
        <v>0</v>
      </c>
      <c r="V143" s="20"/>
      <c r="W143" s="20"/>
      <c r="X143" s="24">
        <f t="shared" si="70"/>
        <v>0</v>
      </c>
      <c r="Y143" s="13">
        <f>SUM(D143,G143,J143,M143,P143,S143,V143)</f>
        <v>0</v>
      </c>
      <c r="Z143" s="20">
        <f>SUM(E143,H143,K143,N143,Q143,W143,T143)</f>
        <v>0</v>
      </c>
      <c r="AA143" s="21">
        <f t="shared" si="78"/>
        <v>0</v>
      </c>
      <c r="AB143" s="22"/>
      <c r="AC143" s="23">
        <f t="shared" si="79"/>
        <v>0</v>
      </c>
    </row>
    <row r="144" spans="1:29" x14ac:dyDescent="0.3">
      <c r="A144" s="193"/>
      <c r="B144" s="193"/>
      <c r="C144" s="19" t="s">
        <v>47</v>
      </c>
      <c r="D144" s="20"/>
      <c r="E144" s="20"/>
      <c r="F144" s="24">
        <f t="shared" si="72"/>
        <v>0</v>
      </c>
      <c r="G144" s="20"/>
      <c r="H144" s="20"/>
      <c r="I144" s="24">
        <f t="shared" si="73"/>
        <v>0</v>
      </c>
      <c r="J144" s="20"/>
      <c r="K144" s="20"/>
      <c r="L144" s="24">
        <f t="shared" si="74"/>
        <v>0</v>
      </c>
      <c r="M144" s="20"/>
      <c r="N144" s="20"/>
      <c r="O144" s="24">
        <f t="shared" si="75"/>
        <v>0</v>
      </c>
      <c r="P144" s="20"/>
      <c r="Q144" s="20"/>
      <c r="R144" s="24">
        <f t="shared" si="76"/>
        <v>0</v>
      </c>
      <c r="S144" s="20"/>
      <c r="T144" s="20"/>
      <c r="U144" s="24">
        <f t="shared" si="77"/>
        <v>0</v>
      </c>
      <c r="V144" s="20"/>
      <c r="W144" s="20"/>
      <c r="X144" s="24">
        <f t="shared" si="70"/>
        <v>0</v>
      </c>
      <c r="Y144" s="13">
        <f>SUM(D144,G144,J144,M144,P144,S144,V144)</f>
        <v>0</v>
      </c>
      <c r="Z144" s="20">
        <f>SUM(E144,H144,K144,N144,Q144,W144,T144)</f>
        <v>0</v>
      </c>
      <c r="AA144" s="21">
        <f t="shared" si="78"/>
        <v>0</v>
      </c>
      <c r="AB144" s="22"/>
      <c r="AC144" s="23">
        <f t="shared" si="79"/>
        <v>0</v>
      </c>
    </row>
    <row r="145" spans="1:29" x14ac:dyDescent="0.3">
      <c r="A145" s="193"/>
      <c r="B145" s="194"/>
      <c r="C145" s="25" t="s">
        <v>44</v>
      </c>
      <c r="D145" s="26">
        <f>SUM(D142:D144)</f>
        <v>0</v>
      </c>
      <c r="E145" s="26">
        <f>SUM(E142:E144)</f>
        <v>0</v>
      </c>
      <c r="F145" s="27">
        <f t="shared" si="72"/>
        <v>0</v>
      </c>
      <c r="G145" s="26">
        <f>SUM(G142:G144)</f>
        <v>0</v>
      </c>
      <c r="H145" s="26">
        <f>SUM(H142:H144)</f>
        <v>0</v>
      </c>
      <c r="I145" s="27">
        <f t="shared" si="73"/>
        <v>0</v>
      </c>
      <c r="J145" s="26">
        <f>SUM(J142:J144)</f>
        <v>0</v>
      </c>
      <c r="K145" s="26">
        <f>SUM(K142:K144)</f>
        <v>0</v>
      </c>
      <c r="L145" s="27">
        <f t="shared" si="74"/>
        <v>0</v>
      </c>
      <c r="M145" s="26">
        <f>SUM(M142:M144)</f>
        <v>0</v>
      </c>
      <c r="N145" s="26">
        <f>SUM(N142:N144)</f>
        <v>0</v>
      </c>
      <c r="O145" s="27">
        <f t="shared" si="75"/>
        <v>0</v>
      </c>
      <c r="P145" s="26">
        <f>SUM(P142:P144)</f>
        <v>0</v>
      </c>
      <c r="Q145" s="26">
        <f>SUM(Q142:Q144)</f>
        <v>0</v>
      </c>
      <c r="R145" s="27">
        <f t="shared" si="76"/>
        <v>0</v>
      </c>
      <c r="S145" s="26">
        <f>SUM(S142:S144)</f>
        <v>0</v>
      </c>
      <c r="T145" s="26">
        <f>SUM(T142:T144)</f>
        <v>0</v>
      </c>
      <c r="U145" s="27">
        <f t="shared" si="77"/>
        <v>0</v>
      </c>
      <c r="V145" s="26">
        <f>SUM(V142:V144)</f>
        <v>0</v>
      </c>
      <c r="W145" s="26">
        <f>SUM(W142:W144)</f>
        <v>0</v>
      </c>
      <c r="X145" s="27">
        <f t="shared" si="70"/>
        <v>0</v>
      </c>
      <c r="Y145" s="26">
        <f>SUM(Y142:Y144)</f>
        <v>0</v>
      </c>
      <c r="Z145" s="26">
        <f>SUM(Z142:Z144)</f>
        <v>0</v>
      </c>
      <c r="AA145" s="28">
        <f t="shared" si="78"/>
        <v>0</v>
      </c>
      <c r="AB145" s="29">
        <f>SUM(AB142:AB144)</f>
        <v>0</v>
      </c>
      <c r="AC145" s="30">
        <f t="shared" si="79"/>
        <v>0</v>
      </c>
    </row>
    <row r="146" spans="1:29" x14ac:dyDescent="0.3">
      <c r="A146" s="193"/>
      <c r="B146" s="192" t="s">
        <v>25</v>
      </c>
      <c r="C146" s="19" t="s">
        <v>38</v>
      </c>
      <c r="D146" s="20"/>
      <c r="E146" s="20"/>
      <c r="F146" s="24">
        <f t="shared" si="72"/>
        <v>0</v>
      </c>
      <c r="G146" s="20"/>
      <c r="H146" s="20"/>
      <c r="I146" s="24">
        <f t="shared" si="73"/>
        <v>0</v>
      </c>
      <c r="J146" s="20"/>
      <c r="K146" s="20"/>
      <c r="L146" s="24">
        <f t="shared" si="74"/>
        <v>0</v>
      </c>
      <c r="M146" s="20"/>
      <c r="N146" s="20"/>
      <c r="O146" s="24">
        <f t="shared" si="75"/>
        <v>0</v>
      </c>
      <c r="P146" s="20"/>
      <c r="Q146" s="20"/>
      <c r="R146" s="24">
        <f t="shared" si="76"/>
        <v>0</v>
      </c>
      <c r="S146" s="20"/>
      <c r="T146" s="20"/>
      <c r="U146" s="24">
        <f t="shared" si="77"/>
        <v>0</v>
      </c>
      <c r="V146" s="20"/>
      <c r="W146" s="20"/>
      <c r="X146" s="24">
        <f t="shared" si="70"/>
        <v>0</v>
      </c>
      <c r="Y146" s="13">
        <f t="shared" ref="Y146:Z148" si="80">SUM(D146,G146,J146,M146,P146,S146,V146)</f>
        <v>0</v>
      </c>
      <c r="Z146" s="20">
        <f t="shared" si="80"/>
        <v>0</v>
      </c>
      <c r="AA146" s="21">
        <f t="shared" si="78"/>
        <v>0</v>
      </c>
      <c r="AB146" s="22"/>
      <c r="AC146" s="23">
        <f t="shared" si="79"/>
        <v>0</v>
      </c>
    </row>
    <row r="147" spans="1:29" x14ac:dyDescent="0.3">
      <c r="A147" s="193"/>
      <c r="B147" s="193"/>
      <c r="C147" s="19" t="s">
        <v>39</v>
      </c>
      <c r="D147" s="20"/>
      <c r="E147" s="20"/>
      <c r="F147" s="24">
        <f t="shared" si="72"/>
        <v>0</v>
      </c>
      <c r="G147" s="20"/>
      <c r="H147" s="20"/>
      <c r="I147" s="24">
        <f t="shared" si="73"/>
        <v>0</v>
      </c>
      <c r="J147" s="20"/>
      <c r="K147" s="20"/>
      <c r="L147" s="24">
        <f t="shared" si="74"/>
        <v>0</v>
      </c>
      <c r="M147" s="20"/>
      <c r="N147" s="20"/>
      <c r="O147" s="24">
        <f t="shared" si="75"/>
        <v>0</v>
      </c>
      <c r="P147" s="20"/>
      <c r="Q147" s="20"/>
      <c r="R147" s="24">
        <f t="shared" si="76"/>
        <v>0</v>
      </c>
      <c r="S147" s="20"/>
      <c r="T147" s="20"/>
      <c r="U147" s="24">
        <f t="shared" si="77"/>
        <v>0</v>
      </c>
      <c r="V147" s="20"/>
      <c r="W147" s="20"/>
      <c r="X147" s="24">
        <f t="shared" si="70"/>
        <v>0</v>
      </c>
      <c r="Y147" s="13">
        <f t="shared" si="80"/>
        <v>0</v>
      </c>
      <c r="Z147" s="20">
        <f t="shared" si="80"/>
        <v>0</v>
      </c>
      <c r="AA147" s="21">
        <f t="shared" si="78"/>
        <v>0</v>
      </c>
      <c r="AB147" s="22"/>
      <c r="AC147" s="23">
        <f t="shared" si="79"/>
        <v>0</v>
      </c>
    </row>
    <row r="148" spans="1:29" x14ac:dyDescent="0.3">
      <c r="A148" s="193"/>
      <c r="B148" s="193"/>
      <c r="C148" s="19" t="s">
        <v>52</v>
      </c>
      <c r="D148" s="20"/>
      <c r="E148" s="20"/>
      <c r="F148" s="24">
        <f t="shared" si="72"/>
        <v>0</v>
      </c>
      <c r="G148" s="20"/>
      <c r="H148" s="20"/>
      <c r="I148" s="24">
        <f t="shared" si="73"/>
        <v>0</v>
      </c>
      <c r="J148" s="20"/>
      <c r="K148" s="20"/>
      <c r="L148" s="24">
        <f t="shared" si="74"/>
        <v>0</v>
      </c>
      <c r="M148" s="20"/>
      <c r="N148" s="20"/>
      <c r="O148" s="24">
        <f t="shared" si="75"/>
        <v>0</v>
      </c>
      <c r="P148" s="20"/>
      <c r="Q148" s="20"/>
      <c r="R148" s="24">
        <f t="shared" si="76"/>
        <v>0</v>
      </c>
      <c r="S148" s="20"/>
      <c r="T148" s="20"/>
      <c r="U148" s="24">
        <f t="shared" si="77"/>
        <v>0</v>
      </c>
      <c r="V148" s="20"/>
      <c r="W148" s="20"/>
      <c r="X148" s="24">
        <f t="shared" si="70"/>
        <v>0</v>
      </c>
      <c r="Y148" s="13">
        <f t="shared" si="80"/>
        <v>0</v>
      </c>
      <c r="Z148" s="20">
        <f t="shared" si="80"/>
        <v>0</v>
      </c>
      <c r="AA148" s="21">
        <f t="shared" si="78"/>
        <v>0</v>
      </c>
      <c r="AB148" s="22"/>
      <c r="AC148" s="23">
        <f t="shared" si="79"/>
        <v>0</v>
      </c>
    </row>
    <row r="149" spans="1:29" x14ac:dyDescent="0.3">
      <c r="A149" s="193"/>
      <c r="B149" s="194"/>
      <c r="C149" s="25" t="s">
        <v>44</v>
      </c>
      <c r="D149" s="26">
        <f>SUM(D146:D148)</f>
        <v>0</v>
      </c>
      <c r="E149" s="26">
        <f>SUM(E146:E148)</f>
        <v>0</v>
      </c>
      <c r="F149" s="27">
        <f t="shared" si="72"/>
        <v>0</v>
      </c>
      <c r="G149" s="26">
        <f>SUM(G146:G148)</f>
        <v>0</v>
      </c>
      <c r="H149" s="26">
        <f>SUM(H146:H148)</f>
        <v>0</v>
      </c>
      <c r="I149" s="27">
        <f t="shared" si="73"/>
        <v>0</v>
      </c>
      <c r="J149" s="26">
        <f>SUM(J146:J148)</f>
        <v>0</v>
      </c>
      <c r="K149" s="26">
        <f>SUM(K146:K148)</f>
        <v>0</v>
      </c>
      <c r="L149" s="27">
        <f t="shared" si="74"/>
        <v>0</v>
      </c>
      <c r="M149" s="26">
        <f>SUM(M146:M148)</f>
        <v>0</v>
      </c>
      <c r="N149" s="26">
        <f>SUM(N146:N148)</f>
        <v>0</v>
      </c>
      <c r="O149" s="27">
        <f t="shared" si="75"/>
        <v>0</v>
      </c>
      <c r="P149" s="26">
        <f>SUM(P146:P148)</f>
        <v>0</v>
      </c>
      <c r="Q149" s="26">
        <f>SUM(Q146:Q148)</f>
        <v>0</v>
      </c>
      <c r="R149" s="27">
        <f t="shared" si="76"/>
        <v>0</v>
      </c>
      <c r="S149" s="26">
        <f>SUM(S146:S148)</f>
        <v>0</v>
      </c>
      <c r="T149" s="26">
        <f>SUM(T146:T148)</f>
        <v>0</v>
      </c>
      <c r="U149" s="27">
        <f t="shared" si="77"/>
        <v>0</v>
      </c>
      <c r="V149" s="26">
        <f>SUM(V146:V148)</f>
        <v>0</v>
      </c>
      <c r="W149" s="26">
        <f>SUM(W146:W148)</f>
        <v>0</v>
      </c>
      <c r="X149" s="27">
        <f t="shared" si="70"/>
        <v>0</v>
      </c>
      <c r="Y149" s="26">
        <f>SUM(Y146:Y148)</f>
        <v>0</v>
      </c>
      <c r="Z149" s="26">
        <f>SUM(Z146:Z148)</f>
        <v>0</v>
      </c>
      <c r="AA149" s="28">
        <f t="shared" si="78"/>
        <v>0</v>
      </c>
      <c r="AB149" s="29">
        <f>SUM(AB146:AB148)</f>
        <v>0</v>
      </c>
      <c r="AC149" s="30">
        <f t="shared" si="79"/>
        <v>0</v>
      </c>
    </row>
    <row r="150" spans="1:29" x14ac:dyDescent="0.3">
      <c r="A150" s="193"/>
      <c r="B150" s="192" t="s">
        <v>26</v>
      </c>
      <c r="C150" s="19" t="s">
        <v>55</v>
      </c>
      <c r="D150" s="20"/>
      <c r="E150" s="20"/>
      <c r="F150" s="24">
        <f t="shared" si="72"/>
        <v>0</v>
      </c>
      <c r="G150" s="20"/>
      <c r="H150" s="20"/>
      <c r="I150" s="24">
        <f t="shared" si="73"/>
        <v>0</v>
      </c>
      <c r="J150" s="20"/>
      <c r="K150" s="20"/>
      <c r="L150" s="24">
        <f t="shared" si="74"/>
        <v>0</v>
      </c>
      <c r="M150" s="20"/>
      <c r="N150" s="20"/>
      <c r="O150" s="24">
        <f t="shared" si="75"/>
        <v>0</v>
      </c>
      <c r="P150" s="20"/>
      <c r="Q150" s="20"/>
      <c r="R150" s="24">
        <f t="shared" si="76"/>
        <v>0</v>
      </c>
      <c r="S150" s="20"/>
      <c r="T150" s="20"/>
      <c r="U150" s="24">
        <f t="shared" si="77"/>
        <v>0</v>
      </c>
      <c r="V150" s="20"/>
      <c r="W150" s="20"/>
      <c r="X150" s="24">
        <f t="shared" si="70"/>
        <v>0</v>
      </c>
      <c r="Y150" s="13">
        <f>SUM(D150,G150,J150,M150,P150,S150,V150)</f>
        <v>0</v>
      </c>
      <c r="Z150" s="20">
        <f>SUM(E150,H150,K150,N150,Q150,W150,T150)</f>
        <v>0</v>
      </c>
      <c r="AA150" s="21">
        <f t="shared" si="78"/>
        <v>0</v>
      </c>
      <c r="AB150" s="22"/>
      <c r="AC150" s="23">
        <f t="shared" si="79"/>
        <v>0</v>
      </c>
    </row>
    <row r="151" spans="1:29" x14ac:dyDescent="0.3">
      <c r="A151" s="193"/>
      <c r="B151" s="193"/>
      <c r="C151" s="19" t="s">
        <v>50</v>
      </c>
      <c r="D151" s="20"/>
      <c r="E151" s="20"/>
      <c r="F151" s="24">
        <f t="shared" si="72"/>
        <v>0</v>
      </c>
      <c r="G151" s="20"/>
      <c r="H151" s="20"/>
      <c r="I151" s="24">
        <f t="shared" si="73"/>
        <v>0</v>
      </c>
      <c r="J151" s="20"/>
      <c r="K151" s="20"/>
      <c r="L151" s="24">
        <f t="shared" si="74"/>
        <v>0</v>
      </c>
      <c r="M151" s="20"/>
      <c r="N151" s="20"/>
      <c r="O151" s="24">
        <f t="shared" si="75"/>
        <v>0</v>
      </c>
      <c r="P151" s="20"/>
      <c r="Q151" s="20"/>
      <c r="R151" s="24">
        <f t="shared" si="76"/>
        <v>0</v>
      </c>
      <c r="S151" s="20"/>
      <c r="T151" s="20"/>
      <c r="U151" s="24">
        <f t="shared" si="77"/>
        <v>0</v>
      </c>
      <c r="V151" s="20"/>
      <c r="W151" s="20"/>
      <c r="X151" s="24">
        <f t="shared" si="70"/>
        <v>0</v>
      </c>
      <c r="Y151" s="13">
        <f>SUM(D151,G151,J151,M151,P151,S151,V151)</f>
        <v>0</v>
      </c>
      <c r="Z151" s="20">
        <f>SUM(E151,H151,K151,N151,Q151,W151,T151)</f>
        <v>0</v>
      </c>
      <c r="AA151" s="21">
        <f t="shared" si="78"/>
        <v>0</v>
      </c>
      <c r="AB151" s="22"/>
      <c r="AC151" s="23">
        <f t="shared" si="79"/>
        <v>0</v>
      </c>
    </row>
    <row r="152" spans="1:29" x14ac:dyDescent="0.3">
      <c r="A152" s="193"/>
      <c r="B152" s="193"/>
      <c r="C152" s="19" t="s">
        <v>51</v>
      </c>
      <c r="D152" s="20"/>
      <c r="E152" s="20"/>
      <c r="F152" s="24">
        <f t="shared" si="72"/>
        <v>0</v>
      </c>
      <c r="G152" s="20"/>
      <c r="H152" s="20"/>
      <c r="I152" s="24">
        <f t="shared" si="73"/>
        <v>0</v>
      </c>
      <c r="J152" s="20"/>
      <c r="K152" s="20"/>
      <c r="L152" s="24">
        <f t="shared" si="74"/>
        <v>0</v>
      </c>
      <c r="M152" s="20"/>
      <c r="N152" s="20"/>
      <c r="O152" s="24">
        <f t="shared" si="75"/>
        <v>0</v>
      </c>
      <c r="P152" s="20"/>
      <c r="Q152" s="20"/>
      <c r="R152" s="24">
        <f t="shared" si="76"/>
        <v>0</v>
      </c>
      <c r="S152" s="20"/>
      <c r="T152" s="20"/>
      <c r="U152" s="24">
        <f t="shared" si="77"/>
        <v>0</v>
      </c>
      <c r="V152" s="20"/>
      <c r="W152" s="20"/>
      <c r="X152" s="24">
        <f t="shared" si="70"/>
        <v>0</v>
      </c>
      <c r="Y152" s="13">
        <f>SUM(D152,G152,J152,M152,P152,S152,V152)</f>
        <v>0</v>
      </c>
      <c r="Z152" s="20">
        <f>SUM(E152,H152,K152,N152,Q152,W152,T152)</f>
        <v>0</v>
      </c>
      <c r="AA152" s="21">
        <f t="shared" si="78"/>
        <v>0</v>
      </c>
      <c r="AB152" s="22"/>
      <c r="AC152" s="23">
        <f t="shared" si="79"/>
        <v>0</v>
      </c>
    </row>
    <row r="153" spans="1:29" x14ac:dyDescent="0.3">
      <c r="A153" s="193"/>
      <c r="B153" s="194"/>
      <c r="C153" s="25" t="s">
        <v>44</v>
      </c>
      <c r="D153" s="26">
        <f>SUM(D150:D152)</f>
        <v>0</v>
      </c>
      <c r="E153" s="26">
        <f>SUM(E150:E152)</f>
        <v>0</v>
      </c>
      <c r="F153" s="27">
        <f t="shared" si="72"/>
        <v>0</v>
      </c>
      <c r="G153" s="26">
        <f>SUM(G150:G152)</f>
        <v>0</v>
      </c>
      <c r="H153" s="26">
        <f>SUM(H150:H152)</f>
        <v>0</v>
      </c>
      <c r="I153" s="27">
        <f t="shared" si="73"/>
        <v>0</v>
      </c>
      <c r="J153" s="26">
        <f>SUM(J150:J152)</f>
        <v>0</v>
      </c>
      <c r="K153" s="26">
        <f>SUM(K150:K152)</f>
        <v>0</v>
      </c>
      <c r="L153" s="27">
        <f t="shared" si="74"/>
        <v>0</v>
      </c>
      <c r="M153" s="26">
        <f>SUM(M150:M152)</f>
        <v>0</v>
      </c>
      <c r="N153" s="26">
        <f>SUM(N150:N152)</f>
        <v>0</v>
      </c>
      <c r="O153" s="27">
        <f t="shared" si="75"/>
        <v>0</v>
      </c>
      <c r="P153" s="26">
        <f>SUM(P150:P152)</f>
        <v>0</v>
      </c>
      <c r="Q153" s="26">
        <f>SUM(Q150:Q152)</f>
        <v>0</v>
      </c>
      <c r="R153" s="27">
        <f t="shared" si="76"/>
        <v>0</v>
      </c>
      <c r="S153" s="26">
        <f>SUM(S150:S152)</f>
        <v>0</v>
      </c>
      <c r="T153" s="26">
        <f>SUM(T150:T152)</f>
        <v>0</v>
      </c>
      <c r="U153" s="27">
        <f t="shared" si="77"/>
        <v>0</v>
      </c>
      <c r="V153" s="26">
        <f>SUM(V150:V152)</f>
        <v>0</v>
      </c>
      <c r="W153" s="26">
        <f>SUM(W150:W152)</f>
        <v>0</v>
      </c>
      <c r="X153" s="27">
        <f t="shared" si="70"/>
        <v>0</v>
      </c>
      <c r="Y153" s="26">
        <f>SUM(Y150:Y152)</f>
        <v>0</v>
      </c>
      <c r="Z153" s="26">
        <f>SUM(Z150:Z152)</f>
        <v>0</v>
      </c>
      <c r="AA153" s="28">
        <f t="shared" si="78"/>
        <v>0</v>
      </c>
      <c r="AB153" s="29">
        <f>SUM(AB150:AB152)</f>
        <v>0</v>
      </c>
      <c r="AC153" s="30">
        <f t="shared" si="79"/>
        <v>0</v>
      </c>
    </row>
    <row r="154" spans="1:29" x14ac:dyDescent="0.3">
      <c r="A154" s="193"/>
      <c r="B154" s="192" t="s">
        <v>9</v>
      </c>
      <c r="C154" s="19" t="s">
        <v>53</v>
      </c>
      <c r="D154" s="20"/>
      <c r="E154" s="20"/>
      <c r="F154" s="24">
        <f t="shared" si="72"/>
        <v>0</v>
      </c>
      <c r="G154" s="20"/>
      <c r="H154" s="20"/>
      <c r="I154" s="24">
        <f t="shared" si="73"/>
        <v>0</v>
      </c>
      <c r="J154" s="20"/>
      <c r="K154" s="20"/>
      <c r="L154" s="24">
        <f t="shared" si="74"/>
        <v>0</v>
      </c>
      <c r="M154" s="20"/>
      <c r="N154" s="20"/>
      <c r="O154" s="24">
        <f t="shared" si="75"/>
        <v>0</v>
      </c>
      <c r="P154" s="20"/>
      <c r="Q154" s="20"/>
      <c r="R154" s="24">
        <f t="shared" si="76"/>
        <v>0</v>
      </c>
      <c r="S154" s="20"/>
      <c r="T154" s="20"/>
      <c r="U154" s="24">
        <f t="shared" si="77"/>
        <v>0</v>
      </c>
      <c r="V154" s="20"/>
      <c r="W154" s="20"/>
      <c r="X154" s="24">
        <f t="shared" si="70"/>
        <v>0</v>
      </c>
      <c r="Y154" s="13">
        <f>SUM(D154,G154,J154,M154,P154,S154,V154)</f>
        <v>0</v>
      </c>
      <c r="Z154" s="20">
        <f>SUM(E154,H154,K154,N154,Q154,W154,T154)</f>
        <v>0</v>
      </c>
      <c r="AA154" s="21">
        <f t="shared" si="78"/>
        <v>0</v>
      </c>
      <c r="AB154" s="22"/>
      <c r="AC154" s="23">
        <f t="shared" si="79"/>
        <v>0</v>
      </c>
    </row>
    <row r="155" spans="1:29" x14ac:dyDescent="0.3">
      <c r="A155" s="193"/>
      <c r="B155" s="193"/>
      <c r="C155" s="19" t="s">
        <v>48</v>
      </c>
      <c r="D155" s="20"/>
      <c r="E155" s="20"/>
      <c r="F155" s="24">
        <f t="shared" si="72"/>
        <v>0</v>
      </c>
      <c r="G155" s="20"/>
      <c r="H155" s="20"/>
      <c r="I155" s="24">
        <f t="shared" si="73"/>
        <v>0</v>
      </c>
      <c r="J155" s="20"/>
      <c r="K155" s="20"/>
      <c r="L155" s="24">
        <f t="shared" si="74"/>
        <v>0</v>
      </c>
      <c r="M155" s="20"/>
      <c r="N155" s="20"/>
      <c r="O155" s="24">
        <f t="shared" si="75"/>
        <v>0</v>
      </c>
      <c r="P155" s="20"/>
      <c r="Q155" s="20"/>
      <c r="R155" s="24">
        <f t="shared" si="76"/>
        <v>0</v>
      </c>
      <c r="S155" s="20"/>
      <c r="T155" s="20"/>
      <c r="U155" s="24">
        <f t="shared" si="77"/>
        <v>0</v>
      </c>
      <c r="V155" s="20"/>
      <c r="W155" s="20"/>
      <c r="X155" s="24">
        <f t="shared" ref="X155:X186" si="81">IF(ISERROR(V155/W155),0,(V155/W155))</f>
        <v>0</v>
      </c>
      <c r="Y155" s="13">
        <f>SUM(D155,G155,J155,M155,P155,S155,V155)</f>
        <v>0</v>
      </c>
      <c r="Z155" s="20">
        <f>SUM(E155,H155,K155,N155,Q155,W155,T155)</f>
        <v>0</v>
      </c>
      <c r="AA155" s="21">
        <f t="shared" si="78"/>
        <v>0</v>
      </c>
      <c r="AB155" s="22"/>
      <c r="AC155" s="23">
        <f t="shared" si="79"/>
        <v>0</v>
      </c>
    </row>
    <row r="156" spans="1:29" x14ac:dyDescent="0.3">
      <c r="A156" s="193"/>
      <c r="B156" s="193"/>
      <c r="C156" s="19" t="s">
        <v>54</v>
      </c>
      <c r="D156" s="20"/>
      <c r="E156" s="20"/>
      <c r="F156" s="24">
        <f t="shared" si="72"/>
        <v>0</v>
      </c>
      <c r="G156" s="20"/>
      <c r="H156" s="20"/>
      <c r="I156" s="24">
        <f t="shared" si="73"/>
        <v>0</v>
      </c>
      <c r="J156" s="20"/>
      <c r="K156" s="20"/>
      <c r="L156" s="24">
        <f t="shared" si="74"/>
        <v>0</v>
      </c>
      <c r="M156" s="20"/>
      <c r="N156" s="20"/>
      <c r="O156" s="24">
        <f t="shared" si="75"/>
        <v>0</v>
      </c>
      <c r="P156" s="20"/>
      <c r="Q156" s="20"/>
      <c r="R156" s="24">
        <f t="shared" si="76"/>
        <v>0</v>
      </c>
      <c r="S156" s="20"/>
      <c r="T156" s="20"/>
      <c r="U156" s="24">
        <f t="shared" si="77"/>
        <v>0</v>
      </c>
      <c r="V156" s="20"/>
      <c r="W156" s="20"/>
      <c r="X156" s="24">
        <f t="shared" si="81"/>
        <v>0</v>
      </c>
      <c r="Y156" s="13">
        <f>SUM(D156,G156,J156,M156,P156,S156,V156)</f>
        <v>0</v>
      </c>
      <c r="Z156" s="20">
        <f>SUM(E156,H156,K156,N156,Q156,W156,T156)</f>
        <v>0</v>
      </c>
      <c r="AA156" s="21">
        <f t="shared" si="78"/>
        <v>0</v>
      </c>
      <c r="AB156" s="22"/>
      <c r="AC156" s="23">
        <f t="shared" si="79"/>
        <v>0</v>
      </c>
    </row>
    <row r="157" spans="1:29" x14ac:dyDescent="0.3">
      <c r="A157" s="194"/>
      <c r="B157" s="194"/>
      <c r="C157" s="25" t="s">
        <v>44</v>
      </c>
      <c r="D157" s="26">
        <f>SUM(D154:D156)</f>
        <v>0</v>
      </c>
      <c r="E157" s="26">
        <f>SUM(E154:E156)</f>
        <v>0</v>
      </c>
      <c r="F157" s="27">
        <f t="shared" si="72"/>
        <v>0</v>
      </c>
      <c r="G157" s="26">
        <f>SUM(G154:G156)</f>
        <v>0</v>
      </c>
      <c r="H157" s="26">
        <f>SUM(H154:H156)</f>
        <v>0</v>
      </c>
      <c r="I157" s="27">
        <f t="shared" si="73"/>
        <v>0</v>
      </c>
      <c r="J157" s="26">
        <f>SUM(J154:J156)</f>
        <v>0</v>
      </c>
      <c r="K157" s="26">
        <f>SUM(K154:K156)</f>
        <v>0</v>
      </c>
      <c r="L157" s="27">
        <f t="shared" si="74"/>
        <v>0</v>
      </c>
      <c r="M157" s="26">
        <f>SUM(M154:M156)</f>
        <v>0</v>
      </c>
      <c r="N157" s="26">
        <f>SUM(N154:N156)</f>
        <v>0</v>
      </c>
      <c r="O157" s="27">
        <f t="shared" si="75"/>
        <v>0</v>
      </c>
      <c r="P157" s="26">
        <f>SUM(P154:P156)</f>
        <v>0</v>
      </c>
      <c r="Q157" s="26">
        <f>SUM(Q154:Q156)</f>
        <v>0</v>
      </c>
      <c r="R157" s="27">
        <f t="shared" si="76"/>
        <v>0</v>
      </c>
      <c r="S157" s="26">
        <f>SUM(S154:S156)</f>
        <v>0</v>
      </c>
      <c r="T157" s="26">
        <f>SUM(T154:T156)</f>
        <v>0</v>
      </c>
      <c r="U157" s="27">
        <f t="shared" si="77"/>
        <v>0</v>
      </c>
      <c r="V157" s="26">
        <f>SUM(V154:V156)</f>
        <v>0</v>
      </c>
      <c r="W157" s="26">
        <f>SUM(W154:W156)</f>
        <v>0</v>
      </c>
      <c r="X157" s="27">
        <f t="shared" si="81"/>
        <v>0</v>
      </c>
      <c r="Y157" s="26">
        <f>SUM(Y154:Y156)</f>
        <v>0</v>
      </c>
      <c r="Z157" s="26">
        <f>SUM(Z154:Z156)</f>
        <v>0</v>
      </c>
      <c r="AA157" s="30">
        <f t="shared" si="78"/>
        <v>0</v>
      </c>
      <c r="AB157" s="29">
        <f>SUM(AB154:AB156)</f>
        <v>0</v>
      </c>
      <c r="AC157" s="30">
        <f t="shared" si="79"/>
        <v>0</v>
      </c>
    </row>
    <row r="158" spans="1:29" x14ac:dyDescent="0.3">
      <c r="A158" s="190" t="s">
        <v>46</v>
      </c>
      <c r="B158" s="198"/>
      <c r="C158" s="191"/>
      <c r="D158" s="31">
        <f>SUM(D145,D149,D153,D157)</f>
        <v>0</v>
      </c>
      <c r="E158" s="31">
        <f>SUM(E145,E149,E153,E157)</f>
        <v>0</v>
      </c>
      <c r="F158" s="32">
        <f t="shared" si="72"/>
        <v>0</v>
      </c>
      <c r="G158" s="31">
        <f>SUM(G145,G149,G153,G157)</f>
        <v>0</v>
      </c>
      <c r="H158" s="31">
        <f>SUM(H145,H149,H153,H157)</f>
        <v>0</v>
      </c>
      <c r="I158" s="32">
        <f t="shared" si="73"/>
        <v>0</v>
      </c>
      <c r="J158" s="31">
        <f>SUM(J145,J149,J153,J157)</f>
        <v>0</v>
      </c>
      <c r="K158" s="31">
        <f>SUM(K145,K149,K153,K157)</f>
        <v>0</v>
      </c>
      <c r="L158" s="32">
        <f t="shared" si="74"/>
        <v>0</v>
      </c>
      <c r="M158" s="31">
        <f>SUM(M145,M149,M153,M157)</f>
        <v>0</v>
      </c>
      <c r="N158" s="31">
        <f>SUM(N145,N149,N153,N157)</f>
        <v>0</v>
      </c>
      <c r="O158" s="32">
        <f t="shared" si="75"/>
        <v>0</v>
      </c>
      <c r="P158" s="31">
        <f>SUM(P145,P149,P153,P157)</f>
        <v>0</v>
      </c>
      <c r="Q158" s="31">
        <f>SUM(Q145,Q149,Q153,Q157)</f>
        <v>0</v>
      </c>
      <c r="R158" s="32">
        <f t="shared" si="76"/>
        <v>0</v>
      </c>
      <c r="S158" s="31">
        <f>SUM(S145,S149,S153,S157)</f>
        <v>0</v>
      </c>
      <c r="T158" s="31">
        <f>SUM(T145,T149,T153,T157)</f>
        <v>0</v>
      </c>
      <c r="U158" s="32">
        <f t="shared" si="77"/>
        <v>0</v>
      </c>
      <c r="V158" s="31">
        <f>SUM(V145,V149,V153,V157)</f>
        <v>0</v>
      </c>
      <c r="W158" s="31">
        <f>SUM(W145,W149,W153,W157)</f>
        <v>0</v>
      </c>
      <c r="X158" s="32">
        <f t="shared" si="81"/>
        <v>0</v>
      </c>
      <c r="Y158" s="31">
        <f>SUM(Y145,Y149,Y153,Y157)</f>
        <v>0</v>
      </c>
      <c r="Z158" s="31">
        <f>SUM(Z145,Z149,Z153,Z157)</f>
        <v>0</v>
      </c>
      <c r="AA158" s="35">
        <f t="shared" si="78"/>
        <v>0</v>
      </c>
      <c r="AB158" s="34">
        <f>SUM(AB145,AB149,AB153,AB157)</f>
        <v>0</v>
      </c>
      <c r="AC158" s="35">
        <f t="shared" si="79"/>
        <v>0</v>
      </c>
    </row>
    <row r="159" spans="1:29" x14ac:dyDescent="0.3">
      <c r="A159" s="206" t="s">
        <v>35</v>
      </c>
      <c r="B159" s="192" t="s">
        <v>24</v>
      </c>
      <c r="C159" s="19" t="s">
        <v>41</v>
      </c>
      <c r="D159" s="20"/>
      <c r="E159" s="20"/>
      <c r="F159" s="24">
        <f t="shared" si="72"/>
        <v>0</v>
      </c>
      <c r="G159" s="20"/>
      <c r="H159" s="20"/>
      <c r="I159" s="24">
        <f t="shared" si="73"/>
        <v>0</v>
      </c>
      <c r="J159" s="20"/>
      <c r="K159" s="20"/>
      <c r="L159" s="24">
        <f t="shared" si="74"/>
        <v>0</v>
      </c>
      <c r="M159" s="20"/>
      <c r="N159" s="20"/>
      <c r="O159" s="24">
        <f t="shared" si="75"/>
        <v>0</v>
      </c>
      <c r="P159" s="20"/>
      <c r="Q159" s="20"/>
      <c r="R159" s="24">
        <f t="shared" si="76"/>
        <v>0</v>
      </c>
      <c r="S159" s="20"/>
      <c r="T159" s="20"/>
      <c r="U159" s="24">
        <f t="shared" si="77"/>
        <v>0</v>
      </c>
      <c r="V159" s="20"/>
      <c r="W159" s="20"/>
      <c r="X159" s="24">
        <f t="shared" si="81"/>
        <v>0</v>
      </c>
      <c r="Y159" s="13">
        <f>SUM(D159,G159,J159,M159,P159,S159,V159)</f>
        <v>0</v>
      </c>
      <c r="Z159" s="20">
        <f>SUM(E159,H159,K159,N159,Q159,W159,T159)</f>
        <v>0</v>
      </c>
      <c r="AA159" s="21">
        <f t="shared" si="78"/>
        <v>0</v>
      </c>
      <c r="AB159" s="22"/>
      <c r="AC159" s="23">
        <f t="shared" si="79"/>
        <v>0</v>
      </c>
    </row>
    <row r="160" spans="1:29" x14ac:dyDescent="0.3">
      <c r="A160" s="193"/>
      <c r="B160" s="193"/>
      <c r="C160" s="19" t="s">
        <v>43</v>
      </c>
      <c r="D160" s="20"/>
      <c r="E160" s="20"/>
      <c r="F160" s="24">
        <f t="shared" si="72"/>
        <v>0</v>
      </c>
      <c r="G160" s="20"/>
      <c r="H160" s="20"/>
      <c r="I160" s="24">
        <f t="shared" si="73"/>
        <v>0</v>
      </c>
      <c r="J160" s="20"/>
      <c r="K160" s="20"/>
      <c r="L160" s="24">
        <f t="shared" si="74"/>
        <v>0</v>
      </c>
      <c r="M160" s="20"/>
      <c r="N160" s="20"/>
      <c r="O160" s="24">
        <f t="shared" si="75"/>
        <v>0</v>
      </c>
      <c r="P160" s="20"/>
      <c r="Q160" s="20"/>
      <c r="R160" s="24">
        <f t="shared" si="76"/>
        <v>0</v>
      </c>
      <c r="S160" s="20"/>
      <c r="T160" s="20"/>
      <c r="U160" s="24">
        <f t="shared" si="77"/>
        <v>0</v>
      </c>
      <c r="V160" s="20"/>
      <c r="W160" s="20"/>
      <c r="X160" s="24">
        <f t="shared" si="81"/>
        <v>0</v>
      </c>
      <c r="Y160" s="13">
        <f>SUM(D160,G160,J160,M160,P160,S160,V160)</f>
        <v>0</v>
      </c>
      <c r="Z160" s="20">
        <f>SUM(E160,H160,K160,N160,Q160,W160,T160)</f>
        <v>0</v>
      </c>
      <c r="AA160" s="21">
        <f t="shared" si="78"/>
        <v>0</v>
      </c>
      <c r="AB160" s="22"/>
      <c r="AC160" s="23">
        <f t="shared" si="79"/>
        <v>0</v>
      </c>
    </row>
    <row r="161" spans="1:29" x14ac:dyDescent="0.3">
      <c r="A161" s="193"/>
      <c r="B161" s="193"/>
      <c r="C161" s="19" t="s">
        <v>47</v>
      </c>
      <c r="D161" s="20"/>
      <c r="E161" s="20"/>
      <c r="F161" s="24">
        <f t="shared" si="72"/>
        <v>0</v>
      </c>
      <c r="G161" s="20"/>
      <c r="H161" s="20"/>
      <c r="I161" s="24">
        <f t="shared" si="73"/>
        <v>0</v>
      </c>
      <c r="J161" s="20"/>
      <c r="K161" s="20"/>
      <c r="L161" s="24">
        <f t="shared" si="74"/>
        <v>0</v>
      </c>
      <c r="M161" s="20"/>
      <c r="N161" s="20"/>
      <c r="O161" s="24">
        <f t="shared" si="75"/>
        <v>0</v>
      </c>
      <c r="P161" s="20"/>
      <c r="Q161" s="20"/>
      <c r="R161" s="24">
        <f t="shared" si="76"/>
        <v>0</v>
      </c>
      <c r="S161" s="20"/>
      <c r="T161" s="20"/>
      <c r="U161" s="24">
        <f t="shared" si="77"/>
        <v>0</v>
      </c>
      <c r="V161" s="20"/>
      <c r="W161" s="20"/>
      <c r="X161" s="24">
        <f t="shared" si="81"/>
        <v>0</v>
      </c>
      <c r="Y161" s="13">
        <f>SUM(D161,G161,J161,M161,P161,S161,V161)</f>
        <v>0</v>
      </c>
      <c r="Z161" s="20">
        <f>SUM(E161,H161,K161,N161,Q161,W161,T161)</f>
        <v>0</v>
      </c>
      <c r="AA161" s="21">
        <f t="shared" si="78"/>
        <v>0</v>
      </c>
      <c r="AB161" s="22"/>
      <c r="AC161" s="23">
        <f t="shared" si="79"/>
        <v>0</v>
      </c>
    </row>
    <row r="162" spans="1:29" x14ac:dyDescent="0.3">
      <c r="A162" s="193"/>
      <c r="B162" s="194"/>
      <c r="C162" s="25" t="s">
        <v>44</v>
      </c>
      <c r="D162" s="26">
        <f>SUM(D159:D161)</f>
        <v>0</v>
      </c>
      <c r="E162" s="26">
        <f>SUM(E159:E161)</f>
        <v>0</v>
      </c>
      <c r="F162" s="27">
        <f t="shared" si="72"/>
        <v>0</v>
      </c>
      <c r="G162" s="26">
        <f>SUM(G159:G161)</f>
        <v>0</v>
      </c>
      <c r="H162" s="26">
        <f>SUM(H159:H161)</f>
        <v>0</v>
      </c>
      <c r="I162" s="27">
        <f t="shared" si="73"/>
        <v>0</v>
      </c>
      <c r="J162" s="26">
        <f>SUM(J159:J161)</f>
        <v>0</v>
      </c>
      <c r="K162" s="26">
        <f>SUM(K159:K161)</f>
        <v>0</v>
      </c>
      <c r="L162" s="27">
        <f t="shared" si="74"/>
        <v>0</v>
      </c>
      <c r="M162" s="26">
        <f>SUM(M159:M161)</f>
        <v>0</v>
      </c>
      <c r="N162" s="26">
        <f>SUM(N159:N161)</f>
        <v>0</v>
      </c>
      <c r="O162" s="27">
        <f t="shared" si="75"/>
        <v>0</v>
      </c>
      <c r="P162" s="26">
        <f>SUM(P159:P161)</f>
        <v>0</v>
      </c>
      <c r="Q162" s="26">
        <f>SUM(Q159:Q161)</f>
        <v>0</v>
      </c>
      <c r="R162" s="27">
        <f t="shared" si="76"/>
        <v>0</v>
      </c>
      <c r="S162" s="26">
        <f>SUM(S159:S161)</f>
        <v>0</v>
      </c>
      <c r="T162" s="26">
        <f>SUM(T159:T161)</f>
        <v>0</v>
      </c>
      <c r="U162" s="27">
        <f t="shared" si="77"/>
        <v>0</v>
      </c>
      <c r="V162" s="26">
        <f>SUM(V159:V161)</f>
        <v>0</v>
      </c>
      <c r="W162" s="26">
        <f>SUM(W159:W161)</f>
        <v>0</v>
      </c>
      <c r="X162" s="27">
        <f t="shared" si="81"/>
        <v>0</v>
      </c>
      <c r="Y162" s="26">
        <f>SUM(Y159:Y161)</f>
        <v>0</v>
      </c>
      <c r="Z162" s="26">
        <f>SUM(Z159:Z161)</f>
        <v>0</v>
      </c>
      <c r="AA162" s="28">
        <f t="shared" si="78"/>
        <v>0</v>
      </c>
      <c r="AB162" s="29">
        <f>SUM(AB159:AB161)</f>
        <v>0</v>
      </c>
      <c r="AC162" s="30">
        <f t="shared" si="79"/>
        <v>0</v>
      </c>
    </row>
    <row r="163" spans="1:29" x14ac:dyDescent="0.3">
      <c r="A163" s="193"/>
      <c r="B163" s="192" t="s">
        <v>25</v>
      </c>
      <c r="C163" s="19" t="s">
        <v>38</v>
      </c>
      <c r="D163" s="20"/>
      <c r="E163" s="20"/>
      <c r="F163" s="24">
        <f t="shared" si="72"/>
        <v>0</v>
      </c>
      <c r="G163" s="20"/>
      <c r="H163" s="20"/>
      <c r="I163" s="24">
        <f t="shared" si="73"/>
        <v>0</v>
      </c>
      <c r="J163" s="20"/>
      <c r="K163" s="20"/>
      <c r="L163" s="24">
        <f t="shared" si="74"/>
        <v>0</v>
      </c>
      <c r="M163" s="20"/>
      <c r="N163" s="20"/>
      <c r="O163" s="24">
        <f t="shared" si="75"/>
        <v>0</v>
      </c>
      <c r="P163" s="20"/>
      <c r="Q163" s="20"/>
      <c r="R163" s="24">
        <f t="shared" si="76"/>
        <v>0</v>
      </c>
      <c r="S163" s="20"/>
      <c r="T163" s="20"/>
      <c r="U163" s="24">
        <f t="shared" si="77"/>
        <v>0</v>
      </c>
      <c r="V163" s="20"/>
      <c r="W163" s="20"/>
      <c r="X163" s="24">
        <f t="shared" si="81"/>
        <v>0</v>
      </c>
      <c r="Y163" s="13">
        <f t="shared" ref="Y163:Z165" si="82">SUM(D163,G163,J163,M163,P163,S163,V163)</f>
        <v>0</v>
      </c>
      <c r="Z163" s="20">
        <f t="shared" si="82"/>
        <v>0</v>
      </c>
      <c r="AA163" s="21">
        <f t="shared" si="78"/>
        <v>0</v>
      </c>
      <c r="AB163" s="22"/>
      <c r="AC163" s="23">
        <f t="shared" si="79"/>
        <v>0</v>
      </c>
    </row>
    <row r="164" spans="1:29" x14ac:dyDescent="0.3">
      <c r="A164" s="193"/>
      <c r="B164" s="193"/>
      <c r="C164" s="19" t="s">
        <v>39</v>
      </c>
      <c r="D164" s="20"/>
      <c r="E164" s="20"/>
      <c r="F164" s="24">
        <f t="shared" si="72"/>
        <v>0</v>
      </c>
      <c r="G164" s="20"/>
      <c r="H164" s="20"/>
      <c r="I164" s="24">
        <f t="shared" si="73"/>
        <v>0</v>
      </c>
      <c r="J164" s="20"/>
      <c r="K164" s="20"/>
      <c r="L164" s="24">
        <f t="shared" si="74"/>
        <v>0</v>
      </c>
      <c r="M164" s="20"/>
      <c r="N164" s="20"/>
      <c r="O164" s="24">
        <f t="shared" si="75"/>
        <v>0</v>
      </c>
      <c r="P164" s="20"/>
      <c r="Q164" s="20"/>
      <c r="R164" s="24">
        <f t="shared" si="76"/>
        <v>0</v>
      </c>
      <c r="S164" s="20"/>
      <c r="T164" s="20"/>
      <c r="U164" s="24">
        <f t="shared" si="77"/>
        <v>0</v>
      </c>
      <c r="V164" s="20"/>
      <c r="W164" s="20"/>
      <c r="X164" s="24">
        <f t="shared" si="81"/>
        <v>0</v>
      </c>
      <c r="Y164" s="13">
        <f t="shared" si="82"/>
        <v>0</v>
      </c>
      <c r="Z164" s="20">
        <f t="shared" si="82"/>
        <v>0</v>
      </c>
      <c r="AA164" s="21">
        <f t="shared" si="78"/>
        <v>0</v>
      </c>
      <c r="AB164" s="22"/>
      <c r="AC164" s="23">
        <f t="shared" si="79"/>
        <v>0</v>
      </c>
    </row>
    <row r="165" spans="1:29" x14ac:dyDescent="0.3">
      <c r="A165" s="193"/>
      <c r="B165" s="193"/>
      <c r="C165" s="19" t="s">
        <v>52</v>
      </c>
      <c r="D165" s="20"/>
      <c r="E165" s="20"/>
      <c r="F165" s="24">
        <f t="shared" si="72"/>
        <v>0</v>
      </c>
      <c r="G165" s="20"/>
      <c r="H165" s="20"/>
      <c r="I165" s="24">
        <f t="shared" si="73"/>
        <v>0</v>
      </c>
      <c r="J165" s="20"/>
      <c r="K165" s="20"/>
      <c r="L165" s="24">
        <f t="shared" si="74"/>
        <v>0</v>
      </c>
      <c r="M165" s="20"/>
      <c r="N165" s="20"/>
      <c r="O165" s="24">
        <f t="shared" si="75"/>
        <v>0</v>
      </c>
      <c r="P165" s="20"/>
      <c r="Q165" s="20"/>
      <c r="R165" s="24">
        <f t="shared" si="76"/>
        <v>0</v>
      </c>
      <c r="S165" s="20"/>
      <c r="T165" s="20"/>
      <c r="U165" s="24">
        <f t="shared" si="77"/>
        <v>0</v>
      </c>
      <c r="V165" s="20"/>
      <c r="W165" s="20"/>
      <c r="X165" s="24">
        <f t="shared" si="81"/>
        <v>0</v>
      </c>
      <c r="Y165" s="13">
        <f t="shared" si="82"/>
        <v>0</v>
      </c>
      <c r="Z165" s="20">
        <f t="shared" si="82"/>
        <v>0</v>
      </c>
      <c r="AA165" s="21">
        <f t="shared" si="78"/>
        <v>0</v>
      </c>
      <c r="AB165" s="22"/>
      <c r="AC165" s="23">
        <f t="shared" si="79"/>
        <v>0</v>
      </c>
    </row>
    <row r="166" spans="1:29" x14ac:dyDescent="0.3">
      <c r="A166" s="193"/>
      <c r="B166" s="194"/>
      <c r="C166" s="25" t="s">
        <v>44</v>
      </c>
      <c r="D166" s="26">
        <f>SUM(D163:D165)</f>
        <v>0</v>
      </c>
      <c r="E166" s="26">
        <f>SUM(E163:E165)</f>
        <v>0</v>
      </c>
      <c r="F166" s="27">
        <f t="shared" si="72"/>
        <v>0</v>
      </c>
      <c r="G166" s="26">
        <f>SUM(G163:G165)</f>
        <v>0</v>
      </c>
      <c r="H166" s="26">
        <f>SUM(H163:H165)</f>
        <v>0</v>
      </c>
      <c r="I166" s="27">
        <f t="shared" si="73"/>
        <v>0</v>
      </c>
      <c r="J166" s="26">
        <f>SUM(J163:J165)</f>
        <v>0</v>
      </c>
      <c r="K166" s="26">
        <f>SUM(K163:K165)</f>
        <v>0</v>
      </c>
      <c r="L166" s="27">
        <f t="shared" si="74"/>
        <v>0</v>
      </c>
      <c r="M166" s="26">
        <f>SUM(M163:M165)</f>
        <v>0</v>
      </c>
      <c r="N166" s="26">
        <f>SUM(N163:N165)</f>
        <v>0</v>
      </c>
      <c r="O166" s="27">
        <f t="shared" si="75"/>
        <v>0</v>
      </c>
      <c r="P166" s="26">
        <f>SUM(P163:P165)</f>
        <v>0</v>
      </c>
      <c r="Q166" s="26">
        <f>SUM(Q163:Q165)</f>
        <v>0</v>
      </c>
      <c r="R166" s="27">
        <f t="shared" si="76"/>
        <v>0</v>
      </c>
      <c r="S166" s="26">
        <f>SUM(S163:S165)</f>
        <v>0</v>
      </c>
      <c r="T166" s="26">
        <f>SUM(T163:T165)</f>
        <v>0</v>
      </c>
      <c r="U166" s="27">
        <f t="shared" si="77"/>
        <v>0</v>
      </c>
      <c r="V166" s="26">
        <f>SUM(V163:V165)</f>
        <v>0</v>
      </c>
      <c r="W166" s="26">
        <f>SUM(W163:W165)</f>
        <v>0</v>
      </c>
      <c r="X166" s="27">
        <f t="shared" si="81"/>
        <v>0</v>
      </c>
      <c r="Y166" s="26">
        <f>SUM(Y163:Y165)</f>
        <v>0</v>
      </c>
      <c r="Z166" s="26">
        <f>SUM(Z163:Z165)</f>
        <v>0</v>
      </c>
      <c r="AA166" s="28">
        <f t="shared" si="78"/>
        <v>0</v>
      </c>
      <c r="AB166" s="29">
        <f>SUM(AB163:AB165)</f>
        <v>0</v>
      </c>
      <c r="AC166" s="30">
        <f t="shared" si="79"/>
        <v>0</v>
      </c>
    </row>
    <row r="167" spans="1:29" x14ac:dyDescent="0.3">
      <c r="A167" s="193"/>
      <c r="B167" s="192" t="s">
        <v>26</v>
      </c>
      <c r="C167" s="19" t="s">
        <v>55</v>
      </c>
      <c r="D167" s="20"/>
      <c r="E167" s="20"/>
      <c r="F167" s="24">
        <f t="shared" si="72"/>
        <v>0</v>
      </c>
      <c r="G167" s="20"/>
      <c r="H167" s="20"/>
      <c r="I167" s="24">
        <f t="shared" si="73"/>
        <v>0</v>
      </c>
      <c r="J167" s="20"/>
      <c r="K167" s="20"/>
      <c r="L167" s="24">
        <f t="shared" si="74"/>
        <v>0</v>
      </c>
      <c r="M167" s="20"/>
      <c r="N167" s="20"/>
      <c r="O167" s="24">
        <f t="shared" si="75"/>
        <v>0</v>
      </c>
      <c r="P167" s="20"/>
      <c r="Q167" s="20"/>
      <c r="R167" s="24">
        <f t="shared" si="76"/>
        <v>0</v>
      </c>
      <c r="S167" s="20"/>
      <c r="T167" s="20"/>
      <c r="U167" s="24">
        <f t="shared" si="77"/>
        <v>0</v>
      </c>
      <c r="V167" s="20"/>
      <c r="W167" s="20"/>
      <c r="X167" s="24">
        <f t="shared" si="81"/>
        <v>0</v>
      </c>
      <c r="Y167" s="13">
        <f>SUM(D167,G167,J167,M167,P167,S167,V167)</f>
        <v>0</v>
      </c>
      <c r="Z167" s="20">
        <f>SUM(E167,H167,K167,N167,Q167,W167,T167)</f>
        <v>0</v>
      </c>
      <c r="AA167" s="21">
        <f t="shared" si="78"/>
        <v>0</v>
      </c>
      <c r="AB167" s="22"/>
      <c r="AC167" s="23">
        <f t="shared" si="79"/>
        <v>0</v>
      </c>
    </row>
    <row r="168" spans="1:29" x14ac:dyDescent="0.3">
      <c r="A168" s="193"/>
      <c r="B168" s="193"/>
      <c r="C168" s="19" t="s">
        <v>50</v>
      </c>
      <c r="D168" s="20"/>
      <c r="E168" s="20"/>
      <c r="F168" s="24">
        <f t="shared" si="72"/>
        <v>0</v>
      </c>
      <c r="G168" s="20"/>
      <c r="H168" s="20"/>
      <c r="I168" s="24">
        <f t="shared" si="73"/>
        <v>0</v>
      </c>
      <c r="J168" s="20"/>
      <c r="K168" s="20"/>
      <c r="L168" s="24">
        <f t="shared" si="74"/>
        <v>0</v>
      </c>
      <c r="M168" s="20"/>
      <c r="N168" s="20"/>
      <c r="O168" s="24">
        <f t="shared" si="75"/>
        <v>0</v>
      </c>
      <c r="P168" s="20"/>
      <c r="Q168" s="20"/>
      <c r="R168" s="24">
        <f t="shared" si="76"/>
        <v>0</v>
      </c>
      <c r="S168" s="20"/>
      <c r="T168" s="20"/>
      <c r="U168" s="24">
        <f t="shared" si="77"/>
        <v>0</v>
      </c>
      <c r="V168" s="20"/>
      <c r="W168" s="20"/>
      <c r="X168" s="24">
        <f t="shared" si="81"/>
        <v>0</v>
      </c>
      <c r="Y168" s="13">
        <f>SUM(D168,G168,J168,M168,P168,S168,V168)</f>
        <v>0</v>
      </c>
      <c r="Z168" s="20">
        <f>SUM(E168,H168,K168,N168,Q168,W168,T168)</f>
        <v>0</v>
      </c>
      <c r="AA168" s="21">
        <f t="shared" si="78"/>
        <v>0</v>
      </c>
      <c r="AB168" s="22"/>
      <c r="AC168" s="23">
        <f t="shared" si="79"/>
        <v>0</v>
      </c>
    </row>
    <row r="169" spans="1:29" x14ac:dyDescent="0.3">
      <c r="A169" s="193"/>
      <c r="B169" s="193"/>
      <c r="C169" s="19" t="s">
        <v>51</v>
      </c>
      <c r="D169" s="20"/>
      <c r="E169" s="20"/>
      <c r="F169" s="24">
        <f t="shared" si="72"/>
        <v>0</v>
      </c>
      <c r="G169" s="20"/>
      <c r="H169" s="20"/>
      <c r="I169" s="24">
        <f t="shared" si="73"/>
        <v>0</v>
      </c>
      <c r="J169" s="20"/>
      <c r="K169" s="20"/>
      <c r="L169" s="24">
        <f t="shared" si="74"/>
        <v>0</v>
      </c>
      <c r="M169" s="20"/>
      <c r="N169" s="20"/>
      <c r="O169" s="24">
        <f t="shared" si="75"/>
        <v>0</v>
      </c>
      <c r="P169" s="20"/>
      <c r="Q169" s="20"/>
      <c r="R169" s="24">
        <f t="shared" si="76"/>
        <v>0</v>
      </c>
      <c r="S169" s="20"/>
      <c r="T169" s="20"/>
      <c r="U169" s="24">
        <f t="shared" si="77"/>
        <v>0</v>
      </c>
      <c r="V169" s="20"/>
      <c r="W169" s="20"/>
      <c r="X169" s="24">
        <f t="shared" si="81"/>
        <v>0</v>
      </c>
      <c r="Y169" s="13">
        <f>SUM(D169,G169,J169,M169,P169,S169,V169)</f>
        <v>0</v>
      </c>
      <c r="Z169" s="20">
        <f>SUM(E169,H169,K169,N169,Q169,W169,T169)</f>
        <v>0</v>
      </c>
      <c r="AA169" s="21">
        <f t="shared" si="78"/>
        <v>0</v>
      </c>
      <c r="AB169" s="22"/>
      <c r="AC169" s="23">
        <f t="shared" si="79"/>
        <v>0</v>
      </c>
    </row>
    <row r="170" spans="1:29" x14ac:dyDescent="0.3">
      <c r="A170" s="193"/>
      <c r="B170" s="194"/>
      <c r="C170" s="25" t="s">
        <v>44</v>
      </c>
      <c r="D170" s="26">
        <f>SUM(D167:D169)</f>
        <v>0</v>
      </c>
      <c r="E170" s="26">
        <f>SUM(E167:E169)</f>
        <v>0</v>
      </c>
      <c r="F170" s="27">
        <f t="shared" si="72"/>
        <v>0</v>
      </c>
      <c r="G170" s="26">
        <f>SUM(G167:G169)</f>
        <v>0</v>
      </c>
      <c r="H170" s="26">
        <f>SUM(H167:H169)</f>
        <v>0</v>
      </c>
      <c r="I170" s="27">
        <f t="shared" si="73"/>
        <v>0</v>
      </c>
      <c r="J170" s="26">
        <f>SUM(J167:J169)</f>
        <v>0</v>
      </c>
      <c r="K170" s="26">
        <f>SUM(K167:K169)</f>
        <v>0</v>
      </c>
      <c r="L170" s="27">
        <f t="shared" si="74"/>
        <v>0</v>
      </c>
      <c r="M170" s="26">
        <f>SUM(M167:M169)</f>
        <v>0</v>
      </c>
      <c r="N170" s="26">
        <f>SUM(N167:N169)</f>
        <v>0</v>
      </c>
      <c r="O170" s="27">
        <f t="shared" si="75"/>
        <v>0</v>
      </c>
      <c r="P170" s="26">
        <f>SUM(P167:P169)</f>
        <v>0</v>
      </c>
      <c r="Q170" s="26">
        <f>SUM(Q167:Q169)</f>
        <v>0</v>
      </c>
      <c r="R170" s="27">
        <f t="shared" si="76"/>
        <v>0</v>
      </c>
      <c r="S170" s="26">
        <f>SUM(S167:S169)</f>
        <v>0</v>
      </c>
      <c r="T170" s="26">
        <f>SUM(T167:T169)</f>
        <v>0</v>
      </c>
      <c r="U170" s="27">
        <f t="shared" si="77"/>
        <v>0</v>
      </c>
      <c r="V170" s="26">
        <f>SUM(V167:V169)</f>
        <v>0</v>
      </c>
      <c r="W170" s="26">
        <f>SUM(W167:W169)</f>
        <v>0</v>
      </c>
      <c r="X170" s="27">
        <f t="shared" si="81"/>
        <v>0</v>
      </c>
      <c r="Y170" s="26">
        <f>SUM(Y167:Y169)</f>
        <v>0</v>
      </c>
      <c r="Z170" s="26">
        <f>SUM(Z167:Z169)</f>
        <v>0</v>
      </c>
      <c r="AA170" s="28">
        <f t="shared" si="78"/>
        <v>0</v>
      </c>
      <c r="AB170" s="29">
        <f>SUM(AB167:AB169)</f>
        <v>0</v>
      </c>
      <c r="AC170" s="30">
        <f t="shared" si="79"/>
        <v>0</v>
      </c>
    </row>
    <row r="171" spans="1:29" x14ac:dyDescent="0.3">
      <c r="A171" s="193"/>
      <c r="B171" s="192" t="s">
        <v>9</v>
      </c>
      <c r="C171" s="19" t="s">
        <v>53</v>
      </c>
      <c r="D171" s="20"/>
      <c r="E171" s="20"/>
      <c r="F171" s="24">
        <f t="shared" si="72"/>
        <v>0</v>
      </c>
      <c r="G171" s="20"/>
      <c r="H171" s="20"/>
      <c r="I171" s="24">
        <f t="shared" si="73"/>
        <v>0</v>
      </c>
      <c r="J171" s="20"/>
      <c r="K171" s="20"/>
      <c r="L171" s="24">
        <f t="shared" si="74"/>
        <v>0</v>
      </c>
      <c r="M171" s="20"/>
      <c r="N171" s="20"/>
      <c r="O171" s="24">
        <f t="shared" si="75"/>
        <v>0</v>
      </c>
      <c r="P171" s="20"/>
      <c r="Q171" s="20"/>
      <c r="R171" s="24">
        <f t="shared" si="76"/>
        <v>0</v>
      </c>
      <c r="S171" s="20"/>
      <c r="T171" s="20"/>
      <c r="U171" s="24">
        <f t="shared" si="77"/>
        <v>0</v>
      </c>
      <c r="V171" s="20"/>
      <c r="W171" s="20"/>
      <c r="X171" s="24">
        <f t="shared" si="81"/>
        <v>0</v>
      </c>
      <c r="Y171" s="13">
        <f>SUM(D171,G171,J171,M171,P171,S171,V171)</f>
        <v>0</v>
      </c>
      <c r="Z171" s="20">
        <f>SUM(E171,H171,K171,N171,Q171,W171,T171)</f>
        <v>0</v>
      </c>
      <c r="AA171" s="21">
        <f t="shared" si="78"/>
        <v>0</v>
      </c>
      <c r="AB171" s="22"/>
      <c r="AC171" s="23">
        <f t="shared" si="79"/>
        <v>0</v>
      </c>
    </row>
    <row r="172" spans="1:29" x14ac:dyDescent="0.3">
      <c r="A172" s="193"/>
      <c r="B172" s="193"/>
      <c r="C172" s="19" t="s">
        <v>48</v>
      </c>
      <c r="D172" s="20"/>
      <c r="E172" s="20"/>
      <c r="F172" s="24">
        <f t="shared" si="72"/>
        <v>0</v>
      </c>
      <c r="G172" s="20"/>
      <c r="H172" s="20"/>
      <c r="I172" s="24">
        <f t="shared" si="73"/>
        <v>0</v>
      </c>
      <c r="J172" s="20"/>
      <c r="K172" s="20"/>
      <c r="L172" s="24">
        <f t="shared" si="74"/>
        <v>0</v>
      </c>
      <c r="M172" s="20"/>
      <c r="N172" s="20"/>
      <c r="O172" s="24">
        <f t="shared" si="75"/>
        <v>0</v>
      </c>
      <c r="P172" s="20"/>
      <c r="Q172" s="20"/>
      <c r="R172" s="24">
        <f t="shared" si="76"/>
        <v>0</v>
      </c>
      <c r="S172" s="20"/>
      <c r="T172" s="20"/>
      <c r="U172" s="24">
        <f t="shared" si="77"/>
        <v>0</v>
      </c>
      <c r="V172" s="20"/>
      <c r="W172" s="20"/>
      <c r="X172" s="24">
        <f t="shared" si="81"/>
        <v>0</v>
      </c>
      <c r="Y172" s="13">
        <f>SUM(D172,G172,J172,M172,P172,S172,V172)</f>
        <v>0</v>
      </c>
      <c r="Z172" s="20">
        <f>SUM(E172,H172,K172,N172,Q172,W172,T172)</f>
        <v>0</v>
      </c>
      <c r="AA172" s="21">
        <f t="shared" si="78"/>
        <v>0</v>
      </c>
      <c r="AB172" s="22"/>
      <c r="AC172" s="23">
        <f t="shared" si="79"/>
        <v>0</v>
      </c>
    </row>
    <row r="173" spans="1:29" x14ac:dyDescent="0.3">
      <c r="A173" s="193"/>
      <c r="B173" s="193"/>
      <c r="C173" s="19" t="s">
        <v>54</v>
      </c>
      <c r="D173" s="20"/>
      <c r="E173" s="20"/>
      <c r="F173" s="24">
        <f t="shared" si="72"/>
        <v>0</v>
      </c>
      <c r="G173" s="20"/>
      <c r="H173" s="20"/>
      <c r="I173" s="24">
        <f t="shared" si="73"/>
        <v>0</v>
      </c>
      <c r="J173" s="20"/>
      <c r="K173" s="20"/>
      <c r="L173" s="24">
        <f t="shared" si="74"/>
        <v>0</v>
      </c>
      <c r="M173" s="20"/>
      <c r="N173" s="20"/>
      <c r="O173" s="24">
        <f t="shared" si="75"/>
        <v>0</v>
      </c>
      <c r="P173" s="20"/>
      <c r="Q173" s="20"/>
      <c r="R173" s="24">
        <f t="shared" si="76"/>
        <v>0</v>
      </c>
      <c r="S173" s="20"/>
      <c r="T173" s="20"/>
      <c r="U173" s="24">
        <f t="shared" si="77"/>
        <v>0</v>
      </c>
      <c r="V173" s="20"/>
      <c r="W173" s="20"/>
      <c r="X173" s="24">
        <f t="shared" si="81"/>
        <v>0</v>
      </c>
      <c r="Y173" s="13">
        <f>SUM(D173,G173,J173,M173,P173,S173,V173)</f>
        <v>0</v>
      </c>
      <c r="Z173" s="20">
        <f>SUM(E173,H173,K173,N173,Q173,W173,T173)</f>
        <v>0</v>
      </c>
      <c r="AA173" s="21">
        <f t="shared" si="78"/>
        <v>0</v>
      </c>
      <c r="AB173" s="22"/>
      <c r="AC173" s="23">
        <f t="shared" si="79"/>
        <v>0</v>
      </c>
    </row>
    <row r="174" spans="1:29" x14ac:dyDescent="0.3">
      <c r="A174" s="194"/>
      <c r="B174" s="194"/>
      <c r="C174" s="25" t="s">
        <v>44</v>
      </c>
      <c r="D174" s="26">
        <f>SUM(D171:D173)</f>
        <v>0</v>
      </c>
      <c r="E174" s="26">
        <f>SUM(E171:E173)</f>
        <v>0</v>
      </c>
      <c r="F174" s="27">
        <f t="shared" si="72"/>
        <v>0</v>
      </c>
      <c r="G174" s="26">
        <f>SUM(G171:G173)</f>
        <v>0</v>
      </c>
      <c r="H174" s="26">
        <f>SUM(H171:H173)</f>
        <v>0</v>
      </c>
      <c r="I174" s="27">
        <f t="shared" si="73"/>
        <v>0</v>
      </c>
      <c r="J174" s="26">
        <f>SUM(J171:J173)</f>
        <v>0</v>
      </c>
      <c r="K174" s="26">
        <f>SUM(K171:K173)</f>
        <v>0</v>
      </c>
      <c r="L174" s="27">
        <f t="shared" si="74"/>
        <v>0</v>
      </c>
      <c r="M174" s="26">
        <f>SUM(M171:M173)</f>
        <v>0</v>
      </c>
      <c r="N174" s="26">
        <f>SUM(N171:N173)</f>
        <v>0</v>
      </c>
      <c r="O174" s="27">
        <f t="shared" si="75"/>
        <v>0</v>
      </c>
      <c r="P174" s="26">
        <f>SUM(P171:P173)</f>
        <v>0</v>
      </c>
      <c r="Q174" s="26">
        <f>SUM(Q171:Q173)</f>
        <v>0</v>
      </c>
      <c r="R174" s="27">
        <f t="shared" si="76"/>
        <v>0</v>
      </c>
      <c r="S174" s="26">
        <f>SUM(S171:S173)</f>
        <v>0</v>
      </c>
      <c r="T174" s="26">
        <f>SUM(T171:T173)</f>
        <v>0</v>
      </c>
      <c r="U174" s="27">
        <f t="shared" si="77"/>
        <v>0</v>
      </c>
      <c r="V174" s="26">
        <f>SUM(V171:V173)</f>
        <v>0</v>
      </c>
      <c r="W174" s="26">
        <f>SUM(W171:W173)</f>
        <v>0</v>
      </c>
      <c r="X174" s="27">
        <f t="shared" si="81"/>
        <v>0</v>
      </c>
      <c r="Y174" s="26">
        <f>SUM(Y171:Y173)</f>
        <v>0</v>
      </c>
      <c r="Z174" s="26">
        <f>SUM(Z171:Z173)</f>
        <v>0</v>
      </c>
      <c r="AA174" s="30">
        <f t="shared" si="78"/>
        <v>0</v>
      </c>
      <c r="AB174" s="29">
        <f>SUM(AB171:AB173)</f>
        <v>0</v>
      </c>
      <c r="AC174" s="30">
        <f t="shared" si="79"/>
        <v>0</v>
      </c>
    </row>
    <row r="175" spans="1:29" x14ac:dyDescent="0.3">
      <c r="A175" s="190" t="s">
        <v>46</v>
      </c>
      <c r="B175" s="198"/>
      <c r="C175" s="191"/>
      <c r="D175" s="31">
        <f>SUM(D162,D166,D170,D174)</f>
        <v>0</v>
      </c>
      <c r="E175" s="31">
        <f>SUM(E162,E166,E170,E174)</f>
        <v>0</v>
      </c>
      <c r="F175" s="32">
        <f t="shared" si="72"/>
        <v>0</v>
      </c>
      <c r="G175" s="31">
        <f>SUM(G162,G166,G170,G174)</f>
        <v>0</v>
      </c>
      <c r="H175" s="31">
        <f>SUM(H162,H166,H170,H174)</f>
        <v>0</v>
      </c>
      <c r="I175" s="32">
        <f t="shared" si="73"/>
        <v>0</v>
      </c>
      <c r="J175" s="31">
        <f>SUM(J162,J166,J170,J174)</f>
        <v>0</v>
      </c>
      <c r="K175" s="31">
        <f>SUM(K162,K166,K170,K174)</f>
        <v>0</v>
      </c>
      <c r="L175" s="32">
        <f t="shared" si="74"/>
        <v>0</v>
      </c>
      <c r="M175" s="31">
        <f>SUM(M162,M166,M170,M174)</f>
        <v>0</v>
      </c>
      <c r="N175" s="31">
        <f>SUM(N162,N166,N170,N174)</f>
        <v>0</v>
      </c>
      <c r="O175" s="32">
        <f t="shared" si="75"/>
        <v>0</v>
      </c>
      <c r="P175" s="31">
        <f>SUM(P162,P166,P170,P174)</f>
        <v>0</v>
      </c>
      <c r="Q175" s="31">
        <f>SUM(Q162,Q166,Q170,Q174)</f>
        <v>0</v>
      </c>
      <c r="R175" s="32">
        <f t="shared" si="76"/>
        <v>0</v>
      </c>
      <c r="S175" s="31">
        <f>SUM(S162,S166,S170,S174)</f>
        <v>0</v>
      </c>
      <c r="T175" s="31">
        <f>SUM(T162,T166,T170,T174)</f>
        <v>0</v>
      </c>
      <c r="U175" s="32">
        <f t="shared" si="77"/>
        <v>0</v>
      </c>
      <c r="V175" s="31">
        <f>SUM(V162,V166,V170,V174)</f>
        <v>0</v>
      </c>
      <c r="W175" s="31">
        <f>SUM(W162,W166,W170,W174)</f>
        <v>0</v>
      </c>
      <c r="X175" s="32">
        <f t="shared" si="81"/>
        <v>0</v>
      </c>
      <c r="Y175" s="31">
        <f>SUM(Y162,Y166,Y170,Y174)</f>
        <v>0</v>
      </c>
      <c r="Z175" s="31">
        <f>SUM(Z162,Z166,Z170,Z174)</f>
        <v>0</v>
      </c>
      <c r="AA175" s="35">
        <f t="shared" si="78"/>
        <v>0</v>
      </c>
      <c r="AB175" s="34">
        <f>SUM(AB162,AB166,AB170,AB174)</f>
        <v>0</v>
      </c>
      <c r="AC175" s="35">
        <f t="shared" si="79"/>
        <v>0</v>
      </c>
    </row>
    <row r="176" spans="1:29" x14ac:dyDescent="0.3">
      <c r="A176" s="206" t="s">
        <v>29</v>
      </c>
      <c r="B176" s="192" t="s">
        <v>24</v>
      </c>
      <c r="C176" s="19" t="s">
        <v>41</v>
      </c>
      <c r="D176" s="20"/>
      <c r="E176" s="20"/>
      <c r="F176" s="24">
        <f t="shared" si="72"/>
        <v>0</v>
      </c>
      <c r="G176" s="20"/>
      <c r="H176" s="20"/>
      <c r="I176" s="24">
        <f t="shared" si="73"/>
        <v>0</v>
      </c>
      <c r="J176" s="20"/>
      <c r="K176" s="20"/>
      <c r="L176" s="24">
        <f t="shared" si="74"/>
        <v>0</v>
      </c>
      <c r="M176" s="20"/>
      <c r="N176" s="20"/>
      <c r="O176" s="24">
        <f t="shared" si="75"/>
        <v>0</v>
      </c>
      <c r="P176" s="20"/>
      <c r="Q176" s="20"/>
      <c r="R176" s="24">
        <f t="shared" si="76"/>
        <v>0</v>
      </c>
      <c r="S176" s="20"/>
      <c r="T176" s="20"/>
      <c r="U176" s="24">
        <f t="shared" si="77"/>
        <v>0</v>
      </c>
      <c r="V176" s="20"/>
      <c r="W176" s="20"/>
      <c r="X176" s="24">
        <f t="shared" si="81"/>
        <v>0</v>
      </c>
      <c r="Y176" s="13">
        <f>SUM(D176,G176,J176,M176,P176,S176,V176)</f>
        <v>0</v>
      </c>
      <c r="Z176" s="20">
        <f>SUM(E176,H176,K176,N176,Q176,W176,T176)</f>
        <v>0</v>
      </c>
      <c r="AA176" s="21">
        <f t="shared" si="78"/>
        <v>0</v>
      </c>
      <c r="AB176" s="22"/>
      <c r="AC176" s="23">
        <f t="shared" si="79"/>
        <v>0</v>
      </c>
    </row>
    <row r="177" spans="1:29" x14ac:dyDescent="0.3">
      <c r="A177" s="193"/>
      <c r="B177" s="193"/>
      <c r="C177" s="19" t="s">
        <v>43</v>
      </c>
      <c r="D177" s="20"/>
      <c r="E177" s="20"/>
      <c r="F177" s="24">
        <f t="shared" si="72"/>
        <v>0</v>
      </c>
      <c r="G177" s="20"/>
      <c r="H177" s="20"/>
      <c r="I177" s="24">
        <f t="shared" si="73"/>
        <v>0</v>
      </c>
      <c r="J177" s="20"/>
      <c r="K177" s="20"/>
      <c r="L177" s="24">
        <f t="shared" si="74"/>
        <v>0</v>
      </c>
      <c r="M177" s="20"/>
      <c r="N177" s="20"/>
      <c r="O177" s="24">
        <f t="shared" si="75"/>
        <v>0</v>
      </c>
      <c r="P177" s="20"/>
      <c r="Q177" s="20"/>
      <c r="R177" s="24">
        <f t="shared" si="76"/>
        <v>0</v>
      </c>
      <c r="S177" s="20"/>
      <c r="T177" s="20"/>
      <c r="U177" s="24">
        <f t="shared" si="77"/>
        <v>0</v>
      </c>
      <c r="V177" s="20"/>
      <c r="W177" s="20"/>
      <c r="X177" s="24">
        <f t="shared" si="81"/>
        <v>0</v>
      </c>
      <c r="Y177" s="13">
        <f>SUM(D177,G177,J177,M177,P177,S177,V177)</f>
        <v>0</v>
      </c>
      <c r="Z177" s="20">
        <f>SUM(E177,H177,K177,N177,Q177,W177,T177)</f>
        <v>0</v>
      </c>
      <c r="AA177" s="21">
        <f t="shared" si="78"/>
        <v>0</v>
      </c>
      <c r="AB177" s="22"/>
      <c r="AC177" s="23">
        <f t="shared" si="79"/>
        <v>0</v>
      </c>
    </row>
    <row r="178" spans="1:29" x14ac:dyDescent="0.3">
      <c r="A178" s="193"/>
      <c r="B178" s="193"/>
      <c r="C178" s="19" t="s">
        <v>47</v>
      </c>
      <c r="D178" s="20"/>
      <c r="E178" s="20"/>
      <c r="F178" s="24">
        <f t="shared" si="72"/>
        <v>0</v>
      </c>
      <c r="G178" s="20"/>
      <c r="H178" s="20"/>
      <c r="I178" s="24">
        <f t="shared" si="73"/>
        <v>0</v>
      </c>
      <c r="J178" s="20"/>
      <c r="K178" s="20"/>
      <c r="L178" s="24">
        <f t="shared" si="74"/>
        <v>0</v>
      </c>
      <c r="M178" s="20"/>
      <c r="N178" s="20"/>
      <c r="O178" s="24">
        <f t="shared" si="75"/>
        <v>0</v>
      </c>
      <c r="P178" s="20"/>
      <c r="Q178" s="20"/>
      <c r="R178" s="24">
        <f t="shared" si="76"/>
        <v>0</v>
      </c>
      <c r="S178" s="20"/>
      <c r="T178" s="20"/>
      <c r="U178" s="24">
        <f t="shared" si="77"/>
        <v>0</v>
      </c>
      <c r="V178" s="20"/>
      <c r="W178" s="20"/>
      <c r="X178" s="24">
        <f t="shared" si="81"/>
        <v>0</v>
      </c>
      <c r="Y178" s="13">
        <f>SUM(D178,G178,J178,M178,P178,S178,V178)</f>
        <v>0</v>
      </c>
      <c r="Z178" s="20">
        <f>SUM(E178,H178,K178,N178,Q178,W178,T178)</f>
        <v>0</v>
      </c>
      <c r="AA178" s="21">
        <f t="shared" si="78"/>
        <v>0</v>
      </c>
      <c r="AB178" s="22"/>
      <c r="AC178" s="23">
        <f t="shared" si="79"/>
        <v>0</v>
      </c>
    </row>
    <row r="179" spans="1:29" x14ac:dyDescent="0.3">
      <c r="A179" s="193"/>
      <c r="B179" s="194"/>
      <c r="C179" s="25" t="s">
        <v>44</v>
      </c>
      <c r="D179" s="26">
        <f>SUM(D176:D178)</f>
        <v>0</v>
      </c>
      <c r="E179" s="26">
        <f>SUM(E176:E178)</f>
        <v>0</v>
      </c>
      <c r="F179" s="27">
        <f t="shared" si="72"/>
        <v>0</v>
      </c>
      <c r="G179" s="26">
        <f>SUM(G176:G178)</f>
        <v>0</v>
      </c>
      <c r="H179" s="26">
        <f>SUM(H176:H178)</f>
        <v>0</v>
      </c>
      <c r="I179" s="27">
        <f t="shared" si="73"/>
        <v>0</v>
      </c>
      <c r="J179" s="26">
        <f>SUM(J176:J178)</f>
        <v>0</v>
      </c>
      <c r="K179" s="26">
        <f>SUM(K176:K178)</f>
        <v>0</v>
      </c>
      <c r="L179" s="27">
        <f t="shared" si="74"/>
        <v>0</v>
      </c>
      <c r="M179" s="26">
        <f>SUM(M176:M178)</f>
        <v>0</v>
      </c>
      <c r="N179" s="26">
        <f>SUM(N176:N178)</f>
        <v>0</v>
      </c>
      <c r="O179" s="27">
        <f t="shared" si="75"/>
        <v>0</v>
      </c>
      <c r="P179" s="26">
        <f>SUM(P176:P178)</f>
        <v>0</v>
      </c>
      <c r="Q179" s="26">
        <f>SUM(Q176:Q178)</f>
        <v>0</v>
      </c>
      <c r="R179" s="27">
        <f t="shared" si="76"/>
        <v>0</v>
      </c>
      <c r="S179" s="26">
        <f>SUM(S176:S178)</f>
        <v>0</v>
      </c>
      <c r="T179" s="26">
        <f>SUM(T176:T178)</f>
        <v>0</v>
      </c>
      <c r="U179" s="27">
        <f t="shared" si="77"/>
        <v>0</v>
      </c>
      <c r="V179" s="26">
        <f>SUM(V176:V178)</f>
        <v>0</v>
      </c>
      <c r="W179" s="26">
        <f>SUM(W176:W178)</f>
        <v>0</v>
      </c>
      <c r="X179" s="27">
        <f t="shared" si="81"/>
        <v>0</v>
      </c>
      <c r="Y179" s="26">
        <f>SUM(Y176:Y178)</f>
        <v>0</v>
      </c>
      <c r="Z179" s="26">
        <f>SUM(Z176:Z178)</f>
        <v>0</v>
      </c>
      <c r="AA179" s="28">
        <f t="shared" si="78"/>
        <v>0</v>
      </c>
      <c r="AB179" s="29">
        <f>SUM(AB176:AB178)</f>
        <v>0</v>
      </c>
      <c r="AC179" s="30">
        <f t="shared" si="79"/>
        <v>0</v>
      </c>
    </row>
    <row r="180" spans="1:29" x14ac:dyDescent="0.3">
      <c r="A180" s="193"/>
      <c r="B180" s="192" t="s">
        <v>25</v>
      </c>
      <c r="C180" s="19" t="s">
        <v>38</v>
      </c>
      <c r="D180" s="20"/>
      <c r="E180" s="20"/>
      <c r="F180" s="24">
        <f t="shared" si="72"/>
        <v>0</v>
      </c>
      <c r="G180" s="20"/>
      <c r="H180" s="20"/>
      <c r="I180" s="24">
        <f t="shared" si="73"/>
        <v>0</v>
      </c>
      <c r="J180" s="20"/>
      <c r="K180" s="20"/>
      <c r="L180" s="24">
        <f t="shared" si="74"/>
        <v>0</v>
      </c>
      <c r="M180" s="20"/>
      <c r="N180" s="20"/>
      <c r="O180" s="24">
        <f t="shared" si="75"/>
        <v>0</v>
      </c>
      <c r="P180" s="20"/>
      <c r="Q180" s="20"/>
      <c r="R180" s="24">
        <f t="shared" si="76"/>
        <v>0</v>
      </c>
      <c r="S180" s="20"/>
      <c r="T180" s="20"/>
      <c r="U180" s="24">
        <f t="shared" si="77"/>
        <v>0</v>
      </c>
      <c r="V180" s="20"/>
      <c r="W180" s="20"/>
      <c r="X180" s="24">
        <f t="shared" si="81"/>
        <v>0</v>
      </c>
      <c r="Y180" s="13">
        <f t="shared" ref="Y180:Z182" si="83">SUM(D180,G180,J180,M180,P180,S180,V180)</f>
        <v>0</v>
      </c>
      <c r="Z180" s="20">
        <f t="shared" si="83"/>
        <v>0</v>
      </c>
      <c r="AA180" s="21">
        <f t="shared" si="78"/>
        <v>0</v>
      </c>
      <c r="AB180" s="22"/>
      <c r="AC180" s="23">
        <f t="shared" si="79"/>
        <v>0</v>
      </c>
    </row>
    <row r="181" spans="1:29" x14ac:dyDescent="0.3">
      <c r="A181" s="193"/>
      <c r="B181" s="193"/>
      <c r="C181" s="19" t="s">
        <v>39</v>
      </c>
      <c r="D181" s="20"/>
      <c r="E181" s="20"/>
      <c r="F181" s="24">
        <f t="shared" si="72"/>
        <v>0</v>
      </c>
      <c r="G181" s="20"/>
      <c r="H181" s="20"/>
      <c r="I181" s="24">
        <f t="shared" si="73"/>
        <v>0</v>
      </c>
      <c r="J181" s="20"/>
      <c r="K181" s="20"/>
      <c r="L181" s="24">
        <f t="shared" si="74"/>
        <v>0</v>
      </c>
      <c r="M181" s="20"/>
      <c r="N181" s="20"/>
      <c r="O181" s="24">
        <f t="shared" si="75"/>
        <v>0</v>
      </c>
      <c r="P181" s="20"/>
      <c r="Q181" s="20"/>
      <c r="R181" s="24">
        <f t="shared" si="76"/>
        <v>0</v>
      </c>
      <c r="S181" s="20"/>
      <c r="T181" s="20"/>
      <c r="U181" s="24">
        <f t="shared" si="77"/>
        <v>0</v>
      </c>
      <c r="V181" s="20"/>
      <c r="W181" s="20"/>
      <c r="X181" s="24">
        <f t="shared" si="81"/>
        <v>0</v>
      </c>
      <c r="Y181" s="13">
        <f t="shared" si="83"/>
        <v>0</v>
      </c>
      <c r="Z181" s="20">
        <f t="shared" si="83"/>
        <v>0</v>
      </c>
      <c r="AA181" s="21">
        <f t="shared" si="78"/>
        <v>0</v>
      </c>
      <c r="AB181" s="22"/>
      <c r="AC181" s="23">
        <f t="shared" si="79"/>
        <v>0</v>
      </c>
    </row>
    <row r="182" spans="1:29" x14ac:dyDescent="0.3">
      <c r="A182" s="193"/>
      <c r="B182" s="193"/>
      <c r="C182" s="19" t="s">
        <v>52</v>
      </c>
      <c r="D182" s="20"/>
      <c r="E182" s="20"/>
      <c r="F182" s="24">
        <f t="shared" si="72"/>
        <v>0</v>
      </c>
      <c r="G182" s="20"/>
      <c r="H182" s="20"/>
      <c r="I182" s="24">
        <f t="shared" si="73"/>
        <v>0</v>
      </c>
      <c r="J182" s="20"/>
      <c r="K182" s="20"/>
      <c r="L182" s="24">
        <f t="shared" si="74"/>
        <v>0</v>
      </c>
      <c r="M182" s="20"/>
      <c r="N182" s="20"/>
      <c r="O182" s="24">
        <f t="shared" si="75"/>
        <v>0</v>
      </c>
      <c r="P182" s="20"/>
      <c r="Q182" s="20"/>
      <c r="R182" s="24">
        <f t="shared" si="76"/>
        <v>0</v>
      </c>
      <c r="S182" s="20"/>
      <c r="T182" s="20"/>
      <c r="U182" s="24">
        <f t="shared" si="77"/>
        <v>0</v>
      </c>
      <c r="V182" s="20"/>
      <c r="W182" s="20"/>
      <c r="X182" s="24">
        <f t="shared" si="81"/>
        <v>0</v>
      </c>
      <c r="Y182" s="13">
        <f t="shared" si="83"/>
        <v>0</v>
      </c>
      <c r="Z182" s="20">
        <f t="shared" si="83"/>
        <v>0</v>
      </c>
      <c r="AA182" s="21">
        <f t="shared" si="78"/>
        <v>0</v>
      </c>
      <c r="AB182" s="22"/>
      <c r="AC182" s="23">
        <f t="shared" si="79"/>
        <v>0</v>
      </c>
    </row>
    <row r="183" spans="1:29" x14ac:dyDescent="0.3">
      <c r="A183" s="193"/>
      <c r="B183" s="194"/>
      <c r="C183" s="25" t="s">
        <v>44</v>
      </c>
      <c r="D183" s="26">
        <f>SUM(D180:D182)</f>
        <v>0</v>
      </c>
      <c r="E183" s="26">
        <f>SUM(E180:E182)</f>
        <v>0</v>
      </c>
      <c r="F183" s="27">
        <f t="shared" si="72"/>
        <v>0</v>
      </c>
      <c r="G183" s="26">
        <f>SUM(G180:G182)</f>
        <v>0</v>
      </c>
      <c r="H183" s="26">
        <f>SUM(H180:H182)</f>
        <v>0</v>
      </c>
      <c r="I183" s="27">
        <f t="shared" si="73"/>
        <v>0</v>
      </c>
      <c r="J183" s="26">
        <f>SUM(J180:J182)</f>
        <v>0</v>
      </c>
      <c r="K183" s="26">
        <f>SUM(K180:K182)</f>
        <v>0</v>
      </c>
      <c r="L183" s="27">
        <f t="shared" si="74"/>
        <v>0</v>
      </c>
      <c r="M183" s="26">
        <f>SUM(M180:M182)</f>
        <v>0</v>
      </c>
      <c r="N183" s="26">
        <f>SUM(N180:N182)</f>
        <v>0</v>
      </c>
      <c r="O183" s="27">
        <f t="shared" si="75"/>
        <v>0</v>
      </c>
      <c r="P183" s="26">
        <f>SUM(P180:P182)</f>
        <v>0</v>
      </c>
      <c r="Q183" s="26">
        <f>SUM(Q180:Q182)</f>
        <v>0</v>
      </c>
      <c r="R183" s="27">
        <f t="shared" si="76"/>
        <v>0</v>
      </c>
      <c r="S183" s="26">
        <f>SUM(S180:S182)</f>
        <v>0</v>
      </c>
      <c r="T183" s="26">
        <f>SUM(T180:T182)</f>
        <v>0</v>
      </c>
      <c r="U183" s="27">
        <f t="shared" si="77"/>
        <v>0</v>
      </c>
      <c r="V183" s="26">
        <f>SUM(V180:V182)</f>
        <v>0</v>
      </c>
      <c r="W183" s="26">
        <f>SUM(W180:W182)</f>
        <v>0</v>
      </c>
      <c r="X183" s="27">
        <f t="shared" si="81"/>
        <v>0</v>
      </c>
      <c r="Y183" s="26">
        <f>SUM(Y180:Y182)</f>
        <v>0</v>
      </c>
      <c r="Z183" s="26">
        <f>SUM(Z180:Z182)</f>
        <v>0</v>
      </c>
      <c r="AA183" s="28">
        <f t="shared" si="78"/>
        <v>0</v>
      </c>
      <c r="AB183" s="29">
        <f>SUM(AB180:AB182)</f>
        <v>0</v>
      </c>
      <c r="AC183" s="30">
        <f t="shared" si="79"/>
        <v>0</v>
      </c>
    </row>
    <row r="184" spans="1:29" x14ac:dyDescent="0.3">
      <c r="A184" s="193"/>
      <c r="B184" s="192" t="s">
        <v>26</v>
      </c>
      <c r="C184" s="19" t="s">
        <v>55</v>
      </c>
      <c r="D184" s="20"/>
      <c r="E184" s="20"/>
      <c r="F184" s="24">
        <f t="shared" si="72"/>
        <v>0</v>
      </c>
      <c r="G184" s="20"/>
      <c r="H184" s="20"/>
      <c r="I184" s="24">
        <f t="shared" si="73"/>
        <v>0</v>
      </c>
      <c r="J184" s="20"/>
      <c r="K184" s="20"/>
      <c r="L184" s="24">
        <f t="shared" si="74"/>
        <v>0</v>
      </c>
      <c r="M184" s="20"/>
      <c r="N184" s="20"/>
      <c r="O184" s="24">
        <f t="shared" si="75"/>
        <v>0</v>
      </c>
      <c r="P184" s="20"/>
      <c r="Q184" s="20"/>
      <c r="R184" s="24">
        <f t="shared" si="76"/>
        <v>0</v>
      </c>
      <c r="S184" s="20"/>
      <c r="T184" s="20"/>
      <c r="U184" s="24">
        <f t="shared" si="77"/>
        <v>0</v>
      </c>
      <c r="V184" s="20"/>
      <c r="W184" s="20"/>
      <c r="X184" s="24">
        <f t="shared" si="81"/>
        <v>0</v>
      </c>
      <c r="Y184" s="13">
        <f>SUM(D184,G184,J184,M184,P184,S184,V184)</f>
        <v>0</v>
      </c>
      <c r="Z184" s="20">
        <f>SUM(E184,H184,K184,N184,Q184,W184,T184)</f>
        <v>0</v>
      </c>
      <c r="AA184" s="21">
        <f t="shared" si="78"/>
        <v>0</v>
      </c>
      <c r="AB184" s="22"/>
      <c r="AC184" s="23">
        <f t="shared" si="79"/>
        <v>0</v>
      </c>
    </row>
    <row r="185" spans="1:29" x14ac:dyDescent="0.3">
      <c r="A185" s="193"/>
      <c r="B185" s="193"/>
      <c r="C185" s="19" t="s">
        <v>50</v>
      </c>
      <c r="D185" s="20"/>
      <c r="E185" s="20"/>
      <c r="F185" s="24">
        <f t="shared" si="72"/>
        <v>0</v>
      </c>
      <c r="G185" s="20"/>
      <c r="H185" s="20"/>
      <c r="I185" s="24">
        <f t="shared" si="73"/>
        <v>0</v>
      </c>
      <c r="J185" s="20"/>
      <c r="K185" s="20"/>
      <c r="L185" s="24">
        <f t="shared" si="74"/>
        <v>0</v>
      </c>
      <c r="M185" s="20"/>
      <c r="N185" s="20"/>
      <c r="O185" s="24">
        <f t="shared" si="75"/>
        <v>0</v>
      </c>
      <c r="P185" s="20"/>
      <c r="Q185" s="20"/>
      <c r="R185" s="24">
        <f t="shared" si="76"/>
        <v>0</v>
      </c>
      <c r="S185" s="20"/>
      <c r="T185" s="20"/>
      <c r="U185" s="24">
        <f t="shared" si="77"/>
        <v>0</v>
      </c>
      <c r="V185" s="20"/>
      <c r="W185" s="20"/>
      <c r="X185" s="24">
        <f t="shared" si="81"/>
        <v>0</v>
      </c>
      <c r="Y185" s="13">
        <f>SUM(D185,G185,J185,M185,P185,S185,V185)</f>
        <v>0</v>
      </c>
      <c r="Z185" s="20">
        <f>SUM(E185,H185,K185,N185,Q185,W185,T185)</f>
        <v>0</v>
      </c>
      <c r="AA185" s="21">
        <f t="shared" si="78"/>
        <v>0</v>
      </c>
      <c r="AB185" s="22"/>
      <c r="AC185" s="23">
        <f t="shared" si="79"/>
        <v>0</v>
      </c>
    </row>
    <row r="186" spans="1:29" x14ac:dyDescent="0.3">
      <c r="A186" s="193"/>
      <c r="B186" s="193"/>
      <c r="C186" s="19" t="s">
        <v>51</v>
      </c>
      <c r="D186" s="20"/>
      <c r="E186" s="20"/>
      <c r="F186" s="24">
        <f t="shared" si="72"/>
        <v>0</v>
      </c>
      <c r="G186" s="20"/>
      <c r="H186" s="20"/>
      <c r="I186" s="24">
        <f t="shared" si="73"/>
        <v>0</v>
      </c>
      <c r="J186" s="20"/>
      <c r="K186" s="20"/>
      <c r="L186" s="24">
        <f t="shared" si="74"/>
        <v>0</v>
      </c>
      <c r="M186" s="20"/>
      <c r="N186" s="20"/>
      <c r="O186" s="24">
        <f t="shared" si="75"/>
        <v>0</v>
      </c>
      <c r="P186" s="20"/>
      <c r="Q186" s="20"/>
      <c r="R186" s="24">
        <f t="shared" si="76"/>
        <v>0</v>
      </c>
      <c r="S186" s="20"/>
      <c r="T186" s="20"/>
      <c r="U186" s="24">
        <f t="shared" si="77"/>
        <v>0</v>
      </c>
      <c r="V186" s="20"/>
      <c r="W186" s="20"/>
      <c r="X186" s="24">
        <f t="shared" si="81"/>
        <v>0</v>
      </c>
      <c r="Y186" s="13">
        <f>SUM(D186,G186,J186,M186,P186,S186,V186)</f>
        <v>0</v>
      </c>
      <c r="Z186" s="20">
        <f>SUM(E186,H186,K186,N186,Q186,W186,T186)</f>
        <v>0</v>
      </c>
      <c r="AA186" s="21">
        <f t="shared" si="78"/>
        <v>0</v>
      </c>
      <c r="AB186" s="22"/>
      <c r="AC186" s="23">
        <f t="shared" si="79"/>
        <v>0</v>
      </c>
    </row>
    <row r="187" spans="1:29" x14ac:dyDescent="0.3">
      <c r="A187" s="193"/>
      <c r="B187" s="194"/>
      <c r="C187" s="25" t="s">
        <v>44</v>
      </c>
      <c r="D187" s="26">
        <f>SUM(D184:D186)</f>
        <v>0</v>
      </c>
      <c r="E187" s="26">
        <f>SUM(E184:E186)</f>
        <v>0</v>
      </c>
      <c r="F187" s="27">
        <f t="shared" si="72"/>
        <v>0</v>
      </c>
      <c r="G187" s="26">
        <f>SUM(G184:G186)</f>
        <v>0</v>
      </c>
      <c r="H187" s="26">
        <f>SUM(H184:H186)</f>
        <v>0</v>
      </c>
      <c r="I187" s="27">
        <f t="shared" si="73"/>
        <v>0</v>
      </c>
      <c r="J187" s="26">
        <f>SUM(J184:J186)</f>
        <v>0</v>
      </c>
      <c r="K187" s="26">
        <f>SUM(K184:K186)</f>
        <v>0</v>
      </c>
      <c r="L187" s="27">
        <f t="shared" si="74"/>
        <v>0</v>
      </c>
      <c r="M187" s="26">
        <f>SUM(M184:M186)</f>
        <v>0</v>
      </c>
      <c r="N187" s="26">
        <f>SUM(N184:N186)</f>
        <v>0</v>
      </c>
      <c r="O187" s="27">
        <f t="shared" si="75"/>
        <v>0</v>
      </c>
      <c r="P187" s="26">
        <f>SUM(P184:P186)</f>
        <v>0</v>
      </c>
      <c r="Q187" s="26">
        <f>SUM(Q184:Q186)</f>
        <v>0</v>
      </c>
      <c r="R187" s="27">
        <f t="shared" si="76"/>
        <v>0</v>
      </c>
      <c r="S187" s="26">
        <f>SUM(S184:S186)</f>
        <v>0</v>
      </c>
      <c r="T187" s="26">
        <f>SUM(T184:T186)</f>
        <v>0</v>
      </c>
      <c r="U187" s="27">
        <f t="shared" si="77"/>
        <v>0</v>
      </c>
      <c r="V187" s="26">
        <f>SUM(V184:V186)</f>
        <v>0</v>
      </c>
      <c r="W187" s="26">
        <f>SUM(W184:W186)</f>
        <v>0</v>
      </c>
      <c r="X187" s="27">
        <f t="shared" ref="X187:X218" si="84">IF(ISERROR(V187/W187),0,(V187/W187))</f>
        <v>0</v>
      </c>
      <c r="Y187" s="26">
        <f>SUM(Y184:Y186)</f>
        <v>0</v>
      </c>
      <c r="Z187" s="26">
        <f>SUM(Z184:Z186)</f>
        <v>0</v>
      </c>
      <c r="AA187" s="28">
        <f t="shared" si="78"/>
        <v>0</v>
      </c>
      <c r="AB187" s="29">
        <f>SUM(AB184:AB186)</f>
        <v>0</v>
      </c>
      <c r="AC187" s="30">
        <f t="shared" si="79"/>
        <v>0</v>
      </c>
    </row>
    <row r="188" spans="1:29" x14ac:dyDescent="0.3">
      <c r="A188" s="193"/>
      <c r="B188" s="192" t="s">
        <v>9</v>
      </c>
      <c r="C188" s="19" t="s">
        <v>53</v>
      </c>
      <c r="D188" s="20"/>
      <c r="E188" s="20"/>
      <c r="F188" s="24">
        <f t="shared" si="72"/>
        <v>0</v>
      </c>
      <c r="G188" s="20"/>
      <c r="H188" s="20"/>
      <c r="I188" s="24">
        <f t="shared" si="73"/>
        <v>0</v>
      </c>
      <c r="J188" s="20"/>
      <c r="K188" s="20"/>
      <c r="L188" s="24">
        <f t="shared" si="74"/>
        <v>0</v>
      </c>
      <c r="M188" s="20"/>
      <c r="N188" s="20"/>
      <c r="O188" s="24">
        <f t="shared" si="75"/>
        <v>0</v>
      </c>
      <c r="P188" s="20"/>
      <c r="Q188" s="20"/>
      <c r="R188" s="24">
        <f t="shared" si="76"/>
        <v>0</v>
      </c>
      <c r="S188" s="20"/>
      <c r="T188" s="20"/>
      <c r="U188" s="24">
        <f t="shared" si="77"/>
        <v>0</v>
      </c>
      <c r="V188" s="20"/>
      <c r="W188" s="20"/>
      <c r="X188" s="24">
        <f t="shared" si="84"/>
        <v>0</v>
      </c>
      <c r="Y188" s="13">
        <f>SUM(D188,G188,J188,M188,P188,S188,V188)</f>
        <v>0</v>
      </c>
      <c r="Z188" s="20">
        <f>SUM(E188,H188,K188,N188,Q188,W188,T188)</f>
        <v>0</v>
      </c>
      <c r="AA188" s="21">
        <f t="shared" si="78"/>
        <v>0</v>
      </c>
      <c r="AB188" s="22"/>
      <c r="AC188" s="23">
        <f t="shared" si="79"/>
        <v>0</v>
      </c>
    </row>
    <row r="189" spans="1:29" x14ac:dyDescent="0.3">
      <c r="A189" s="193"/>
      <c r="B189" s="193"/>
      <c r="C189" s="19" t="s">
        <v>48</v>
      </c>
      <c r="D189" s="20"/>
      <c r="E189" s="20"/>
      <c r="F189" s="24">
        <f t="shared" si="72"/>
        <v>0</v>
      </c>
      <c r="G189" s="20"/>
      <c r="H189" s="20"/>
      <c r="I189" s="24">
        <f t="shared" si="73"/>
        <v>0</v>
      </c>
      <c r="J189" s="20"/>
      <c r="K189" s="20"/>
      <c r="L189" s="24">
        <f t="shared" si="74"/>
        <v>0</v>
      </c>
      <c r="M189" s="20"/>
      <c r="N189" s="20"/>
      <c r="O189" s="24">
        <f t="shared" si="75"/>
        <v>0</v>
      </c>
      <c r="P189" s="20"/>
      <c r="Q189" s="20"/>
      <c r="R189" s="24">
        <f t="shared" si="76"/>
        <v>0</v>
      </c>
      <c r="S189" s="20"/>
      <c r="T189" s="20"/>
      <c r="U189" s="24">
        <f t="shared" si="77"/>
        <v>0</v>
      </c>
      <c r="V189" s="20"/>
      <c r="W189" s="20"/>
      <c r="X189" s="24">
        <f t="shared" si="84"/>
        <v>0</v>
      </c>
      <c r="Y189" s="13">
        <f>SUM(D189,G189,J189,M189,P189,S189,V189)</f>
        <v>0</v>
      </c>
      <c r="Z189" s="20">
        <f>SUM(E189,H189,K189,N189,Q189,W189,T189)</f>
        <v>0</v>
      </c>
      <c r="AA189" s="21">
        <f t="shared" si="78"/>
        <v>0</v>
      </c>
      <c r="AB189" s="22"/>
      <c r="AC189" s="23">
        <f t="shared" si="79"/>
        <v>0</v>
      </c>
    </row>
    <row r="190" spans="1:29" x14ac:dyDescent="0.3">
      <c r="A190" s="193"/>
      <c r="B190" s="193"/>
      <c r="C190" s="19" t="s">
        <v>54</v>
      </c>
      <c r="D190" s="20"/>
      <c r="E190" s="20"/>
      <c r="F190" s="24">
        <f t="shared" si="72"/>
        <v>0</v>
      </c>
      <c r="G190" s="20"/>
      <c r="H190" s="20"/>
      <c r="I190" s="24">
        <f t="shared" si="73"/>
        <v>0</v>
      </c>
      <c r="J190" s="20"/>
      <c r="K190" s="20"/>
      <c r="L190" s="24">
        <f t="shared" si="74"/>
        <v>0</v>
      </c>
      <c r="M190" s="20"/>
      <c r="N190" s="20"/>
      <c r="O190" s="24">
        <f t="shared" si="75"/>
        <v>0</v>
      </c>
      <c r="P190" s="20"/>
      <c r="Q190" s="20"/>
      <c r="R190" s="24">
        <f t="shared" si="76"/>
        <v>0</v>
      </c>
      <c r="S190" s="20"/>
      <c r="T190" s="20"/>
      <c r="U190" s="24">
        <f t="shared" si="77"/>
        <v>0</v>
      </c>
      <c r="V190" s="20"/>
      <c r="W190" s="20"/>
      <c r="X190" s="24">
        <f t="shared" si="84"/>
        <v>0</v>
      </c>
      <c r="Y190" s="13">
        <f>SUM(D190,G190,J190,M190,P190,S190,V190)</f>
        <v>0</v>
      </c>
      <c r="Z190" s="20">
        <f>SUM(E190,H190,K190,N190,Q190,W190,T190)</f>
        <v>0</v>
      </c>
      <c r="AA190" s="21">
        <f t="shared" si="78"/>
        <v>0</v>
      </c>
      <c r="AB190" s="22"/>
      <c r="AC190" s="23">
        <f t="shared" si="79"/>
        <v>0</v>
      </c>
    </row>
    <row r="191" spans="1:29" x14ac:dyDescent="0.3">
      <c r="A191" s="194"/>
      <c r="B191" s="194"/>
      <c r="C191" s="25" t="s">
        <v>44</v>
      </c>
      <c r="D191" s="26">
        <f>SUM(D188:D190)</f>
        <v>0</v>
      </c>
      <c r="E191" s="26">
        <f>SUM(E188:E190)</f>
        <v>0</v>
      </c>
      <c r="F191" s="27">
        <f t="shared" si="72"/>
        <v>0</v>
      </c>
      <c r="G191" s="26">
        <f>SUM(G188:G190)</f>
        <v>0</v>
      </c>
      <c r="H191" s="26">
        <f>SUM(H188:H190)</f>
        <v>0</v>
      </c>
      <c r="I191" s="27">
        <f t="shared" si="73"/>
        <v>0</v>
      </c>
      <c r="J191" s="26">
        <f>SUM(J188:J190)</f>
        <v>0</v>
      </c>
      <c r="K191" s="26">
        <f>SUM(K188:K190)</f>
        <v>0</v>
      </c>
      <c r="L191" s="27">
        <f t="shared" si="74"/>
        <v>0</v>
      </c>
      <c r="M191" s="26">
        <f>SUM(M188:M190)</f>
        <v>0</v>
      </c>
      <c r="N191" s="26">
        <f>SUM(N188:N190)</f>
        <v>0</v>
      </c>
      <c r="O191" s="27">
        <f t="shared" si="75"/>
        <v>0</v>
      </c>
      <c r="P191" s="26">
        <f>SUM(P188:P190)</f>
        <v>0</v>
      </c>
      <c r="Q191" s="26">
        <f>SUM(Q188:Q190)</f>
        <v>0</v>
      </c>
      <c r="R191" s="27">
        <f t="shared" si="76"/>
        <v>0</v>
      </c>
      <c r="S191" s="26">
        <f>SUM(S188:S190)</f>
        <v>0</v>
      </c>
      <c r="T191" s="26">
        <f>SUM(T188:T190)</f>
        <v>0</v>
      </c>
      <c r="U191" s="27">
        <f t="shared" si="77"/>
        <v>0</v>
      </c>
      <c r="V191" s="26">
        <f>SUM(V188:V190)</f>
        <v>0</v>
      </c>
      <c r="W191" s="26">
        <f>SUM(W188:W190)</f>
        <v>0</v>
      </c>
      <c r="X191" s="27">
        <f t="shared" si="84"/>
        <v>0</v>
      </c>
      <c r="Y191" s="26">
        <f>SUM(Y188:Y190)</f>
        <v>0</v>
      </c>
      <c r="Z191" s="26">
        <f>SUM(Z188:Z190)</f>
        <v>0</v>
      </c>
      <c r="AA191" s="30">
        <f t="shared" si="78"/>
        <v>0</v>
      </c>
      <c r="AB191" s="29">
        <f>SUM(AB188:AB190)</f>
        <v>0</v>
      </c>
      <c r="AC191" s="30">
        <f t="shared" si="79"/>
        <v>0</v>
      </c>
    </row>
    <row r="192" spans="1:29" x14ac:dyDescent="0.3">
      <c r="A192" s="190" t="s">
        <v>46</v>
      </c>
      <c r="B192" s="198"/>
      <c r="C192" s="191"/>
      <c r="D192" s="31">
        <f>SUM(D179,D183,D187,D191)</f>
        <v>0</v>
      </c>
      <c r="E192" s="31">
        <f>SUM(E179,E183,E187,E191)</f>
        <v>0</v>
      </c>
      <c r="F192" s="32">
        <f t="shared" si="72"/>
        <v>0</v>
      </c>
      <c r="G192" s="31">
        <f>SUM(G179,G183,G187,G191)</f>
        <v>0</v>
      </c>
      <c r="H192" s="31">
        <f>SUM(H179,H183,H187,H191)</f>
        <v>0</v>
      </c>
      <c r="I192" s="32">
        <f t="shared" si="73"/>
        <v>0</v>
      </c>
      <c r="J192" s="31">
        <f>SUM(J179,J183,J187,J191)</f>
        <v>0</v>
      </c>
      <c r="K192" s="31">
        <f>SUM(K179,K183,K187,K191)</f>
        <v>0</v>
      </c>
      <c r="L192" s="32">
        <f t="shared" si="74"/>
        <v>0</v>
      </c>
      <c r="M192" s="31">
        <f>SUM(M179,M183,M187,M191)</f>
        <v>0</v>
      </c>
      <c r="N192" s="31">
        <f>SUM(N179,N183,N187,N191)</f>
        <v>0</v>
      </c>
      <c r="O192" s="32">
        <f t="shared" si="75"/>
        <v>0</v>
      </c>
      <c r="P192" s="31">
        <f>SUM(P179,P183,P187,P191)</f>
        <v>0</v>
      </c>
      <c r="Q192" s="31">
        <f>SUM(Q179,Q183,Q187,Q191)</f>
        <v>0</v>
      </c>
      <c r="R192" s="32">
        <f t="shared" si="76"/>
        <v>0</v>
      </c>
      <c r="S192" s="31">
        <f>SUM(S179,S183,S187,S191)</f>
        <v>0</v>
      </c>
      <c r="T192" s="31">
        <f>SUM(T179,T183,T187,T191)</f>
        <v>0</v>
      </c>
      <c r="U192" s="32">
        <f t="shared" si="77"/>
        <v>0</v>
      </c>
      <c r="V192" s="31">
        <f>SUM(V179,V183,V187,V191)</f>
        <v>0</v>
      </c>
      <c r="W192" s="31">
        <f>SUM(W179,W183,W187,W191)</f>
        <v>0</v>
      </c>
      <c r="X192" s="32">
        <f t="shared" si="84"/>
        <v>0</v>
      </c>
      <c r="Y192" s="31">
        <f>SUM(Y179,Y183,Y187,Y191)</f>
        <v>0</v>
      </c>
      <c r="Z192" s="31">
        <f>SUM(Z179,Z183,Z187,Z191)</f>
        <v>0</v>
      </c>
      <c r="AA192" s="35">
        <f t="shared" si="78"/>
        <v>0</v>
      </c>
      <c r="AB192" s="34">
        <f>SUM(AB179,AB183,AB187,AB191)</f>
        <v>0</v>
      </c>
      <c r="AC192" s="35">
        <f t="shared" si="79"/>
        <v>0</v>
      </c>
    </row>
    <row r="193" spans="1:29" x14ac:dyDescent="0.3">
      <c r="A193" s="206" t="s">
        <v>28</v>
      </c>
      <c r="B193" s="192" t="s">
        <v>24</v>
      </c>
      <c r="C193" s="19" t="s">
        <v>41</v>
      </c>
      <c r="D193" s="20"/>
      <c r="E193" s="20"/>
      <c r="F193" s="24">
        <f t="shared" si="72"/>
        <v>0</v>
      </c>
      <c r="G193" s="20"/>
      <c r="H193" s="20"/>
      <c r="I193" s="24">
        <f t="shared" si="73"/>
        <v>0</v>
      </c>
      <c r="J193" s="20"/>
      <c r="K193" s="20"/>
      <c r="L193" s="24">
        <f t="shared" si="74"/>
        <v>0</v>
      </c>
      <c r="M193" s="20"/>
      <c r="N193" s="20"/>
      <c r="O193" s="24">
        <f t="shared" si="75"/>
        <v>0</v>
      </c>
      <c r="P193" s="20"/>
      <c r="Q193" s="20"/>
      <c r="R193" s="24">
        <f t="shared" si="76"/>
        <v>0</v>
      </c>
      <c r="S193" s="20"/>
      <c r="T193" s="20"/>
      <c r="U193" s="24">
        <f t="shared" si="77"/>
        <v>0</v>
      </c>
      <c r="V193" s="20"/>
      <c r="W193" s="20"/>
      <c r="X193" s="24">
        <f t="shared" si="84"/>
        <v>0</v>
      </c>
      <c r="Y193" s="13">
        <f>SUM(D193,G193,J193,M193,P193,S193,V193)</f>
        <v>0</v>
      </c>
      <c r="Z193" s="20">
        <f>SUM(E193,H193,K193,N193,Q193,W193,T193)</f>
        <v>0</v>
      </c>
      <c r="AA193" s="21">
        <f t="shared" si="78"/>
        <v>0</v>
      </c>
      <c r="AB193" s="22"/>
      <c r="AC193" s="23">
        <f t="shared" si="79"/>
        <v>0</v>
      </c>
    </row>
    <row r="194" spans="1:29" x14ac:dyDescent="0.3">
      <c r="A194" s="193"/>
      <c r="B194" s="193"/>
      <c r="C194" s="19" t="s">
        <v>43</v>
      </c>
      <c r="D194" s="20"/>
      <c r="E194" s="20"/>
      <c r="F194" s="24">
        <f t="shared" si="72"/>
        <v>0</v>
      </c>
      <c r="G194" s="20"/>
      <c r="H194" s="20"/>
      <c r="I194" s="24">
        <f t="shared" si="73"/>
        <v>0</v>
      </c>
      <c r="J194" s="20"/>
      <c r="K194" s="20"/>
      <c r="L194" s="24">
        <f t="shared" si="74"/>
        <v>0</v>
      </c>
      <c r="M194" s="20"/>
      <c r="N194" s="20"/>
      <c r="O194" s="24">
        <f t="shared" si="75"/>
        <v>0</v>
      </c>
      <c r="P194" s="20"/>
      <c r="Q194" s="20"/>
      <c r="R194" s="24">
        <f t="shared" si="76"/>
        <v>0</v>
      </c>
      <c r="S194" s="20"/>
      <c r="T194" s="20"/>
      <c r="U194" s="24">
        <f t="shared" si="77"/>
        <v>0</v>
      </c>
      <c r="V194" s="20"/>
      <c r="W194" s="20"/>
      <c r="X194" s="24">
        <f t="shared" si="84"/>
        <v>0</v>
      </c>
      <c r="Y194" s="13">
        <f>SUM(D194,G194,J194,M194,P194,S194,V194)</f>
        <v>0</v>
      </c>
      <c r="Z194" s="20">
        <f>SUM(E194,H194,K194,N194,Q194,W194,T194)</f>
        <v>0</v>
      </c>
      <c r="AA194" s="21">
        <f t="shared" si="78"/>
        <v>0</v>
      </c>
      <c r="AB194" s="22"/>
      <c r="AC194" s="23">
        <f t="shared" si="79"/>
        <v>0</v>
      </c>
    </row>
    <row r="195" spans="1:29" x14ac:dyDescent="0.3">
      <c r="A195" s="193"/>
      <c r="B195" s="193"/>
      <c r="C195" s="19" t="s">
        <v>47</v>
      </c>
      <c r="D195" s="20"/>
      <c r="E195" s="20"/>
      <c r="F195" s="24">
        <f t="shared" si="72"/>
        <v>0</v>
      </c>
      <c r="G195" s="20"/>
      <c r="H195" s="20"/>
      <c r="I195" s="24">
        <f t="shared" si="73"/>
        <v>0</v>
      </c>
      <c r="J195" s="20"/>
      <c r="K195" s="20"/>
      <c r="L195" s="24">
        <f t="shared" si="74"/>
        <v>0</v>
      </c>
      <c r="M195" s="20"/>
      <c r="N195" s="20"/>
      <c r="O195" s="24">
        <f t="shared" si="75"/>
        <v>0</v>
      </c>
      <c r="P195" s="20"/>
      <c r="Q195" s="20"/>
      <c r="R195" s="24">
        <f t="shared" si="76"/>
        <v>0</v>
      </c>
      <c r="S195" s="20"/>
      <c r="T195" s="20"/>
      <c r="U195" s="24">
        <f t="shared" si="77"/>
        <v>0</v>
      </c>
      <c r="V195" s="20"/>
      <c r="W195" s="20"/>
      <c r="X195" s="24">
        <f t="shared" si="84"/>
        <v>0</v>
      </c>
      <c r="Y195" s="13">
        <f>SUM(D195,G195,J195,M195,P195,S195,V195)</f>
        <v>0</v>
      </c>
      <c r="Z195" s="20">
        <f>SUM(E195,H195,K195,N195,Q195,W195,T195)</f>
        <v>0</v>
      </c>
      <c r="AA195" s="21">
        <f t="shared" si="78"/>
        <v>0</v>
      </c>
      <c r="AB195" s="22"/>
      <c r="AC195" s="23">
        <f t="shared" si="79"/>
        <v>0</v>
      </c>
    </row>
    <row r="196" spans="1:29" x14ac:dyDescent="0.3">
      <c r="A196" s="193"/>
      <c r="B196" s="194"/>
      <c r="C196" s="25" t="s">
        <v>44</v>
      </c>
      <c r="D196" s="26">
        <f>SUM(D193:D195)</f>
        <v>0</v>
      </c>
      <c r="E196" s="26">
        <f>SUM(E193:E195)</f>
        <v>0</v>
      </c>
      <c r="F196" s="27">
        <f t="shared" si="72"/>
        <v>0</v>
      </c>
      <c r="G196" s="26">
        <f>SUM(G193:G195)</f>
        <v>0</v>
      </c>
      <c r="H196" s="26">
        <f>SUM(H193:H195)</f>
        <v>0</v>
      </c>
      <c r="I196" s="27">
        <f t="shared" si="73"/>
        <v>0</v>
      </c>
      <c r="J196" s="26">
        <f>SUM(J193:J195)</f>
        <v>0</v>
      </c>
      <c r="K196" s="26">
        <f>SUM(K193:K195)</f>
        <v>0</v>
      </c>
      <c r="L196" s="27">
        <f t="shared" si="74"/>
        <v>0</v>
      </c>
      <c r="M196" s="26">
        <f>SUM(M193:M195)</f>
        <v>0</v>
      </c>
      <c r="N196" s="26">
        <f>SUM(N193:N195)</f>
        <v>0</v>
      </c>
      <c r="O196" s="27">
        <f t="shared" si="75"/>
        <v>0</v>
      </c>
      <c r="P196" s="26">
        <f>SUM(P193:P195)</f>
        <v>0</v>
      </c>
      <c r="Q196" s="26">
        <f>SUM(Q193:Q195)</f>
        <v>0</v>
      </c>
      <c r="R196" s="27">
        <f t="shared" si="76"/>
        <v>0</v>
      </c>
      <c r="S196" s="26">
        <f>SUM(S193:S195)</f>
        <v>0</v>
      </c>
      <c r="T196" s="26">
        <f>SUM(T193:T195)</f>
        <v>0</v>
      </c>
      <c r="U196" s="27">
        <f t="shared" si="77"/>
        <v>0</v>
      </c>
      <c r="V196" s="26">
        <f>SUM(V193:V195)</f>
        <v>0</v>
      </c>
      <c r="W196" s="26">
        <f>SUM(W193:W195)</f>
        <v>0</v>
      </c>
      <c r="X196" s="27">
        <f t="shared" si="84"/>
        <v>0</v>
      </c>
      <c r="Y196" s="26">
        <f>SUM(Y193:Y195)</f>
        <v>0</v>
      </c>
      <c r="Z196" s="26">
        <f>SUM(Z193:Z195)</f>
        <v>0</v>
      </c>
      <c r="AA196" s="28">
        <f t="shared" si="78"/>
        <v>0</v>
      </c>
      <c r="AB196" s="29">
        <f>SUM(AB193:AB195)</f>
        <v>0</v>
      </c>
      <c r="AC196" s="30">
        <f t="shared" si="79"/>
        <v>0</v>
      </c>
    </row>
    <row r="197" spans="1:29" x14ac:dyDescent="0.3">
      <c r="A197" s="193"/>
      <c r="B197" s="192" t="s">
        <v>25</v>
      </c>
      <c r="C197" s="19" t="s">
        <v>38</v>
      </c>
      <c r="D197" s="20"/>
      <c r="E197" s="20"/>
      <c r="F197" s="24">
        <f t="shared" si="72"/>
        <v>0</v>
      </c>
      <c r="G197" s="20"/>
      <c r="H197" s="20"/>
      <c r="I197" s="24">
        <f t="shared" si="73"/>
        <v>0</v>
      </c>
      <c r="J197" s="20"/>
      <c r="K197" s="20"/>
      <c r="L197" s="24">
        <f t="shared" si="74"/>
        <v>0</v>
      </c>
      <c r="M197" s="20"/>
      <c r="N197" s="20"/>
      <c r="O197" s="24">
        <f t="shared" si="75"/>
        <v>0</v>
      </c>
      <c r="P197" s="20"/>
      <c r="Q197" s="20"/>
      <c r="R197" s="24">
        <f t="shared" si="76"/>
        <v>0</v>
      </c>
      <c r="S197" s="20"/>
      <c r="T197" s="20"/>
      <c r="U197" s="24">
        <f t="shared" si="77"/>
        <v>0</v>
      </c>
      <c r="V197" s="20"/>
      <c r="W197" s="20"/>
      <c r="X197" s="24">
        <f t="shared" si="84"/>
        <v>0</v>
      </c>
      <c r="Y197" s="13">
        <f t="shared" ref="Y197:Z199" si="85">SUM(D197,G197,J197,M197,P197,S197,V197)</f>
        <v>0</v>
      </c>
      <c r="Z197" s="20">
        <f t="shared" si="85"/>
        <v>0</v>
      </c>
      <c r="AA197" s="21">
        <f t="shared" si="78"/>
        <v>0</v>
      </c>
      <c r="AB197" s="22"/>
      <c r="AC197" s="23">
        <f t="shared" si="79"/>
        <v>0</v>
      </c>
    </row>
    <row r="198" spans="1:29" x14ac:dyDescent="0.3">
      <c r="A198" s="193"/>
      <c r="B198" s="193"/>
      <c r="C198" s="19" t="s">
        <v>39</v>
      </c>
      <c r="D198" s="20"/>
      <c r="E198" s="20"/>
      <c r="F198" s="24">
        <f t="shared" ref="F198:F243" si="86">IF(ISERROR(D198/E198),0,(D198/E198))</f>
        <v>0</v>
      </c>
      <c r="G198" s="20"/>
      <c r="H198" s="20"/>
      <c r="I198" s="24">
        <f t="shared" ref="I198:I243" si="87">IF(ISERROR(G198/H198),0,(G198/H198))</f>
        <v>0</v>
      </c>
      <c r="J198" s="20"/>
      <c r="K198" s="20"/>
      <c r="L198" s="24">
        <f t="shared" ref="L198:L243" si="88">IF(ISERROR(J198/K198),0,(J198/K198))</f>
        <v>0</v>
      </c>
      <c r="M198" s="20"/>
      <c r="N198" s="20"/>
      <c r="O198" s="24">
        <f t="shared" ref="O198:O243" si="89">IF(ISERROR(M198/N198),0,(M198/N198))</f>
        <v>0</v>
      </c>
      <c r="P198" s="20"/>
      <c r="Q198" s="20"/>
      <c r="R198" s="24">
        <f t="shared" ref="R198:R243" si="90">IF(ISERROR(P198/Q198),0,(P198/Q198))</f>
        <v>0</v>
      </c>
      <c r="S198" s="20"/>
      <c r="T198" s="20"/>
      <c r="U198" s="24">
        <f t="shared" ref="U198:U243" si="91">IF(ISERROR(S198/T198),0,(S198/T198))</f>
        <v>0</v>
      </c>
      <c r="V198" s="20"/>
      <c r="W198" s="20"/>
      <c r="X198" s="24">
        <f t="shared" si="84"/>
        <v>0</v>
      </c>
      <c r="Y198" s="13">
        <f t="shared" si="85"/>
        <v>0</v>
      </c>
      <c r="Z198" s="20">
        <f t="shared" si="85"/>
        <v>0</v>
      </c>
      <c r="AA198" s="21">
        <f t="shared" ref="AA198:AA243" si="92">IF(ISERROR(Y198/Z198),0,(Y198/Z198))</f>
        <v>0</v>
      </c>
      <c r="AB198" s="22"/>
      <c r="AC198" s="23">
        <f t="shared" ref="AC198:AC243" si="93">IF(ISERROR(AB198/Z198),0,(AB198/Z198))</f>
        <v>0</v>
      </c>
    </row>
    <row r="199" spans="1:29" x14ac:dyDescent="0.3">
      <c r="A199" s="193"/>
      <c r="B199" s="193"/>
      <c r="C199" s="19" t="s">
        <v>52</v>
      </c>
      <c r="D199" s="20"/>
      <c r="E199" s="20"/>
      <c r="F199" s="24">
        <f t="shared" si="86"/>
        <v>0</v>
      </c>
      <c r="G199" s="20"/>
      <c r="H199" s="20"/>
      <c r="I199" s="24">
        <f t="shared" si="87"/>
        <v>0</v>
      </c>
      <c r="J199" s="20"/>
      <c r="K199" s="20"/>
      <c r="L199" s="24">
        <f t="shared" si="88"/>
        <v>0</v>
      </c>
      <c r="M199" s="20"/>
      <c r="N199" s="20"/>
      <c r="O199" s="24">
        <f t="shared" si="89"/>
        <v>0</v>
      </c>
      <c r="P199" s="20"/>
      <c r="Q199" s="20"/>
      <c r="R199" s="24">
        <f t="shared" si="90"/>
        <v>0</v>
      </c>
      <c r="S199" s="20"/>
      <c r="T199" s="20"/>
      <c r="U199" s="24">
        <f t="shared" si="91"/>
        <v>0</v>
      </c>
      <c r="V199" s="20"/>
      <c r="W199" s="20"/>
      <c r="X199" s="24">
        <f t="shared" si="84"/>
        <v>0</v>
      </c>
      <c r="Y199" s="13">
        <f t="shared" si="85"/>
        <v>0</v>
      </c>
      <c r="Z199" s="20">
        <f t="shared" si="85"/>
        <v>0</v>
      </c>
      <c r="AA199" s="21">
        <f t="shared" si="92"/>
        <v>0</v>
      </c>
      <c r="AB199" s="22"/>
      <c r="AC199" s="23">
        <f t="shared" si="93"/>
        <v>0</v>
      </c>
    </row>
    <row r="200" spans="1:29" x14ac:dyDescent="0.3">
      <c r="A200" s="193"/>
      <c r="B200" s="194"/>
      <c r="C200" s="25" t="s">
        <v>44</v>
      </c>
      <c r="D200" s="26">
        <f>SUM(D197:D199)</f>
        <v>0</v>
      </c>
      <c r="E200" s="26">
        <f>SUM(E197:E199)</f>
        <v>0</v>
      </c>
      <c r="F200" s="27">
        <f t="shared" si="86"/>
        <v>0</v>
      </c>
      <c r="G200" s="26">
        <f>SUM(G197:G199)</f>
        <v>0</v>
      </c>
      <c r="H200" s="26">
        <f>SUM(H197:H199)</f>
        <v>0</v>
      </c>
      <c r="I200" s="27">
        <f t="shared" si="87"/>
        <v>0</v>
      </c>
      <c r="J200" s="26">
        <f>SUM(J197:J199)</f>
        <v>0</v>
      </c>
      <c r="K200" s="26">
        <f>SUM(K197:K199)</f>
        <v>0</v>
      </c>
      <c r="L200" s="27">
        <f t="shared" si="88"/>
        <v>0</v>
      </c>
      <c r="M200" s="26">
        <f>SUM(M197:M199)</f>
        <v>0</v>
      </c>
      <c r="N200" s="26">
        <f>SUM(N197:N199)</f>
        <v>0</v>
      </c>
      <c r="O200" s="27">
        <f t="shared" si="89"/>
        <v>0</v>
      </c>
      <c r="P200" s="26">
        <f>SUM(P197:P199)</f>
        <v>0</v>
      </c>
      <c r="Q200" s="26">
        <f>SUM(Q197:Q199)</f>
        <v>0</v>
      </c>
      <c r="R200" s="27">
        <f t="shared" si="90"/>
        <v>0</v>
      </c>
      <c r="S200" s="26">
        <f>SUM(S197:S199)</f>
        <v>0</v>
      </c>
      <c r="T200" s="26">
        <f>SUM(T197:T199)</f>
        <v>0</v>
      </c>
      <c r="U200" s="27">
        <f t="shared" si="91"/>
        <v>0</v>
      </c>
      <c r="V200" s="26">
        <f>SUM(V197:V199)</f>
        <v>0</v>
      </c>
      <c r="W200" s="26">
        <f>SUM(W197:W199)</f>
        <v>0</v>
      </c>
      <c r="X200" s="27">
        <f t="shared" si="84"/>
        <v>0</v>
      </c>
      <c r="Y200" s="26">
        <f>SUM(Y197:Y199)</f>
        <v>0</v>
      </c>
      <c r="Z200" s="26">
        <f>SUM(Z197:Z199)</f>
        <v>0</v>
      </c>
      <c r="AA200" s="28">
        <f t="shared" si="92"/>
        <v>0</v>
      </c>
      <c r="AB200" s="29">
        <f>SUM(AB197:AB199)</f>
        <v>0</v>
      </c>
      <c r="AC200" s="30">
        <f t="shared" si="93"/>
        <v>0</v>
      </c>
    </row>
    <row r="201" spans="1:29" x14ac:dyDescent="0.3">
      <c r="A201" s="193"/>
      <c r="B201" s="192" t="s">
        <v>26</v>
      </c>
      <c r="C201" s="19" t="s">
        <v>55</v>
      </c>
      <c r="D201" s="20"/>
      <c r="E201" s="20"/>
      <c r="F201" s="24">
        <f t="shared" si="86"/>
        <v>0</v>
      </c>
      <c r="G201" s="20"/>
      <c r="H201" s="20"/>
      <c r="I201" s="24">
        <f t="shared" si="87"/>
        <v>0</v>
      </c>
      <c r="J201" s="20"/>
      <c r="K201" s="20"/>
      <c r="L201" s="24">
        <f t="shared" si="88"/>
        <v>0</v>
      </c>
      <c r="M201" s="20"/>
      <c r="N201" s="20"/>
      <c r="O201" s="24">
        <f t="shared" si="89"/>
        <v>0</v>
      </c>
      <c r="P201" s="20"/>
      <c r="Q201" s="20"/>
      <c r="R201" s="24">
        <f t="shared" si="90"/>
        <v>0</v>
      </c>
      <c r="S201" s="20"/>
      <c r="T201" s="20"/>
      <c r="U201" s="24">
        <f t="shared" si="91"/>
        <v>0</v>
      </c>
      <c r="V201" s="20"/>
      <c r="W201" s="20"/>
      <c r="X201" s="24">
        <f t="shared" si="84"/>
        <v>0</v>
      </c>
      <c r="Y201" s="13">
        <f>SUM(D201,G201,J201,M201,P201,S201,V201)</f>
        <v>0</v>
      </c>
      <c r="Z201" s="20">
        <f>SUM(E201,H201,K201,N201,Q201,W201,T201)</f>
        <v>0</v>
      </c>
      <c r="AA201" s="21">
        <f t="shared" si="92"/>
        <v>0</v>
      </c>
      <c r="AB201" s="22"/>
      <c r="AC201" s="23">
        <f t="shared" si="93"/>
        <v>0</v>
      </c>
    </row>
    <row r="202" spans="1:29" x14ac:dyDescent="0.3">
      <c r="A202" s="193"/>
      <c r="B202" s="193"/>
      <c r="C202" s="19" t="s">
        <v>50</v>
      </c>
      <c r="D202" s="20"/>
      <c r="E202" s="20"/>
      <c r="F202" s="24">
        <f t="shared" si="86"/>
        <v>0</v>
      </c>
      <c r="G202" s="20"/>
      <c r="H202" s="20"/>
      <c r="I202" s="24">
        <f t="shared" si="87"/>
        <v>0</v>
      </c>
      <c r="J202" s="20"/>
      <c r="K202" s="20"/>
      <c r="L202" s="24">
        <f t="shared" si="88"/>
        <v>0</v>
      </c>
      <c r="M202" s="20"/>
      <c r="N202" s="20"/>
      <c r="O202" s="24">
        <f t="shared" si="89"/>
        <v>0</v>
      </c>
      <c r="P202" s="20"/>
      <c r="Q202" s="20"/>
      <c r="R202" s="24">
        <f t="shared" si="90"/>
        <v>0</v>
      </c>
      <c r="S202" s="20"/>
      <c r="T202" s="20"/>
      <c r="U202" s="24">
        <f t="shared" si="91"/>
        <v>0</v>
      </c>
      <c r="V202" s="20"/>
      <c r="W202" s="20"/>
      <c r="X202" s="24">
        <f t="shared" si="84"/>
        <v>0</v>
      </c>
      <c r="Y202" s="13">
        <f>SUM(D202,G202,J202,M202,P202,S202,V202)</f>
        <v>0</v>
      </c>
      <c r="Z202" s="20">
        <f>SUM(E202,H202,K202,N202,Q202,W202,T202)</f>
        <v>0</v>
      </c>
      <c r="AA202" s="21">
        <f t="shared" si="92"/>
        <v>0</v>
      </c>
      <c r="AB202" s="22"/>
      <c r="AC202" s="23">
        <f t="shared" si="93"/>
        <v>0</v>
      </c>
    </row>
    <row r="203" spans="1:29" x14ac:dyDescent="0.3">
      <c r="A203" s="193"/>
      <c r="B203" s="193"/>
      <c r="C203" s="19" t="s">
        <v>51</v>
      </c>
      <c r="D203" s="20"/>
      <c r="E203" s="20"/>
      <c r="F203" s="24">
        <f t="shared" si="86"/>
        <v>0</v>
      </c>
      <c r="G203" s="20"/>
      <c r="H203" s="20"/>
      <c r="I203" s="24">
        <f t="shared" si="87"/>
        <v>0</v>
      </c>
      <c r="J203" s="20"/>
      <c r="K203" s="20"/>
      <c r="L203" s="24">
        <f t="shared" si="88"/>
        <v>0</v>
      </c>
      <c r="M203" s="20"/>
      <c r="N203" s="20"/>
      <c r="O203" s="24">
        <f t="shared" si="89"/>
        <v>0</v>
      </c>
      <c r="P203" s="20"/>
      <c r="Q203" s="20"/>
      <c r="R203" s="24">
        <f t="shared" si="90"/>
        <v>0</v>
      </c>
      <c r="S203" s="20"/>
      <c r="T203" s="20"/>
      <c r="U203" s="24">
        <f t="shared" si="91"/>
        <v>0</v>
      </c>
      <c r="V203" s="20"/>
      <c r="W203" s="20"/>
      <c r="X203" s="24">
        <f t="shared" si="84"/>
        <v>0</v>
      </c>
      <c r="Y203" s="13">
        <f>SUM(D203,G203,J203,M203,P203,S203,V203)</f>
        <v>0</v>
      </c>
      <c r="Z203" s="20">
        <f>SUM(E203,H203,K203,N203,Q203,W203,T203)</f>
        <v>0</v>
      </c>
      <c r="AA203" s="21">
        <f t="shared" si="92"/>
        <v>0</v>
      </c>
      <c r="AB203" s="22"/>
      <c r="AC203" s="23">
        <f t="shared" si="93"/>
        <v>0</v>
      </c>
    </row>
    <row r="204" spans="1:29" x14ac:dyDescent="0.3">
      <c r="A204" s="193"/>
      <c r="B204" s="194"/>
      <c r="C204" s="25" t="s">
        <v>44</v>
      </c>
      <c r="D204" s="26">
        <f>SUM(D201:D203)</f>
        <v>0</v>
      </c>
      <c r="E204" s="26">
        <f>SUM(E201:E203)</f>
        <v>0</v>
      </c>
      <c r="F204" s="27">
        <f t="shared" si="86"/>
        <v>0</v>
      </c>
      <c r="G204" s="26">
        <f>SUM(G201:G203)</f>
        <v>0</v>
      </c>
      <c r="H204" s="26">
        <f>SUM(H201:H203)</f>
        <v>0</v>
      </c>
      <c r="I204" s="27">
        <f t="shared" si="87"/>
        <v>0</v>
      </c>
      <c r="J204" s="26">
        <f>SUM(J201:J203)</f>
        <v>0</v>
      </c>
      <c r="K204" s="26">
        <f>SUM(K201:K203)</f>
        <v>0</v>
      </c>
      <c r="L204" s="27">
        <f t="shared" si="88"/>
        <v>0</v>
      </c>
      <c r="M204" s="26">
        <f>SUM(M201:M203)</f>
        <v>0</v>
      </c>
      <c r="N204" s="26">
        <f>SUM(N201:N203)</f>
        <v>0</v>
      </c>
      <c r="O204" s="27">
        <f t="shared" si="89"/>
        <v>0</v>
      </c>
      <c r="P204" s="26">
        <f>SUM(P201:P203)</f>
        <v>0</v>
      </c>
      <c r="Q204" s="26">
        <f>SUM(Q201:Q203)</f>
        <v>0</v>
      </c>
      <c r="R204" s="27">
        <f t="shared" si="90"/>
        <v>0</v>
      </c>
      <c r="S204" s="26">
        <f>SUM(S201:S203)</f>
        <v>0</v>
      </c>
      <c r="T204" s="26">
        <f>SUM(T201:T203)</f>
        <v>0</v>
      </c>
      <c r="U204" s="27">
        <f t="shared" si="91"/>
        <v>0</v>
      </c>
      <c r="V204" s="26">
        <f>SUM(V201:V203)</f>
        <v>0</v>
      </c>
      <c r="W204" s="26">
        <f>SUM(W201:W203)</f>
        <v>0</v>
      </c>
      <c r="X204" s="27">
        <f t="shared" si="84"/>
        <v>0</v>
      </c>
      <c r="Y204" s="26">
        <f>SUM(Y201:Y203)</f>
        <v>0</v>
      </c>
      <c r="Z204" s="26">
        <f>SUM(Z201:Z203)</f>
        <v>0</v>
      </c>
      <c r="AA204" s="28">
        <f t="shared" si="92"/>
        <v>0</v>
      </c>
      <c r="AB204" s="29">
        <f>SUM(AB201:AB203)</f>
        <v>0</v>
      </c>
      <c r="AC204" s="30">
        <f t="shared" si="93"/>
        <v>0</v>
      </c>
    </row>
    <row r="205" spans="1:29" x14ac:dyDescent="0.3">
      <c r="A205" s="193"/>
      <c r="B205" s="192" t="s">
        <v>9</v>
      </c>
      <c r="C205" s="19" t="s">
        <v>53</v>
      </c>
      <c r="D205" s="20"/>
      <c r="E205" s="20"/>
      <c r="F205" s="24">
        <f t="shared" si="86"/>
        <v>0</v>
      </c>
      <c r="G205" s="20"/>
      <c r="H205" s="20"/>
      <c r="I205" s="24">
        <f t="shared" si="87"/>
        <v>0</v>
      </c>
      <c r="J205" s="20"/>
      <c r="K205" s="20"/>
      <c r="L205" s="24">
        <f t="shared" si="88"/>
        <v>0</v>
      </c>
      <c r="M205" s="20"/>
      <c r="N205" s="20"/>
      <c r="O205" s="24">
        <f t="shared" si="89"/>
        <v>0</v>
      </c>
      <c r="P205" s="20"/>
      <c r="Q205" s="20"/>
      <c r="R205" s="24">
        <f t="shared" si="90"/>
        <v>0</v>
      </c>
      <c r="S205" s="20"/>
      <c r="T205" s="20"/>
      <c r="U205" s="24">
        <f t="shared" si="91"/>
        <v>0</v>
      </c>
      <c r="V205" s="20"/>
      <c r="W205" s="20"/>
      <c r="X205" s="24">
        <f t="shared" si="84"/>
        <v>0</v>
      </c>
      <c r="Y205" s="13">
        <f>SUM(D205,G205,J205,M205,P205,S205,V205)</f>
        <v>0</v>
      </c>
      <c r="Z205" s="20">
        <f>SUM(E205,H205,K205,N205,Q205,W205,T205)</f>
        <v>0</v>
      </c>
      <c r="AA205" s="21">
        <f t="shared" si="92"/>
        <v>0</v>
      </c>
      <c r="AB205" s="22"/>
      <c r="AC205" s="23">
        <f t="shared" si="93"/>
        <v>0</v>
      </c>
    </row>
    <row r="206" spans="1:29" x14ac:dyDescent="0.3">
      <c r="A206" s="193"/>
      <c r="B206" s="193"/>
      <c r="C206" s="19" t="s">
        <v>48</v>
      </c>
      <c r="D206" s="20"/>
      <c r="E206" s="20"/>
      <c r="F206" s="24">
        <f t="shared" si="86"/>
        <v>0</v>
      </c>
      <c r="G206" s="20"/>
      <c r="H206" s="20"/>
      <c r="I206" s="24">
        <f t="shared" si="87"/>
        <v>0</v>
      </c>
      <c r="J206" s="20"/>
      <c r="K206" s="20"/>
      <c r="L206" s="24">
        <f t="shared" si="88"/>
        <v>0</v>
      </c>
      <c r="M206" s="20"/>
      <c r="N206" s="20"/>
      <c r="O206" s="24">
        <f t="shared" si="89"/>
        <v>0</v>
      </c>
      <c r="P206" s="20"/>
      <c r="Q206" s="20"/>
      <c r="R206" s="24">
        <f t="shared" si="90"/>
        <v>0</v>
      </c>
      <c r="S206" s="20"/>
      <c r="T206" s="20"/>
      <c r="U206" s="24">
        <f t="shared" si="91"/>
        <v>0</v>
      </c>
      <c r="V206" s="20"/>
      <c r="W206" s="20"/>
      <c r="X206" s="24">
        <f t="shared" si="84"/>
        <v>0</v>
      </c>
      <c r="Y206" s="13">
        <f>SUM(D206,G206,J206,M206,P206,S206,V206)</f>
        <v>0</v>
      </c>
      <c r="Z206" s="20">
        <f>SUM(E206,H206,K206,N206,Q206,W206,T206)</f>
        <v>0</v>
      </c>
      <c r="AA206" s="21">
        <f t="shared" si="92"/>
        <v>0</v>
      </c>
      <c r="AB206" s="22"/>
      <c r="AC206" s="23">
        <f t="shared" si="93"/>
        <v>0</v>
      </c>
    </row>
    <row r="207" spans="1:29" x14ac:dyDescent="0.3">
      <c r="A207" s="193"/>
      <c r="B207" s="193"/>
      <c r="C207" s="19" t="s">
        <v>54</v>
      </c>
      <c r="D207" s="20"/>
      <c r="E207" s="20"/>
      <c r="F207" s="24">
        <f t="shared" si="86"/>
        <v>0</v>
      </c>
      <c r="G207" s="20"/>
      <c r="H207" s="20"/>
      <c r="I207" s="24">
        <f t="shared" si="87"/>
        <v>0</v>
      </c>
      <c r="J207" s="20"/>
      <c r="K207" s="20"/>
      <c r="L207" s="24">
        <f t="shared" si="88"/>
        <v>0</v>
      </c>
      <c r="M207" s="20"/>
      <c r="N207" s="20"/>
      <c r="O207" s="24">
        <f t="shared" si="89"/>
        <v>0</v>
      </c>
      <c r="P207" s="20"/>
      <c r="Q207" s="20"/>
      <c r="R207" s="24">
        <f t="shared" si="90"/>
        <v>0</v>
      </c>
      <c r="S207" s="20"/>
      <c r="T207" s="20"/>
      <c r="U207" s="24">
        <f t="shared" si="91"/>
        <v>0</v>
      </c>
      <c r="V207" s="20"/>
      <c r="W207" s="20"/>
      <c r="X207" s="24">
        <f t="shared" si="84"/>
        <v>0</v>
      </c>
      <c r="Y207" s="13">
        <f>SUM(D207,G207,J207,M207,P207,S207,V207)</f>
        <v>0</v>
      </c>
      <c r="Z207" s="20">
        <f>SUM(E207,H207,K207,N207,Q207,W207,T207)</f>
        <v>0</v>
      </c>
      <c r="AA207" s="21">
        <f t="shared" si="92"/>
        <v>0</v>
      </c>
      <c r="AB207" s="22"/>
      <c r="AC207" s="23">
        <f t="shared" si="93"/>
        <v>0</v>
      </c>
    </row>
    <row r="208" spans="1:29" x14ac:dyDescent="0.3">
      <c r="A208" s="194"/>
      <c r="B208" s="194"/>
      <c r="C208" s="25" t="s">
        <v>44</v>
      </c>
      <c r="D208" s="26">
        <f>SUM(D205:D207)</f>
        <v>0</v>
      </c>
      <c r="E208" s="26">
        <f>SUM(E205:E207)</f>
        <v>0</v>
      </c>
      <c r="F208" s="27">
        <f t="shared" si="86"/>
        <v>0</v>
      </c>
      <c r="G208" s="26">
        <f>SUM(G205:G207)</f>
        <v>0</v>
      </c>
      <c r="H208" s="26">
        <f>SUM(H205:H207)</f>
        <v>0</v>
      </c>
      <c r="I208" s="27">
        <f t="shared" si="87"/>
        <v>0</v>
      </c>
      <c r="J208" s="26">
        <f>SUM(J205:J207)</f>
        <v>0</v>
      </c>
      <c r="K208" s="26">
        <f>SUM(K205:K207)</f>
        <v>0</v>
      </c>
      <c r="L208" s="27">
        <f t="shared" si="88"/>
        <v>0</v>
      </c>
      <c r="M208" s="26">
        <f>SUM(M205:M207)</f>
        <v>0</v>
      </c>
      <c r="N208" s="26">
        <f>SUM(N205:N207)</f>
        <v>0</v>
      </c>
      <c r="O208" s="27">
        <f t="shared" si="89"/>
        <v>0</v>
      </c>
      <c r="P208" s="26">
        <f>SUM(P205:P207)</f>
        <v>0</v>
      </c>
      <c r="Q208" s="26">
        <f>SUM(Q205:Q207)</f>
        <v>0</v>
      </c>
      <c r="R208" s="27">
        <f t="shared" si="90"/>
        <v>0</v>
      </c>
      <c r="S208" s="26">
        <f>SUM(S205:S207)</f>
        <v>0</v>
      </c>
      <c r="T208" s="26">
        <f>SUM(T205:T207)</f>
        <v>0</v>
      </c>
      <c r="U208" s="27">
        <f t="shared" si="91"/>
        <v>0</v>
      </c>
      <c r="V208" s="26">
        <f>SUM(V205:V207)</f>
        <v>0</v>
      </c>
      <c r="W208" s="26">
        <f>SUM(W205:W207)</f>
        <v>0</v>
      </c>
      <c r="X208" s="27">
        <f t="shared" si="84"/>
        <v>0</v>
      </c>
      <c r="Y208" s="26">
        <f>SUM(Y205:Y207)</f>
        <v>0</v>
      </c>
      <c r="Z208" s="26">
        <f>SUM(Z205:Z207)</f>
        <v>0</v>
      </c>
      <c r="AA208" s="30">
        <f t="shared" si="92"/>
        <v>0</v>
      </c>
      <c r="AB208" s="29">
        <f>SUM(AB205:AB207)</f>
        <v>0</v>
      </c>
      <c r="AC208" s="30">
        <f t="shared" si="93"/>
        <v>0</v>
      </c>
    </row>
    <row r="209" spans="1:29" x14ac:dyDescent="0.3">
      <c r="A209" s="190" t="s">
        <v>46</v>
      </c>
      <c r="B209" s="198"/>
      <c r="C209" s="191"/>
      <c r="D209" s="31">
        <f>SUM(D196,D200,D204,D208)</f>
        <v>0</v>
      </c>
      <c r="E209" s="31">
        <f>SUM(E196,E200,E204,E208)</f>
        <v>0</v>
      </c>
      <c r="F209" s="32">
        <f t="shared" si="86"/>
        <v>0</v>
      </c>
      <c r="G209" s="31">
        <f>SUM(G196,G200,G204,G208)</f>
        <v>0</v>
      </c>
      <c r="H209" s="31">
        <f>SUM(H196,H200,H204,H208)</f>
        <v>0</v>
      </c>
      <c r="I209" s="32">
        <f t="shared" si="87"/>
        <v>0</v>
      </c>
      <c r="J209" s="31">
        <f>SUM(J196,J200,J204,J208)</f>
        <v>0</v>
      </c>
      <c r="K209" s="31">
        <f>SUM(K196,K200,K204,K208)</f>
        <v>0</v>
      </c>
      <c r="L209" s="32">
        <f t="shared" si="88"/>
        <v>0</v>
      </c>
      <c r="M209" s="31">
        <f>SUM(M196,M200,M204,M208)</f>
        <v>0</v>
      </c>
      <c r="N209" s="31">
        <f>SUM(N196,N200,N204,N208)</f>
        <v>0</v>
      </c>
      <c r="O209" s="32">
        <f t="shared" si="89"/>
        <v>0</v>
      </c>
      <c r="P209" s="31">
        <f>SUM(P196,P200,P204,P208)</f>
        <v>0</v>
      </c>
      <c r="Q209" s="31">
        <f>SUM(Q196,Q200,Q204,Q208)</f>
        <v>0</v>
      </c>
      <c r="R209" s="32">
        <f t="shared" si="90"/>
        <v>0</v>
      </c>
      <c r="S209" s="31">
        <f>SUM(S196,S200,S204,S208)</f>
        <v>0</v>
      </c>
      <c r="T209" s="31">
        <f>SUM(T196,T200,T204,T208)</f>
        <v>0</v>
      </c>
      <c r="U209" s="32">
        <f t="shared" si="91"/>
        <v>0</v>
      </c>
      <c r="V209" s="31">
        <f>SUM(V196,V200,V204,V208)</f>
        <v>0</v>
      </c>
      <c r="W209" s="31">
        <f>SUM(W196,W200,W204,W208)</f>
        <v>0</v>
      </c>
      <c r="X209" s="32">
        <f t="shared" si="84"/>
        <v>0</v>
      </c>
      <c r="Y209" s="31">
        <f>SUM(Y196,Y200,Y204,Y208)</f>
        <v>0</v>
      </c>
      <c r="Z209" s="31">
        <f>SUM(Z196,Z200,Z204,Z208)</f>
        <v>0</v>
      </c>
      <c r="AA209" s="35">
        <f t="shared" si="92"/>
        <v>0</v>
      </c>
      <c r="AB209" s="34">
        <f>SUM(AB196,AB200,AB204,AB208)</f>
        <v>0</v>
      </c>
      <c r="AC209" s="35">
        <f t="shared" si="93"/>
        <v>0</v>
      </c>
    </row>
    <row r="210" spans="1:29" x14ac:dyDescent="0.3">
      <c r="A210" s="206" t="s">
        <v>32</v>
      </c>
      <c r="B210" s="192" t="s">
        <v>24</v>
      </c>
      <c r="C210" s="19" t="s">
        <v>41</v>
      </c>
      <c r="D210" s="20"/>
      <c r="E210" s="20"/>
      <c r="F210" s="24">
        <f t="shared" si="86"/>
        <v>0</v>
      </c>
      <c r="G210" s="20"/>
      <c r="H210" s="20"/>
      <c r="I210" s="24">
        <f t="shared" si="87"/>
        <v>0</v>
      </c>
      <c r="J210" s="20"/>
      <c r="K210" s="20"/>
      <c r="L210" s="24">
        <f t="shared" si="88"/>
        <v>0</v>
      </c>
      <c r="M210" s="20"/>
      <c r="N210" s="20"/>
      <c r="O210" s="24">
        <f t="shared" si="89"/>
        <v>0</v>
      </c>
      <c r="P210" s="20"/>
      <c r="Q210" s="20"/>
      <c r="R210" s="24">
        <f t="shared" si="90"/>
        <v>0</v>
      </c>
      <c r="S210" s="20"/>
      <c r="T210" s="20"/>
      <c r="U210" s="24">
        <f t="shared" si="91"/>
        <v>0</v>
      </c>
      <c r="V210" s="20"/>
      <c r="W210" s="20"/>
      <c r="X210" s="24">
        <f t="shared" si="84"/>
        <v>0</v>
      </c>
      <c r="Y210" s="13">
        <f>SUM(D210,G210,J210,M210,P210,S210,V210)</f>
        <v>0</v>
      </c>
      <c r="Z210" s="20">
        <f>SUM(E210,H210,K210,N210,Q210,W210,T210)</f>
        <v>0</v>
      </c>
      <c r="AA210" s="21">
        <f t="shared" si="92"/>
        <v>0</v>
      </c>
      <c r="AB210" s="22"/>
      <c r="AC210" s="23">
        <f t="shared" si="93"/>
        <v>0</v>
      </c>
    </row>
    <row r="211" spans="1:29" x14ac:dyDescent="0.3">
      <c r="A211" s="193"/>
      <c r="B211" s="193"/>
      <c r="C211" s="19" t="s">
        <v>43</v>
      </c>
      <c r="D211" s="20"/>
      <c r="E211" s="20"/>
      <c r="F211" s="24">
        <f t="shared" si="86"/>
        <v>0</v>
      </c>
      <c r="G211" s="20"/>
      <c r="H211" s="20"/>
      <c r="I211" s="24">
        <f t="shared" si="87"/>
        <v>0</v>
      </c>
      <c r="J211" s="20"/>
      <c r="K211" s="20"/>
      <c r="L211" s="24">
        <f t="shared" si="88"/>
        <v>0</v>
      </c>
      <c r="M211" s="20"/>
      <c r="N211" s="20"/>
      <c r="O211" s="24">
        <f t="shared" si="89"/>
        <v>0</v>
      </c>
      <c r="P211" s="20"/>
      <c r="Q211" s="20"/>
      <c r="R211" s="24">
        <f t="shared" si="90"/>
        <v>0</v>
      </c>
      <c r="S211" s="20"/>
      <c r="T211" s="20"/>
      <c r="U211" s="24">
        <f t="shared" si="91"/>
        <v>0</v>
      </c>
      <c r="V211" s="20"/>
      <c r="W211" s="20"/>
      <c r="X211" s="24">
        <f t="shared" si="84"/>
        <v>0</v>
      </c>
      <c r="Y211" s="13">
        <f>SUM(D211,G211,J211,M211,P211,S211,V211)</f>
        <v>0</v>
      </c>
      <c r="Z211" s="20">
        <f>SUM(E211,H211,K211,N211,Q211,W211,T211)</f>
        <v>0</v>
      </c>
      <c r="AA211" s="21">
        <f t="shared" si="92"/>
        <v>0</v>
      </c>
      <c r="AB211" s="22"/>
      <c r="AC211" s="23">
        <f t="shared" si="93"/>
        <v>0</v>
      </c>
    </row>
    <row r="212" spans="1:29" x14ac:dyDescent="0.3">
      <c r="A212" s="193"/>
      <c r="B212" s="193"/>
      <c r="C212" s="19" t="s">
        <v>47</v>
      </c>
      <c r="D212" s="20"/>
      <c r="E212" s="20"/>
      <c r="F212" s="24">
        <f t="shared" si="86"/>
        <v>0</v>
      </c>
      <c r="G212" s="20"/>
      <c r="H212" s="20"/>
      <c r="I212" s="24">
        <f t="shared" si="87"/>
        <v>0</v>
      </c>
      <c r="J212" s="20"/>
      <c r="K212" s="20"/>
      <c r="L212" s="24">
        <f t="shared" si="88"/>
        <v>0</v>
      </c>
      <c r="M212" s="20"/>
      <c r="N212" s="20"/>
      <c r="O212" s="24">
        <f t="shared" si="89"/>
        <v>0</v>
      </c>
      <c r="P212" s="20"/>
      <c r="Q212" s="20"/>
      <c r="R212" s="24">
        <f t="shared" si="90"/>
        <v>0</v>
      </c>
      <c r="S212" s="20"/>
      <c r="T212" s="20"/>
      <c r="U212" s="24">
        <f t="shared" si="91"/>
        <v>0</v>
      </c>
      <c r="V212" s="20"/>
      <c r="W212" s="20"/>
      <c r="X212" s="24">
        <f t="shared" si="84"/>
        <v>0</v>
      </c>
      <c r="Y212" s="13">
        <f>SUM(D212,G212,J212,M212,P212,S212,V212)</f>
        <v>0</v>
      </c>
      <c r="Z212" s="20">
        <f>SUM(E212,H212,K212,N212,Q212,W212,T212)</f>
        <v>0</v>
      </c>
      <c r="AA212" s="21">
        <f t="shared" si="92"/>
        <v>0</v>
      </c>
      <c r="AB212" s="22"/>
      <c r="AC212" s="23">
        <f t="shared" si="93"/>
        <v>0</v>
      </c>
    </row>
    <row r="213" spans="1:29" x14ac:dyDescent="0.3">
      <c r="A213" s="193"/>
      <c r="B213" s="194"/>
      <c r="C213" s="25" t="s">
        <v>44</v>
      </c>
      <c r="D213" s="26">
        <f>SUM(D210:D212)</f>
        <v>0</v>
      </c>
      <c r="E213" s="26">
        <f>SUM(E210:E212)</f>
        <v>0</v>
      </c>
      <c r="F213" s="27">
        <f t="shared" si="86"/>
        <v>0</v>
      </c>
      <c r="G213" s="26">
        <f>SUM(G210:G212)</f>
        <v>0</v>
      </c>
      <c r="H213" s="26">
        <f>SUM(H210:H212)</f>
        <v>0</v>
      </c>
      <c r="I213" s="27">
        <f t="shared" si="87"/>
        <v>0</v>
      </c>
      <c r="J213" s="26">
        <f>SUM(J210:J212)</f>
        <v>0</v>
      </c>
      <c r="K213" s="26">
        <f>SUM(K210:K212)</f>
        <v>0</v>
      </c>
      <c r="L213" s="27">
        <f t="shared" si="88"/>
        <v>0</v>
      </c>
      <c r="M213" s="26">
        <f>SUM(M210:M212)</f>
        <v>0</v>
      </c>
      <c r="N213" s="26">
        <f>SUM(N210:N212)</f>
        <v>0</v>
      </c>
      <c r="O213" s="27">
        <f t="shared" si="89"/>
        <v>0</v>
      </c>
      <c r="P213" s="26">
        <f>SUM(P210:P212)</f>
        <v>0</v>
      </c>
      <c r="Q213" s="26">
        <f>SUM(Q210:Q212)</f>
        <v>0</v>
      </c>
      <c r="R213" s="27">
        <f t="shared" si="90"/>
        <v>0</v>
      </c>
      <c r="S213" s="26">
        <f>SUM(S210:S212)</f>
        <v>0</v>
      </c>
      <c r="T213" s="26">
        <f>SUM(T210:T212)</f>
        <v>0</v>
      </c>
      <c r="U213" s="27">
        <f t="shared" si="91"/>
        <v>0</v>
      </c>
      <c r="V213" s="26">
        <f>SUM(V210:V212)</f>
        <v>0</v>
      </c>
      <c r="W213" s="26">
        <f>SUM(W210:W212)</f>
        <v>0</v>
      </c>
      <c r="X213" s="27">
        <f t="shared" si="84"/>
        <v>0</v>
      </c>
      <c r="Y213" s="26">
        <f>SUM(Y210:Y212)</f>
        <v>0</v>
      </c>
      <c r="Z213" s="26">
        <f>SUM(Z210:Z212)</f>
        <v>0</v>
      </c>
      <c r="AA213" s="28">
        <f t="shared" si="92"/>
        <v>0</v>
      </c>
      <c r="AB213" s="29">
        <f>SUM(AB210:AB212)</f>
        <v>0</v>
      </c>
      <c r="AC213" s="30">
        <f t="shared" si="93"/>
        <v>0</v>
      </c>
    </row>
    <row r="214" spans="1:29" x14ac:dyDescent="0.3">
      <c r="A214" s="193"/>
      <c r="B214" s="192" t="s">
        <v>25</v>
      </c>
      <c r="C214" s="19" t="s">
        <v>38</v>
      </c>
      <c r="D214" s="20"/>
      <c r="E214" s="20"/>
      <c r="F214" s="24">
        <f t="shared" si="86"/>
        <v>0</v>
      </c>
      <c r="G214" s="20"/>
      <c r="H214" s="20"/>
      <c r="I214" s="24">
        <f t="shared" si="87"/>
        <v>0</v>
      </c>
      <c r="J214" s="20"/>
      <c r="K214" s="20"/>
      <c r="L214" s="24">
        <f t="shared" si="88"/>
        <v>0</v>
      </c>
      <c r="M214" s="20"/>
      <c r="N214" s="20"/>
      <c r="O214" s="24">
        <f t="shared" si="89"/>
        <v>0</v>
      </c>
      <c r="P214" s="20"/>
      <c r="Q214" s="20"/>
      <c r="R214" s="24">
        <f t="shared" si="90"/>
        <v>0</v>
      </c>
      <c r="S214" s="20"/>
      <c r="T214" s="20"/>
      <c r="U214" s="24">
        <f t="shared" si="91"/>
        <v>0</v>
      </c>
      <c r="V214" s="20"/>
      <c r="W214" s="20"/>
      <c r="X214" s="24">
        <f t="shared" si="84"/>
        <v>0</v>
      </c>
      <c r="Y214" s="13">
        <f t="shared" ref="Y214:Z216" si="94">SUM(D214,G214,J214,M214,P214,S214,V214)</f>
        <v>0</v>
      </c>
      <c r="Z214" s="20">
        <f t="shared" si="94"/>
        <v>0</v>
      </c>
      <c r="AA214" s="21">
        <f t="shared" si="92"/>
        <v>0</v>
      </c>
      <c r="AB214" s="22"/>
      <c r="AC214" s="23">
        <f t="shared" si="93"/>
        <v>0</v>
      </c>
    </row>
    <row r="215" spans="1:29" x14ac:dyDescent="0.3">
      <c r="A215" s="193"/>
      <c r="B215" s="193"/>
      <c r="C215" s="19" t="s">
        <v>39</v>
      </c>
      <c r="D215" s="20"/>
      <c r="E215" s="20"/>
      <c r="F215" s="24">
        <f t="shared" si="86"/>
        <v>0</v>
      </c>
      <c r="G215" s="20"/>
      <c r="H215" s="20"/>
      <c r="I215" s="24">
        <f t="shared" si="87"/>
        <v>0</v>
      </c>
      <c r="J215" s="20"/>
      <c r="K215" s="20"/>
      <c r="L215" s="24">
        <f t="shared" si="88"/>
        <v>0</v>
      </c>
      <c r="M215" s="20"/>
      <c r="N215" s="20"/>
      <c r="O215" s="24">
        <f t="shared" si="89"/>
        <v>0</v>
      </c>
      <c r="P215" s="20"/>
      <c r="Q215" s="20"/>
      <c r="R215" s="24">
        <f t="shared" si="90"/>
        <v>0</v>
      </c>
      <c r="S215" s="20"/>
      <c r="T215" s="20"/>
      <c r="U215" s="24">
        <f t="shared" si="91"/>
        <v>0</v>
      </c>
      <c r="V215" s="20"/>
      <c r="W215" s="20"/>
      <c r="X215" s="24">
        <f t="shared" si="84"/>
        <v>0</v>
      </c>
      <c r="Y215" s="13">
        <f t="shared" si="94"/>
        <v>0</v>
      </c>
      <c r="Z215" s="20">
        <f t="shared" si="94"/>
        <v>0</v>
      </c>
      <c r="AA215" s="21">
        <f t="shared" si="92"/>
        <v>0</v>
      </c>
      <c r="AB215" s="22"/>
      <c r="AC215" s="23">
        <f t="shared" si="93"/>
        <v>0</v>
      </c>
    </row>
    <row r="216" spans="1:29" x14ac:dyDescent="0.3">
      <c r="A216" s="193"/>
      <c r="B216" s="193"/>
      <c r="C216" s="19" t="s">
        <v>52</v>
      </c>
      <c r="D216" s="20"/>
      <c r="E216" s="20"/>
      <c r="F216" s="24">
        <f t="shared" si="86"/>
        <v>0</v>
      </c>
      <c r="G216" s="20"/>
      <c r="H216" s="20"/>
      <c r="I216" s="24">
        <f t="shared" si="87"/>
        <v>0</v>
      </c>
      <c r="J216" s="20"/>
      <c r="K216" s="20"/>
      <c r="L216" s="24">
        <f t="shared" si="88"/>
        <v>0</v>
      </c>
      <c r="M216" s="20"/>
      <c r="N216" s="20"/>
      <c r="O216" s="24">
        <f t="shared" si="89"/>
        <v>0</v>
      </c>
      <c r="P216" s="20"/>
      <c r="Q216" s="20"/>
      <c r="R216" s="24">
        <f t="shared" si="90"/>
        <v>0</v>
      </c>
      <c r="S216" s="20"/>
      <c r="T216" s="20"/>
      <c r="U216" s="24">
        <f t="shared" si="91"/>
        <v>0</v>
      </c>
      <c r="V216" s="20"/>
      <c r="W216" s="20"/>
      <c r="X216" s="24">
        <f t="shared" si="84"/>
        <v>0</v>
      </c>
      <c r="Y216" s="13">
        <f t="shared" si="94"/>
        <v>0</v>
      </c>
      <c r="Z216" s="20">
        <f t="shared" si="94"/>
        <v>0</v>
      </c>
      <c r="AA216" s="21">
        <f t="shared" si="92"/>
        <v>0</v>
      </c>
      <c r="AB216" s="22"/>
      <c r="AC216" s="23">
        <f t="shared" si="93"/>
        <v>0</v>
      </c>
    </row>
    <row r="217" spans="1:29" x14ac:dyDescent="0.3">
      <c r="A217" s="193"/>
      <c r="B217" s="194"/>
      <c r="C217" s="25" t="s">
        <v>44</v>
      </c>
      <c r="D217" s="26">
        <f>SUM(D214:D216)</f>
        <v>0</v>
      </c>
      <c r="E217" s="26">
        <f>SUM(E214:E216)</f>
        <v>0</v>
      </c>
      <c r="F217" s="27">
        <f t="shared" si="86"/>
        <v>0</v>
      </c>
      <c r="G217" s="26">
        <f>SUM(G214:G216)</f>
        <v>0</v>
      </c>
      <c r="H217" s="26">
        <f>SUM(H214:H216)</f>
        <v>0</v>
      </c>
      <c r="I217" s="27">
        <f t="shared" si="87"/>
        <v>0</v>
      </c>
      <c r="J217" s="26">
        <f>SUM(J214:J216)</f>
        <v>0</v>
      </c>
      <c r="K217" s="26">
        <f>SUM(K214:K216)</f>
        <v>0</v>
      </c>
      <c r="L217" s="27">
        <f t="shared" si="88"/>
        <v>0</v>
      </c>
      <c r="M217" s="26">
        <f>SUM(M214:M216)</f>
        <v>0</v>
      </c>
      <c r="N217" s="26">
        <f>SUM(N214:N216)</f>
        <v>0</v>
      </c>
      <c r="O217" s="27">
        <f t="shared" si="89"/>
        <v>0</v>
      </c>
      <c r="P217" s="26">
        <f>SUM(P214:P216)</f>
        <v>0</v>
      </c>
      <c r="Q217" s="26">
        <f>SUM(Q214:Q216)</f>
        <v>0</v>
      </c>
      <c r="R217" s="27">
        <f t="shared" si="90"/>
        <v>0</v>
      </c>
      <c r="S217" s="26">
        <f>SUM(S214:S216)</f>
        <v>0</v>
      </c>
      <c r="T217" s="26">
        <f>SUM(T214:T216)</f>
        <v>0</v>
      </c>
      <c r="U217" s="27">
        <f t="shared" si="91"/>
        <v>0</v>
      </c>
      <c r="V217" s="26">
        <f>SUM(V214:V216)</f>
        <v>0</v>
      </c>
      <c r="W217" s="26">
        <f>SUM(W214:W216)</f>
        <v>0</v>
      </c>
      <c r="X217" s="27">
        <f t="shared" si="84"/>
        <v>0</v>
      </c>
      <c r="Y217" s="26">
        <f>SUM(Y214:Y216)</f>
        <v>0</v>
      </c>
      <c r="Z217" s="26">
        <f>SUM(Z214:Z216)</f>
        <v>0</v>
      </c>
      <c r="AA217" s="28">
        <f t="shared" si="92"/>
        <v>0</v>
      </c>
      <c r="AB217" s="29">
        <f>SUM(AB214:AB216)</f>
        <v>0</v>
      </c>
      <c r="AC217" s="30">
        <f t="shared" si="93"/>
        <v>0</v>
      </c>
    </row>
    <row r="218" spans="1:29" x14ac:dyDescent="0.3">
      <c r="A218" s="193"/>
      <c r="B218" s="192" t="s">
        <v>26</v>
      </c>
      <c r="C218" s="19" t="s">
        <v>55</v>
      </c>
      <c r="D218" s="20"/>
      <c r="E218" s="20"/>
      <c r="F218" s="24">
        <f t="shared" si="86"/>
        <v>0</v>
      </c>
      <c r="G218" s="20"/>
      <c r="H218" s="20"/>
      <c r="I218" s="24">
        <f t="shared" si="87"/>
        <v>0</v>
      </c>
      <c r="J218" s="20"/>
      <c r="K218" s="20"/>
      <c r="L218" s="24">
        <f t="shared" si="88"/>
        <v>0</v>
      </c>
      <c r="M218" s="20"/>
      <c r="N218" s="20"/>
      <c r="O218" s="24">
        <f t="shared" si="89"/>
        <v>0</v>
      </c>
      <c r="P218" s="20"/>
      <c r="Q218" s="20"/>
      <c r="R218" s="24">
        <f t="shared" si="90"/>
        <v>0</v>
      </c>
      <c r="S218" s="20"/>
      <c r="T218" s="20"/>
      <c r="U218" s="24">
        <f t="shared" si="91"/>
        <v>0</v>
      </c>
      <c r="V218" s="20"/>
      <c r="W218" s="20"/>
      <c r="X218" s="24">
        <f t="shared" si="84"/>
        <v>0</v>
      </c>
      <c r="Y218" s="13">
        <f>SUM(D218,G218,J218,M218,P218,S218,V218)</f>
        <v>0</v>
      </c>
      <c r="Z218" s="20">
        <f>SUM(E218,H218,K218,N218,Q218,W218,T218)</f>
        <v>0</v>
      </c>
      <c r="AA218" s="21">
        <f t="shared" si="92"/>
        <v>0</v>
      </c>
      <c r="AB218" s="22"/>
      <c r="AC218" s="23">
        <f t="shared" si="93"/>
        <v>0</v>
      </c>
    </row>
    <row r="219" spans="1:29" x14ac:dyDescent="0.3">
      <c r="A219" s="193"/>
      <c r="B219" s="193"/>
      <c r="C219" s="19" t="s">
        <v>50</v>
      </c>
      <c r="D219" s="20"/>
      <c r="E219" s="20"/>
      <c r="F219" s="24">
        <f t="shared" si="86"/>
        <v>0</v>
      </c>
      <c r="G219" s="20"/>
      <c r="H219" s="20"/>
      <c r="I219" s="24">
        <f t="shared" si="87"/>
        <v>0</v>
      </c>
      <c r="J219" s="20"/>
      <c r="K219" s="20"/>
      <c r="L219" s="24">
        <f t="shared" si="88"/>
        <v>0</v>
      </c>
      <c r="M219" s="20"/>
      <c r="N219" s="20"/>
      <c r="O219" s="24">
        <f t="shared" si="89"/>
        <v>0</v>
      </c>
      <c r="P219" s="20"/>
      <c r="Q219" s="20"/>
      <c r="R219" s="24">
        <f t="shared" si="90"/>
        <v>0</v>
      </c>
      <c r="S219" s="20"/>
      <c r="T219" s="20"/>
      <c r="U219" s="24">
        <f t="shared" si="91"/>
        <v>0</v>
      </c>
      <c r="V219" s="20"/>
      <c r="W219" s="20"/>
      <c r="X219" s="24">
        <f t="shared" ref="X219:X243" si="95">IF(ISERROR(V219/W219),0,(V219/W219))</f>
        <v>0</v>
      </c>
      <c r="Y219" s="13">
        <f>SUM(D219,G219,J219,M219,P219,S219,V219)</f>
        <v>0</v>
      </c>
      <c r="Z219" s="20">
        <f>SUM(E219,H219,K219,N219,Q219,W219,T219)</f>
        <v>0</v>
      </c>
      <c r="AA219" s="21">
        <f t="shared" si="92"/>
        <v>0</v>
      </c>
      <c r="AB219" s="22"/>
      <c r="AC219" s="23">
        <f t="shared" si="93"/>
        <v>0</v>
      </c>
    </row>
    <row r="220" spans="1:29" x14ac:dyDescent="0.3">
      <c r="A220" s="193"/>
      <c r="B220" s="193"/>
      <c r="C220" s="19" t="s">
        <v>51</v>
      </c>
      <c r="D220" s="20"/>
      <c r="E220" s="20"/>
      <c r="F220" s="24">
        <f t="shared" si="86"/>
        <v>0</v>
      </c>
      <c r="G220" s="20"/>
      <c r="H220" s="20"/>
      <c r="I220" s="24">
        <f t="shared" si="87"/>
        <v>0</v>
      </c>
      <c r="J220" s="20"/>
      <c r="K220" s="20"/>
      <c r="L220" s="24">
        <f t="shared" si="88"/>
        <v>0</v>
      </c>
      <c r="M220" s="20"/>
      <c r="N220" s="20"/>
      <c r="O220" s="24">
        <f t="shared" si="89"/>
        <v>0</v>
      </c>
      <c r="P220" s="20"/>
      <c r="Q220" s="20"/>
      <c r="R220" s="24">
        <f t="shared" si="90"/>
        <v>0</v>
      </c>
      <c r="S220" s="20"/>
      <c r="T220" s="20"/>
      <c r="U220" s="24">
        <f t="shared" si="91"/>
        <v>0</v>
      </c>
      <c r="V220" s="20"/>
      <c r="W220" s="20"/>
      <c r="X220" s="24">
        <f t="shared" si="95"/>
        <v>0</v>
      </c>
      <c r="Y220" s="13">
        <f>SUM(D220,G220,J220,M220,P220,S220,V220)</f>
        <v>0</v>
      </c>
      <c r="Z220" s="20">
        <f>SUM(E220,H220,K220,N220,Q220,W220,T220)</f>
        <v>0</v>
      </c>
      <c r="AA220" s="21">
        <f t="shared" si="92"/>
        <v>0</v>
      </c>
      <c r="AB220" s="22"/>
      <c r="AC220" s="23">
        <f t="shared" si="93"/>
        <v>0</v>
      </c>
    </row>
    <row r="221" spans="1:29" x14ac:dyDescent="0.3">
      <c r="A221" s="193"/>
      <c r="B221" s="194"/>
      <c r="C221" s="25" t="s">
        <v>44</v>
      </c>
      <c r="D221" s="26">
        <f>SUM(D218:D220)</f>
        <v>0</v>
      </c>
      <c r="E221" s="26">
        <f>SUM(E218:E220)</f>
        <v>0</v>
      </c>
      <c r="F221" s="27">
        <f t="shared" si="86"/>
        <v>0</v>
      </c>
      <c r="G221" s="26">
        <f>SUM(G218:G220)</f>
        <v>0</v>
      </c>
      <c r="H221" s="26">
        <f>SUM(H218:H220)</f>
        <v>0</v>
      </c>
      <c r="I221" s="27">
        <f t="shared" si="87"/>
        <v>0</v>
      </c>
      <c r="J221" s="26">
        <f>SUM(J218:J220)</f>
        <v>0</v>
      </c>
      <c r="K221" s="26">
        <f>SUM(K218:K220)</f>
        <v>0</v>
      </c>
      <c r="L221" s="27">
        <f t="shared" si="88"/>
        <v>0</v>
      </c>
      <c r="M221" s="26">
        <f>SUM(M218:M220)</f>
        <v>0</v>
      </c>
      <c r="N221" s="26">
        <f>SUM(N218:N220)</f>
        <v>0</v>
      </c>
      <c r="O221" s="27">
        <f t="shared" si="89"/>
        <v>0</v>
      </c>
      <c r="P221" s="26">
        <f>SUM(P218:P220)</f>
        <v>0</v>
      </c>
      <c r="Q221" s="26">
        <f>SUM(Q218:Q220)</f>
        <v>0</v>
      </c>
      <c r="R221" s="27">
        <f t="shared" si="90"/>
        <v>0</v>
      </c>
      <c r="S221" s="26">
        <f>SUM(S218:S220)</f>
        <v>0</v>
      </c>
      <c r="T221" s="26">
        <f>SUM(T218:T220)</f>
        <v>0</v>
      </c>
      <c r="U221" s="27">
        <f t="shared" si="91"/>
        <v>0</v>
      </c>
      <c r="V221" s="26">
        <f>SUM(V218:V220)</f>
        <v>0</v>
      </c>
      <c r="W221" s="26">
        <f>SUM(W218:W220)</f>
        <v>0</v>
      </c>
      <c r="X221" s="27">
        <f t="shared" si="95"/>
        <v>0</v>
      </c>
      <c r="Y221" s="26">
        <f>SUM(Y218:Y220)</f>
        <v>0</v>
      </c>
      <c r="Z221" s="26">
        <f>SUM(Z218:Z220)</f>
        <v>0</v>
      </c>
      <c r="AA221" s="28">
        <f t="shared" si="92"/>
        <v>0</v>
      </c>
      <c r="AB221" s="29">
        <f>SUM(AB218:AB220)</f>
        <v>0</v>
      </c>
      <c r="AC221" s="30">
        <f t="shared" si="93"/>
        <v>0</v>
      </c>
    </row>
    <row r="222" spans="1:29" x14ac:dyDescent="0.3">
      <c r="A222" s="193"/>
      <c r="B222" s="192" t="s">
        <v>9</v>
      </c>
      <c r="C222" s="19" t="s">
        <v>53</v>
      </c>
      <c r="D222" s="20"/>
      <c r="E222" s="20"/>
      <c r="F222" s="24">
        <f t="shared" si="86"/>
        <v>0</v>
      </c>
      <c r="G222" s="20"/>
      <c r="H222" s="20"/>
      <c r="I222" s="24">
        <f t="shared" si="87"/>
        <v>0</v>
      </c>
      <c r="J222" s="20"/>
      <c r="K222" s="20"/>
      <c r="L222" s="24">
        <f t="shared" si="88"/>
        <v>0</v>
      </c>
      <c r="M222" s="20"/>
      <c r="N222" s="20"/>
      <c r="O222" s="24">
        <f t="shared" si="89"/>
        <v>0</v>
      </c>
      <c r="P222" s="20"/>
      <c r="Q222" s="20"/>
      <c r="R222" s="24">
        <f t="shared" si="90"/>
        <v>0</v>
      </c>
      <c r="S222" s="20"/>
      <c r="T222" s="20"/>
      <c r="U222" s="24">
        <f t="shared" si="91"/>
        <v>0</v>
      </c>
      <c r="V222" s="20"/>
      <c r="W222" s="20"/>
      <c r="X222" s="24">
        <f t="shared" si="95"/>
        <v>0</v>
      </c>
      <c r="Y222" s="13">
        <f>SUM(D222,G222,J222,M222,P222,S222,V222)</f>
        <v>0</v>
      </c>
      <c r="Z222" s="20">
        <f>SUM(E222,H222,K222,N222,Q222,W222,T222)</f>
        <v>0</v>
      </c>
      <c r="AA222" s="21">
        <f t="shared" si="92"/>
        <v>0</v>
      </c>
      <c r="AB222" s="22"/>
      <c r="AC222" s="23">
        <f t="shared" si="93"/>
        <v>0</v>
      </c>
    </row>
    <row r="223" spans="1:29" x14ac:dyDescent="0.3">
      <c r="A223" s="193"/>
      <c r="B223" s="193"/>
      <c r="C223" s="19" t="s">
        <v>48</v>
      </c>
      <c r="D223" s="20"/>
      <c r="E223" s="20"/>
      <c r="F223" s="24">
        <f t="shared" si="86"/>
        <v>0</v>
      </c>
      <c r="G223" s="20"/>
      <c r="H223" s="20"/>
      <c r="I223" s="24">
        <f t="shared" si="87"/>
        <v>0</v>
      </c>
      <c r="J223" s="20"/>
      <c r="K223" s="20"/>
      <c r="L223" s="24">
        <f t="shared" si="88"/>
        <v>0</v>
      </c>
      <c r="M223" s="20"/>
      <c r="N223" s="20"/>
      <c r="O223" s="24">
        <f t="shared" si="89"/>
        <v>0</v>
      </c>
      <c r="P223" s="20"/>
      <c r="Q223" s="20"/>
      <c r="R223" s="24">
        <f t="shared" si="90"/>
        <v>0</v>
      </c>
      <c r="S223" s="20"/>
      <c r="T223" s="20"/>
      <c r="U223" s="24">
        <f t="shared" si="91"/>
        <v>0</v>
      </c>
      <c r="V223" s="20"/>
      <c r="W223" s="20"/>
      <c r="X223" s="24">
        <f t="shared" si="95"/>
        <v>0</v>
      </c>
      <c r="Y223" s="13">
        <f>SUM(D223,G223,J223,M223,P223,S223,V223)</f>
        <v>0</v>
      </c>
      <c r="Z223" s="20">
        <f>SUM(E223,H223,K223,N223,Q223,W223,T223)</f>
        <v>0</v>
      </c>
      <c r="AA223" s="21">
        <f t="shared" si="92"/>
        <v>0</v>
      </c>
      <c r="AB223" s="22"/>
      <c r="AC223" s="23">
        <f t="shared" si="93"/>
        <v>0</v>
      </c>
    </row>
    <row r="224" spans="1:29" x14ac:dyDescent="0.3">
      <c r="A224" s="193"/>
      <c r="B224" s="193"/>
      <c r="C224" s="19" t="s">
        <v>54</v>
      </c>
      <c r="D224" s="20"/>
      <c r="E224" s="20"/>
      <c r="F224" s="24">
        <f t="shared" si="86"/>
        <v>0</v>
      </c>
      <c r="G224" s="20"/>
      <c r="H224" s="20"/>
      <c r="I224" s="24">
        <f t="shared" si="87"/>
        <v>0</v>
      </c>
      <c r="J224" s="20"/>
      <c r="K224" s="20"/>
      <c r="L224" s="24">
        <f t="shared" si="88"/>
        <v>0</v>
      </c>
      <c r="M224" s="20"/>
      <c r="N224" s="20"/>
      <c r="O224" s="24">
        <f t="shared" si="89"/>
        <v>0</v>
      </c>
      <c r="P224" s="20"/>
      <c r="Q224" s="20"/>
      <c r="R224" s="24">
        <f t="shared" si="90"/>
        <v>0</v>
      </c>
      <c r="S224" s="20"/>
      <c r="T224" s="20"/>
      <c r="U224" s="24">
        <f t="shared" si="91"/>
        <v>0</v>
      </c>
      <c r="V224" s="20"/>
      <c r="W224" s="20"/>
      <c r="X224" s="24">
        <f t="shared" si="95"/>
        <v>0</v>
      </c>
      <c r="Y224" s="13">
        <f>SUM(D224,G224,J224,M224,P224,S224,V224)</f>
        <v>0</v>
      </c>
      <c r="Z224" s="20">
        <f>SUM(E224,H224,K224,N224,Q224,W224,T224)</f>
        <v>0</v>
      </c>
      <c r="AA224" s="21">
        <f t="shared" si="92"/>
        <v>0</v>
      </c>
      <c r="AB224" s="22"/>
      <c r="AC224" s="23">
        <f t="shared" si="93"/>
        <v>0</v>
      </c>
    </row>
    <row r="225" spans="1:29" x14ac:dyDescent="0.3">
      <c r="A225" s="194"/>
      <c r="B225" s="194"/>
      <c r="C225" s="25" t="s">
        <v>44</v>
      </c>
      <c r="D225" s="26">
        <f>SUM(D222:D224)</f>
        <v>0</v>
      </c>
      <c r="E225" s="26">
        <f>SUM(E222:E224)</f>
        <v>0</v>
      </c>
      <c r="F225" s="27">
        <f t="shared" si="86"/>
        <v>0</v>
      </c>
      <c r="G225" s="26">
        <f>SUM(G222:G224)</f>
        <v>0</v>
      </c>
      <c r="H225" s="26">
        <f>SUM(H222:H224)</f>
        <v>0</v>
      </c>
      <c r="I225" s="27">
        <f t="shared" si="87"/>
        <v>0</v>
      </c>
      <c r="J225" s="26">
        <f>SUM(J222:J224)</f>
        <v>0</v>
      </c>
      <c r="K225" s="26">
        <f>SUM(K222:K224)</f>
        <v>0</v>
      </c>
      <c r="L225" s="27">
        <f t="shared" si="88"/>
        <v>0</v>
      </c>
      <c r="M225" s="26">
        <f>SUM(M222:M224)</f>
        <v>0</v>
      </c>
      <c r="N225" s="26">
        <f>SUM(N222:N224)</f>
        <v>0</v>
      </c>
      <c r="O225" s="27">
        <f t="shared" si="89"/>
        <v>0</v>
      </c>
      <c r="P225" s="26">
        <f>SUM(P222:P224)</f>
        <v>0</v>
      </c>
      <c r="Q225" s="26">
        <f>SUM(Q222:Q224)</f>
        <v>0</v>
      </c>
      <c r="R225" s="27">
        <f t="shared" si="90"/>
        <v>0</v>
      </c>
      <c r="S225" s="26">
        <f>SUM(S222:S224)</f>
        <v>0</v>
      </c>
      <c r="T225" s="26">
        <f>SUM(T222:T224)</f>
        <v>0</v>
      </c>
      <c r="U225" s="27">
        <f t="shared" si="91"/>
        <v>0</v>
      </c>
      <c r="V225" s="26">
        <f>SUM(V222:V224)</f>
        <v>0</v>
      </c>
      <c r="W225" s="26">
        <f>SUM(W222:W224)</f>
        <v>0</v>
      </c>
      <c r="X225" s="27">
        <f t="shared" si="95"/>
        <v>0</v>
      </c>
      <c r="Y225" s="26">
        <f>SUM(Y222:Y224)</f>
        <v>0</v>
      </c>
      <c r="Z225" s="26">
        <f>SUM(Z222:Z224)</f>
        <v>0</v>
      </c>
      <c r="AA225" s="30">
        <f t="shared" si="92"/>
        <v>0</v>
      </c>
      <c r="AB225" s="29">
        <f>SUM(AB222:AB224)</f>
        <v>0</v>
      </c>
      <c r="AC225" s="30">
        <f t="shared" si="93"/>
        <v>0</v>
      </c>
    </row>
    <row r="226" spans="1:29" x14ac:dyDescent="0.3">
      <c r="A226" s="190" t="s">
        <v>46</v>
      </c>
      <c r="B226" s="198"/>
      <c r="C226" s="191"/>
      <c r="D226" s="31">
        <f>SUM(D213,D217,D221,D225)</f>
        <v>0</v>
      </c>
      <c r="E226" s="31">
        <f>SUM(E213,E217,E221,E225)</f>
        <v>0</v>
      </c>
      <c r="F226" s="32">
        <f t="shared" si="86"/>
        <v>0</v>
      </c>
      <c r="G226" s="31">
        <f>SUM(G213,G217,G221,G225)</f>
        <v>0</v>
      </c>
      <c r="H226" s="31">
        <f>SUM(H213,H217,H221,H225)</f>
        <v>0</v>
      </c>
      <c r="I226" s="32">
        <f t="shared" si="87"/>
        <v>0</v>
      </c>
      <c r="J226" s="31">
        <f>SUM(J213,J217,J221,J225)</f>
        <v>0</v>
      </c>
      <c r="K226" s="31">
        <f>SUM(K213,K217,K221,K225)</f>
        <v>0</v>
      </c>
      <c r="L226" s="32">
        <f t="shared" si="88"/>
        <v>0</v>
      </c>
      <c r="M226" s="31">
        <f>SUM(M213,M217,M221,M225)</f>
        <v>0</v>
      </c>
      <c r="N226" s="31">
        <f>SUM(N213,N217,N221,N225)</f>
        <v>0</v>
      </c>
      <c r="O226" s="32">
        <f t="shared" si="89"/>
        <v>0</v>
      </c>
      <c r="P226" s="31">
        <f>SUM(P213,P217,P221,P225)</f>
        <v>0</v>
      </c>
      <c r="Q226" s="31">
        <f>SUM(Q213,Q217,Q221,Q225)</f>
        <v>0</v>
      </c>
      <c r="R226" s="32">
        <f t="shared" si="90"/>
        <v>0</v>
      </c>
      <c r="S226" s="31">
        <f>SUM(S213,S217,S221,S225)</f>
        <v>0</v>
      </c>
      <c r="T226" s="31">
        <f>SUM(T213,T217,T221,T225)</f>
        <v>0</v>
      </c>
      <c r="U226" s="32">
        <f t="shared" si="91"/>
        <v>0</v>
      </c>
      <c r="V226" s="31">
        <f>SUM(V213,V217,V221,V225)</f>
        <v>0</v>
      </c>
      <c r="W226" s="31">
        <f>SUM(W213,W217,W221,W225)</f>
        <v>0</v>
      </c>
      <c r="X226" s="32">
        <f t="shared" si="95"/>
        <v>0</v>
      </c>
      <c r="Y226" s="31">
        <f>SUM(Y213,Y217,Y221,Y225)</f>
        <v>0</v>
      </c>
      <c r="Z226" s="31">
        <f>SUM(Z213,Z217,Z221,Z225)</f>
        <v>0</v>
      </c>
      <c r="AA226" s="35">
        <f t="shared" si="92"/>
        <v>0</v>
      </c>
      <c r="AB226" s="34">
        <f>SUM(AB213,AB217,AB221,AB225)</f>
        <v>0</v>
      </c>
      <c r="AC226" s="35">
        <f t="shared" si="93"/>
        <v>0</v>
      </c>
    </row>
    <row r="227" spans="1:29" x14ac:dyDescent="0.3">
      <c r="A227" s="202" t="s">
        <v>31</v>
      </c>
      <c r="B227" s="205" t="s">
        <v>24</v>
      </c>
      <c r="C227" s="37" t="s">
        <v>41</v>
      </c>
      <c r="D227" s="20"/>
      <c r="E227" s="20"/>
      <c r="F227" s="24">
        <f t="shared" si="86"/>
        <v>0</v>
      </c>
      <c r="G227" s="20"/>
      <c r="H227" s="20"/>
      <c r="I227" s="24">
        <f t="shared" si="87"/>
        <v>0</v>
      </c>
      <c r="J227" s="20"/>
      <c r="K227" s="20"/>
      <c r="L227" s="24">
        <f t="shared" si="88"/>
        <v>0</v>
      </c>
      <c r="M227" s="20"/>
      <c r="N227" s="20"/>
      <c r="O227" s="24">
        <f t="shared" si="89"/>
        <v>0</v>
      </c>
      <c r="P227" s="20"/>
      <c r="Q227" s="20"/>
      <c r="R227" s="24">
        <f t="shared" si="90"/>
        <v>0</v>
      </c>
      <c r="S227" s="20"/>
      <c r="T227" s="20"/>
      <c r="U227" s="24">
        <f t="shared" si="91"/>
        <v>0</v>
      </c>
      <c r="V227" s="20"/>
      <c r="W227" s="20"/>
      <c r="X227" s="24">
        <f t="shared" si="95"/>
        <v>0</v>
      </c>
      <c r="Y227" s="13">
        <f>SUM(D227,G227,J227,M227,P227,S227,V227)</f>
        <v>0</v>
      </c>
      <c r="Z227" s="20">
        <f>SUM(E227,H227,K227,N227,Q227,W227,T227)</f>
        <v>0</v>
      </c>
      <c r="AA227" s="21">
        <f t="shared" si="92"/>
        <v>0</v>
      </c>
      <c r="AB227" s="22"/>
      <c r="AC227" s="23">
        <f t="shared" si="93"/>
        <v>0</v>
      </c>
    </row>
    <row r="228" spans="1:29" x14ac:dyDescent="0.3">
      <c r="A228" s="203"/>
      <c r="B228" s="203"/>
      <c r="C228" s="37" t="s">
        <v>43</v>
      </c>
      <c r="D228" s="20"/>
      <c r="E228" s="20"/>
      <c r="F228" s="24">
        <f t="shared" si="86"/>
        <v>0</v>
      </c>
      <c r="G228" s="20"/>
      <c r="H228" s="20"/>
      <c r="I228" s="24">
        <f t="shared" si="87"/>
        <v>0</v>
      </c>
      <c r="J228" s="20"/>
      <c r="K228" s="20"/>
      <c r="L228" s="24">
        <f t="shared" si="88"/>
        <v>0</v>
      </c>
      <c r="M228" s="20"/>
      <c r="N228" s="20"/>
      <c r="O228" s="24">
        <f t="shared" si="89"/>
        <v>0</v>
      </c>
      <c r="P228" s="20"/>
      <c r="Q228" s="20"/>
      <c r="R228" s="24">
        <f t="shared" si="90"/>
        <v>0</v>
      </c>
      <c r="S228" s="20"/>
      <c r="T228" s="20"/>
      <c r="U228" s="24">
        <f t="shared" si="91"/>
        <v>0</v>
      </c>
      <c r="V228" s="20"/>
      <c r="W228" s="20"/>
      <c r="X228" s="24">
        <f t="shared" si="95"/>
        <v>0</v>
      </c>
      <c r="Y228" s="13">
        <f>SUM(D228,G228,J228,M228,P228,S228,V228)</f>
        <v>0</v>
      </c>
      <c r="Z228" s="20">
        <f>SUM(E228,H228,K228,N228,Q228,W228,T228)</f>
        <v>0</v>
      </c>
      <c r="AA228" s="21">
        <f t="shared" si="92"/>
        <v>0</v>
      </c>
      <c r="AB228" s="22"/>
      <c r="AC228" s="23">
        <f t="shared" si="93"/>
        <v>0</v>
      </c>
    </row>
    <row r="229" spans="1:29" x14ac:dyDescent="0.3">
      <c r="A229" s="203"/>
      <c r="B229" s="203"/>
      <c r="C229" s="37" t="s">
        <v>47</v>
      </c>
      <c r="D229" s="20"/>
      <c r="E229" s="20"/>
      <c r="F229" s="24">
        <f t="shared" si="86"/>
        <v>0</v>
      </c>
      <c r="G229" s="20"/>
      <c r="H229" s="20"/>
      <c r="I229" s="24">
        <f t="shared" si="87"/>
        <v>0</v>
      </c>
      <c r="J229" s="20"/>
      <c r="K229" s="20"/>
      <c r="L229" s="24">
        <f t="shared" si="88"/>
        <v>0</v>
      </c>
      <c r="M229" s="20"/>
      <c r="N229" s="20"/>
      <c r="O229" s="24">
        <f t="shared" si="89"/>
        <v>0</v>
      </c>
      <c r="P229" s="20"/>
      <c r="Q229" s="20"/>
      <c r="R229" s="24">
        <f t="shared" si="90"/>
        <v>0</v>
      </c>
      <c r="S229" s="20"/>
      <c r="T229" s="20"/>
      <c r="U229" s="24">
        <f t="shared" si="91"/>
        <v>0</v>
      </c>
      <c r="V229" s="20"/>
      <c r="W229" s="20"/>
      <c r="X229" s="24">
        <f t="shared" si="95"/>
        <v>0</v>
      </c>
      <c r="Y229" s="13">
        <f>SUM(D229,G229,J229,M229,P229,S229,V229)</f>
        <v>0</v>
      </c>
      <c r="Z229" s="20">
        <f>SUM(E229,H229,K229,N229,Q229,W229,T229)</f>
        <v>0</v>
      </c>
      <c r="AA229" s="21">
        <f t="shared" si="92"/>
        <v>0</v>
      </c>
      <c r="AB229" s="22"/>
      <c r="AC229" s="23">
        <f t="shared" si="93"/>
        <v>0</v>
      </c>
    </row>
    <row r="230" spans="1:29" x14ac:dyDescent="0.3">
      <c r="A230" s="203"/>
      <c r="B230" s="204"/>
      <c r="C230" s="38" t="s">
        <v>44</v>
      </c>
      <c r="D230" s="26">
        <f>SUM(D227:D229)</f>
        <v>0</v>
      </c>
      <c r="E230" s="26">
        <f>SUM(E227:E229)</f>
        <v>0</v>
      </c>
      <c r="F230" s="27">
        <f t="shared" si="86"/>
        <v>0</v>
      </c>
      <c r="G230" s="26">
        <f>SUM(G227:G229)</f>
        <v>0</v>
      </c>
      <c r="H230" s="26">
        <f>SUM(H227:H229)</f>
        <v>0</v>
      </c>
      <c r="I230" s="27">
        <f t="shared" si="87"/>
        <v>0</v>
      </c>
      <c r="J230" s="26">
        <f>SUM(J227:J229)</f>
        <v>0</v>
      </c>
      <c r="K230" s="26">
        <f>SUM(K227:K229)</f>
        <v>0</v>
      </c>
      <c r="L230" s="27">
        <f t="shared" si="88"/>
        <v>0</v>
      </c>
      <c r="M230" s="26">
        <f>SUM(M227:M229)</f>
        <v>0</v>
      </c>
      <c r="N230" s="26">
        <f>SUM(N227:N229)</f>
        <v>0</v>
      </c>
      <c r="O230" s="27">
        <f t="shared" si="89"/>
        <v>0</v>
      </c>
      <c r="P230" s="26">
        <f>SUM(P227:P229)</f>
        <v>0</v>
      </c>
      <c r="Q230" s="26">
        <f>SUM(Q227:Q229)</f>
        <v>0</v>
      </c>
      <c r="R230" s="27">
        <f t="shared" si="90"/>
        <v>0</v>
      </c>
      <c r="S230" s="26">
        <f>SUM(S227:S229)</f>
        <v>0</v>
      </c>
      <c r="T230" s="26">
        <f>SUM(T227:T229)</f>
        <v>0</v>
      </c>
      <c r="U230" s="27">
        <f t="shared" si="91"/>
        <v>0</v>
      </c>
      <c r="V230" s="26">
        <f>SUM(V227:V229)</f>
        <v>0</v>
      </c>
      <c r="W230" s="26">
        <f>SUM(W227:W229)</f>
        <v>0</v>
      </c>
      <c r="X230" s="27">
        <f t="shared" si="95"/>
        <v>0</v>
      </c>
      <c r="Y230" s="26">
        <f>SUM(Y227:Y229)</f>
        <v>0</v>
      </c>
      <c r="Z230" s="26">
        <f>SUM(Z227:Z229)</f>
        <v>0</v>
      </c>
      <c r="AA230" s="28">
        <f t="shared" si="92"/>
        <v>0</v>
      </c>
      <c r="AB230" s="29">
        <f>SUM(AB227:AB229)</f>
        <v>0</v>
      </c>
      <c r="AC230" s="30">
        <f t="shared" si="93"/>
        <v>0</v>
      </c>
    </row>
    <row r="231" spans="1:29" x14ac:dyDescent="0.3">
      <c r="A231" s="203"/>
      <c r="B231" s="205" t="s">
        <v>25</v>
      </c>
      <c r="C231" s="37" t="s">
        <v>38</v>
      </c>
      <c r="D231" s="20"/>
      <c r="E231" s="20"/>
      <c r="F231" s="24">
        <f t="shared" si="86"/>
        <v>0</v>
      </c>
      <c r="G231" s="20"/>
      <c r="H231" s="20"/>
      <c r="I231" s="24">
        <f t="shared" si="87"/>
        <v>0</v>
      </c>
      <c r="J231" s="20"/>
      <c r="K231" s="20"/>
      <c r="L231" s="24">
        <f t="shared" si="88"/>
        <v>0</v>
      </c>
      <c r="M231" s="20"/>
      <c r="N231" s="20"/>
      <c r="O231" s="24">
        <f t="shared" si="89"/>
        <v>0</v>
      </c>
      <c r="P231" s="20"/>
      <c r="Q231" s="20"/>
      <c r="R231" s="24">
        <f t="shared" si="90"/>
        <v>0</v>
      </c>
      <c r="S231" s="20"/>
      <c r="T231" s="20"/>
      <c r="U231" s="24">
        <f t="shared" si="91"/>
        <v>0</v>
      </c>
      <c r="V231" s="20"/>
      <c r="W231" s="20"/>
      <c r="X231" s="24">
        <f t="shared" si="95"/>
        <v>0</v>
      </c>
      <c r="Y231" s="13">
        <f t="shared" ref="Y231:Z233" si="96">SUM(D231,G231,J231,M231,P231,S231,V231)</f>
        <v>0</v>
      </c>
      <c r="Z231" s="20">
        <f t="shared" si="96"/>
        <v>0</v>
      </c>
      <c r="AA231" s="21">
        <f t="shared" si="92"/>
        <v>0</v>
      </c>
      <c r="AB231" s="22"/>
      <c r="AC231" s="23">
        <f t="shared" si="93"/>
        <v>0</v>
      </c>
    </row>
    <row r="232" spans="1:29" x14ac:dyDescent="0.3">
      <c r="A232" s="203"/>
      <c r="B232" s="203"/>
      <c r="C232" s="37" t="s">
        <v>39</v>
      </c>
      <c r="D232" s="20"/>
      <c r="E232" s="20"/>
      <c r="F232" s="24">
        <f t="shared" si="86"/>
        <v>0</v>
      </c>
      <c r="G232" s="20"/>
      <c r="H232" s="20"/>
      <c r="I232" s="24">
        <f t="shared" si="87"/>
        <v>0</v>
      </c>
      <c r="J232" s="20"/>
      <c r="K232" s="20"/>
      <c r="L232" s="24">
        <f t="shared" si="88"/>
        <v>0</v>
      </c>
      <c r="M232" s="20"/>
      <c r="N232" s="20"/>
      <c r="O232" s="24">
        <f t="shared" si="89"/>
        <v>0</v>
      </c>
      <c r="P232" s="20"/>
      <c r="Q232" s="20"/>
      <c r="R232" s="24">
        <f t="shared" si="90"/>
        <v>0</v>
      </c>
      <c r="S232" s="20"/>
      <c r="T232" s="20"/>
      <c r="U232" s="24">
        <f t="shared" si="91"/>
        <v>0</v>
      </c>
      <c r="V232" s="20"/>
      <c r="W232" s="20"/>
      <c r="X232" s="24">
        <f t="shared" si="95"/>
        <v>0</v>
      </c>
      <c r="Y232" s="13">
        <f t="shared" si="96"/>
        <v>0</v>
      </c>
      <c r="Z232" s="20">
        <f t="shared" si="96"/>
        <v>0</v>
      </c>
      <c r="AA232" s="21">
        <f t="shared" si="92"/>
        <v>0</v>
      </c>
      <c r="AB232" s="22"/>
      <c r="AC232" s="23">
        <f t="shared" si="93"/>
        <v>0</v>
      </c>
    </row>
    <row r="233" spans="1:29" x14ac:dyDescent="0.3">
      <c r="A233" s="203"/>
      <c r="B233" s="203"/>
      <c r="C233" s="37" t="s">
        <v>52</v>
      </c>
      <c r="D233" s="20"/>
      <c r="E233" s="20"/>
      <c r="F233" s="24">
        <f t="shared" si="86"/>
        <v>0</v>
      </c>
      <c r="G233" s="20"/>
      <c r="H233" s="20"/>
      <c r="I233" s="24">
        <f t="shared" si="87"/>
        <v>0</v>
      </c>
      <c r="J233" s="20"/>
      <c r="K233" s="20"/>
      <c r="L233" s="24">
        <f t="shared" si="88"/>
        <v>0</v>
      </c>
      <c r="M233" s="20"/>
      <c r="N233" s="20"/>
      <c r="O233" s="24">
        <f t="shared" si="89"/>
        <v>0</v>
      </c>
      <c r="P233" s="20"/>
      <c r="Q233" s="20"/>
      <c r="R233" s="24">
        <f t="shared" si="90"/>
        <v>0</v>
      </c>
      <c r="S233" s="20"/>
      <c r="T233" s="20"/>
      <c r="U233" s="24">
        <f t="shared" si="91"/>
        <v>0</v>
      </c>
      <c r="V233" s="20"/>
      <c r="W233" s="20"/>
      <c r="X233" s="24">
        <f t="shared" si="95"/>
        <v>0</v>
      </c>
      <c r="Y233" s="13">
        <f t="shared" si="96"/>
        <v>0</v>
      </c>
      <c r="Z233" s="20">
        <f t="shared" si="96"/>
        <v>0</v>
      </c>
      <c r="AA233" s="21">
        <f t="shared" si="92"/>
        <v>0</v>
      </c>
      <c r="AB233" s="22"/>
      <c r="AC233" s="23">
        <f t="shared" si="93"/>
        <v>0</v>
      </c>
    </row>
    <row r="234" spans="1:29" x14ac:dyDescent="0.3">
      <c r="A234" s="203"/>
      <c r="B234" s="204"/>
      <c r="C234" s="38" t="s">
        <v>44</v>
      </c>
      <c r="D234" s="26">
        <f>SUM(D231:D233)</f>
        <v>0</v>
      </c>
      <c r="E234" s="26">
        <f>SUM(E231:E233)</f>
        <v>0</v>
      </c>
      <c r="F234" s="27">
        <f t="shared" si="86"/>
        <v>0</v>
      </c>
      <c r="G234" s="26">
        <f>SUM(G231:G233)</f>
        <v>0</v>
      </c>
      <c r="H234" s="26">
        <f>SUM(H231:H233)</f>
        <v>0</v>
      </c>
      <c r="I234" s="27">
        <f t="shared" si="87"/>
        <v>0</v>
      </c>
      <c r="J234" s="26">
        <f>SUM(J231:J233)</f>
        <v>0</v>
      </c>
      <c r="K234" s="26">
        <f>SUM(K231:K233)</f>
        <v>0</v>
      </c>
      <c r="L234" s="27">
        <f t="shared" si="88"/>
        <v>0</v>
      </c>
      <c r="M234" s="26">
        <f>SUM(M231:M233)</f>
        <v>0</v>
      </c>
      <c r="N234" s="26">
        <f>SUM(N231:N233)</f>
        <v>0</v>
      </c>
      <c r="O234" s="27">
        <f t="shared" si="89"/>
        <v>0</v>
      </c>
      <c r="P234" s="26">
        <f>SUM(P231:P233)</f>
        <v>0</v>
      </c>
      <c r="Q234" s="26">
        <f>SUM(Q231:Q233)</f>
        <v>0</v>
      </c>
      <c r="R234" s="27">
        <f t="shared" si="90"/>
        <v>0</v>
      </c>
      <c r="S234" s="26">
        <f>SUM(S231:S233)</f>
        <v>0</v>
      </c>
      <c r="T234" s="26">
        <f>SUM(T231:T233)</f>
        <v>0</v>
      </c>
      <c r="U234" s="27">
        <f t="shared" si="91"/>
        <v>0</v>
      </c>
      <c r="V234" s="26">
        <f>SUM(V231:V233)</f>
        <v>0</v>
      </c>
      <c r="W234" s="26">
        <f>SUM(W231:W233)</f>
        <v>0</v>
      </c>
      <c r="X234" s="27">
        <f t="shared" si="95"/>
        <v>0</v>
      </c>
      <c r="Y234" s="26">
        <f>SUM(Y231:Y233)</f>
        <v>0</v>
      </c>
      <c r="Z234" s="26">
        <f>SUM(Z231:Z233)</f>
        <v>0</v>
      </c>
      <c r="AA234" s="28">
        <f t="shared" si="92"/>
        <v>0</v>
      </c>
      <c r="AB234" s="29">
        <f>SUM(AB231:AB233)</f>
        <v>0</v>
      </c>
      <c r="AC234" s="30">
        <f t="shared" si="93"/>
        <v>0</v>
      </c>
    </row>
    <row r="235" spans="1:29" x14ac:dyDescent="0.3">
      <c r="A235" s="203"/>
      <c r="B235" s="205" t="s">
        <v>26</v>
      </c>
      <c r="C235" s="37" t="s">
        <v>55</v>
      </c>
      <c r="D235" s="20"/>
      <c r="E235" s="20"/>
      <c r="F235" s="24">
        <f t="shared" si="86"/>
        <v>0</v>
      </c>
      <c r="G235" s="20"/>
      <c r="H235" s="20"/>
      <c r="I235" s="24">
        <f t="shared" si="87"/>
        <v>0</v>
      </c>
      <c r="J235" s="20"/>
      <c r="K235" s="20"/>
      <c r="L235" s="24">
        <f t="shared" si="88"/>
        <v>0</v>
      </c>
      <c r="M235" s="20"/>
      <c r="N235" s="20"/>
      <c r="O235" s="24">
        <f t="shared" si="89"/>
        <v>0</v>
      </c>
      <c r="P235" s="20"/>
      <c r="Q235" s="20"/>
      <c r="R235" s="24">
        <f t="shared" si="90"/>
        <v>0</v>
      </c>
      <c r="S235" s="20"/>
      <c r="T235" s="20"/>
      <c r="U235" s="24">
        <f t="shared" si="91"/>
        <v>0</v>
      </c>
      <c r="V235" s="20"/>
      <c r="W235" s="20"/>
      <c r="X235" s="24">
        <f t="shared" si="95"/>
        <v>0</v>
      </c>
      <c r="Y235" s="13">
        <f>SUM(D235,G235,J235,M235,P235,S235,V235)</f>
        <v>0</v>
      </c>
      <c r="Z235" s="20">
        <f>SUM(E235,H235,K235,N235,Q235,W235,T235)</f>
        <v>0</v>
      </c>
      <c r="AA235" s="21">
        <f t="shared" si="92"/>
        <v>0</v>
      </c>
      <c r="AB235" s="22"/>
      <c r="AC235" s="23">
        <f t="shared" si="93"/>
        <v>0</v>
      </c>
    </row>
    <row r="236" spans="1:29" x14ac:dyDescent="0.3">
      <c r="A236" s="203"/>
      <c r="B236" s="203"/>
      <c r="C236" s="37" t="s">
        <v>50</v>
      </c>
      <c r="D236" s="20"/>
      <c r="E236" s="20"/>
      <c r="F236" s="24">
        <f t="shared" si="86"/>
        <v>0</v>
      </c>
      <c r="G236" s="20"/>
      <c r="H236" s="20"/>
      <c r="I236" s="24">
        <f t="shared" si="87"/>
        <v>0</v>
      </c>
      <c r="J236" s="20"/>
      <c r="K236" s="20"/>
      <c r="L236" s="24">
        <f t="shared" si="88"/>
        <v>0</v>
      </c>
      <c r="M236" s="20"/>
      <c r="N236" s="20"/>
      <c r="O236" s="24">
        <f t="shared" si="89"/>
        <v>0</v>
      </c>
      <c r="P236" s="20"/>
      <c r="Q236" s="20"/>
      <c r="R236" s="24">
        <f t="shared" si="90"/>
        <v>0</v>
      </c>
      <c r="S236" s="20"/>
      <c r="T236" s="20"/>
      <c r="U236" s="24">
        <f t="shared" si="91"/>
        <v>0</v>
      </c>
      <c r="V236" s="20"/>
      <c r="W236" s="20"/>
      <c r="X236" s="24">
        <f t="shared" si="95"/>
        <v>0</v>
      </c>
      <c r="Y236" s="13">
        <f>SUM(D236,G236,J236,M236,P236,S236,V236)</f>
        <v>0</v>
      </c>
      <c r="Z236" s="20">
        <f>SUM(E236,H236,K236,N236,Q236,W236,T236)</f>
        <v>0</v>
      </c>
      <c r="AA236" s="21">
        <f t="shared" si="92"/>
        <v>0</v>
      </c>
      <c r="AB236" s="22"/>
      <c r="AC236" s="23">
        <f t="shared" si="93"/>
        <v>0</v>
      </c>
    </row>
    <row r="237" spans="1:29" x14ac:dyDescent="0.3">
      <c r="A237" s="203"/>
      <c r="B237" s="203"/>
      <c r="C237" s="37" t="s">
        <v>51</v>
      </c>
      <c r="D237" s="20"/>
      <c r="E237" s="20"/>
      <c r="F237" s="24">
        <f t="shared" si="86"/>
        <v>0</v>
      </c>
      <c r="G237" s="20"/>
      <c r="H237" s="20"/>
      <c r="I237" s="24">
        <f t="shared" si="87"/>
        <v>0</v>
      </c>
      <c r="J237" s="20"/>
      <c r="K237" s="20"/>
      <c r="L237" s="24">
        <f t="shared" si="88"/>
        <v>0</v>
      </c>
      <c r="M237" s="20"/>
      <c r="N237" s="20"/>
      <c r="O237" s="24">
        <f t="shared" si="89"/>
        <v>0</v>
      </c>
      <c r="P237" s="20"/>
      <c r="Q237" s="20"/>
      <c r="R237" s="24">
        <f t="shared" si="90"/>
        <v>0</v>
      </c>
      <c r="S237" s="20"/>
      <c r="T237" s="20"/>
      <c r="U237" s="24">
        <f t="shared" si="91"/>
        <v>0</v>
      </c>
      <c r="V237" s="20"/>
      <c r="W237" s="20"/>
      <c r="X237" s="24">
        <f t="shared" si="95"/>
        <v>0</v>
      </c>
      <c r="Y237" s="13">
        <f>SUM(D237,G237,J237,M237,P237,S237,V237)</f>
        <v>0</v>
      </c>
      <c r="Z237" s="20">
        <f>SUM(E237,H237,K237,N237,Q237,W237,T237)</f>
        <v>0</v>
      </c>
      <c r="AA237" s="21">
        <f t="shared" si="92"/>
        <v>0</v>
      </c>
      <c r="AB237" s="22"/>
      <c r="AC237" s="23">
        <f t="shared" si="93"/>
        <v>0</v>
      </c>
    </row>
    <row r="238" spans="1:29" x14ac:dyDescent="0.3">
      <c r="A238" s="203"/>
      <c r="B238" s="204"/>
      <c r="C238" s="38" t="s">
        <v>44</v>
      </c>
      <c r="D238" s="26">
        <f>SUM(D235:D237)</f>
        <v>0</v>
      </c>
      <c r="E238" s="26">
        <f>SUM(E235:E237)</f>
        <v>0</v>
      </c>
      <c r="F238" s="27">
        <f t="shared" si="86"/>
        <v>0</v>
      </c>
      <c r="G238" s="26">
        <f>SUM(G235:G237)</f>
        <v>0</v>
      </c>
      <c r="H238" s="26">
        <f>SUM(H235:H237)</f>
        <v>0</v>
      </c>
      <c r="I238" s="27">
        <f t="shared" si="87"/>
        <v>0</v>
      </c>
      <c r="J238" s="26">
        <f>SUM(J235:J237)</f>
        <v>0</v>
      </c>
      <c r="K238" s="26">
        <f>SUM(K235:K237)</f>
        <v>0</v>
      </c>
      <c r="L238" s="27">
        <f t="shared" si="88"/>
        <v>0</v>
      </c>
      <c r="M238" s="26">
        <f>SUM(M235:M237)</f>
        <v>0</v>
      </c>
      <c r="N238" s="26">
        <f>SUM(N235:N237)</f>
        <v>0</v>
      </c>
      <c r="O238" s="27">
        <f t="shared" si="89"/>
        <v>0</v>
      </c>
      <c r="P238" s="26">
        <f>SUM(P235:P237)</f>
        <v>0</v>
      </c>
      <c r="Q238" s="26">
        <f>SUM(Q235:Q237)</f>
        <v>0</v>
      </c>
      <c r="R238" s="27">
        <f t="shared" si="90"/>
        <v>0</v>
      </c>
      <c r="S238" s="26">
        <f>SUM(S235:S237)</f>
        <v>0</v>
      </c>
      <c r="T238" s="26">
        <f>SUM(T235:T237)</f>
        <v>0</v>
      </c>
      <c r="U238" s="27">
        <f t="shared" si="91"/>
        <v>0</v>
      </c>
      <c r="V238" s="26">
        <f>SUM(V235:V237)</f>
        <v>0</v>
      </c>
      <c r="W238" s="26">
        <f>SUM(W235:W237)</f>
        <v>0</v>
      </c>
      <c r="X238" s="27">
        <f t="shared" si="95"/>
        <v>0</v>
      </c>
      <c r="Y238" s="26">
        <f>SUM(Y235:Y237)</f>
        <v>0</v>
      </c>
      <c r="Z238" s="26">
        <f>SUM(Z235:Z237)</f>
        <v>0</v>
      </c>
      <c r="AA238" s="28">
        <f t="shared" si="92"/>
        <v>0</v>
      </c>
      <c r="AB238" s="29">
        <f>SUM(AB235:AB237)</f>
        <v>0</v>
      </c>
      <c r="AC238" s="30">
        <f t="shared" si="93"/>
        <v>0</v>
      </c>
    </row>
    <row r="239" spans="1:29" x14ac:dyDescent="0.3">
      <c r="A239" s="203"/>
      <c r="B239" s="205" t="s">
        <v>9</v>
      </c>
      <c r="C239" s="37" t="s">
        <v>53</v>
      </c>
      <c r="D239" s="20"/>
      <c r="E239" s="20"/>
      <c r="F239" s="24">
        <f t="shared" si="86"/>
        <v>0</v>
      </c>
      <c r="G239" s="20"/>
      <c r="H239" s="20"/>
      <c r="I239" s="24">
        <f t="shared" si="87"/>
        <v>0</v>
      </c>
      <c r="J239" s="20"/>
      <c r="K239" s="20"/>
      <c r="L239" s="24">
        <f t="shared" si="88"/>
        <v>0</v>
      </c>
      <c r="M239" s="20"/>
      <c r="N239" s="20"/>
      <c r="O239" s="24">
        <f t="shared" si="89"/>
        <v>0</v>
      </c>
      <c r="P239" s="20"/>
      <c r="Q239" s="20"/>
      <c r="R239" s="24">
        <f t="shared" si="90"/>
        <v>0</v>
      </c>
      <c r="S239" s="20"/>
      <c r="T239" s="20"/>
      <c r="U239" s="24">
        <f t="shared" si="91"/>
        <v>0</v>
      </c>
      <c r="V239" s="20"/>
      <c r="W239" s="20"/>
      <c r="X239" s="24">
        <f t="shared" si="95"/>
        <v>0</v>
      </c>
      <c r="Y239" s="13">
        <f>SUM(D239,G239,J239,M239,P239,S239,V239)</f>
        <v>0</v>
      </c>
      <c r="Z239" s="20">
        <f>SUM(E239,H239,K239,N239,Q239,W239,T239)</f>
        <v>0</v>
      </c>
      <c r="AA239" s="21">
        <f t="shared" si="92"/>
        <v>0</v>
      </c>
      <c r="AB239" s="22"/>
      <c r="AC239" s="23">
        <f t="shared" si="93"/>
        <v>0</v>
      </c>
    </row>
    <row r="240" spans="1:29" x14ac:dyDescent="0.3">
      <c r="A240" s="203"/>
      <c r="B240" s="203"/>
      <c r="C240" s="37" t="s">
        <v>48</v>
      </c>
      <c r="D240" s="20"/>
      <c r="E240" s="20"/>
      <c r="F240" s="24">
        <f t="shared" si="86"/>
        <v>0</v>
      </c>
      <c r="G240" s="20"/>
      <c r="H240" s="20"/>
      <c r="I240" s="24">
        <f t="shared" si="87"/>
        <v>0</v>
      </c>
      <c r="J240" s="20"/>
      <c r="K240" s="20"/>
      <c r="L240" s="24">
        <f t="shared" si="88"/>
        <v>0</v>
      </c>
      <c r="M240" s="20"/>
      <c r="N240" s="20"/>
      <c r="O240" s="24">
        <f t="shared" si="89"/>
        <v>0</v>
      </c>
      <c r="P240" s="20"/>
      <c r="Q240" s="20"/>
      <c r="R240" s="24">
        <f t="shared" si="90"/>
        <v>0</v>
      </c>
      <c r="S240" s="20"/>
      <c r="T240" s="20"/>
      <c r="U240" s="24">
        <f t="shared" si="91"/>
        <v>0</v>
      </c>
      <c r="V240" s="20"/>
      <c r="W240" s="20"/>
      <c r="X240" s="24">
        <f t="shared" si="95"/>
        <v>0</v>
      </c>
      <c r="Y240" s="13">
        <f>SUM(D240,G240,J240,M240,P240,S240,V240)</f>
        <v>0</v>
      </c>
      <c r="Z240" s="20">
        <f>SUM(E240,H240,K240,N240,Q240,W240,T240)</f>
        <v>0</v>
      </c>
      <c r="AA240" s="21">
        <f t="shared" si="92"/>
        <v>0</v>
      </c>
      <c r="AB240" s="22"/>
      <c r="AC240" s="23">
        <f t="shared" si="93"/>
        <v>0</v>
      </c>
    </row>
    <row r="241" spans="1:37" x14ac:dyDescent="0.3">
      <c r="A241" s="203"/>
      <c r="B241" s="203"/>
      <c r="C241" s="37" t="s">
        <v>54</v>
      </c>
      <c r="D241" s="20"/>
      <c r="E241" s="20"/>
      <c r="F241" s="24">
        <f t="shared" si="86"/>
        <v>0</v>
      </c>
      <c r="G241" s="20"/>
      <c r="H241" s="20"/>
      <c r="I241" s="24">
        <f t="shared" si="87"/>
        <v>0</v>
      </c>
      <c r="J241" s="20"/>
      <c r="K241" s="20"/>
      <c r="L241" s="24">
        <f t="shared" si="88"/>
        <v>0</v>
      </c>
      <c r="M241" s="20"/>
      <c r="N241" s="20"/>
      <c r="O241" s="24">
        <f t="shared" si="89"/>
        <v>0</v>
      </c>
      <c r="P241" s="20"/>
      <c r="Q241" s="20"/>
      <c r="R241" s="24">
        <f t="shared" si="90"/>
        <v>0</v>
      </c>
      <c r="S241" s="20"/>
      <c r="T241" s="20"/>
      <c r="U241" s="24">
        <f t="shared" si="91"/>
        <v>0</v>
      </c>
      <c r="V241" s="20"/>
      <c r="W241" s="20"/>
      <c r="X241" s="24">
        <f t="shared" si="95"/>
        <v>0</v>
      </c>
      <c r="Y241" s="13">
        <f>SUM(D241,G241,J241,M241,P241,S241,V241)</f>
        <v>0</v>
      </c>
      <c r="Z241" s="20">
        <f>SUM(E241,H241,K241,N241,Q241,W241,T241)</f>
        <v>0</v>
      </c>
      <c r="AA241" s="21">
        <f t="shared" si="92"/>
        <v>0</v>
      </c>
      <c r="AB241" s="22"/>
      <c r="AC241" s="23">
        <f t="shared" si="93"/>
        <v>0</v>
      </c>
    </row>
    <row r="242" spans="1:37" x14ac:dyDescent="0.3">
      <c r="A242" s="204"/>
      <c r="B242" s="204"/>
      <c r="C242" s="38" t="s">
        <v>44</v>
      </c>
      <c r="D242" s="39">
        <f>SUM(D239:D241)</f>
        <v>0</v>
      </c>
      <c r="E242" s="39">
        <f>SUM(E239:E241)</f>
        <v>0</v>
      </c>
      <c r="F242" s="40">
        <f t="shared" si="86"/>
        <v>0</v>
      </c>
      <c r="G242" s="39">
        <f>SUM(G239:G241)</f>
        <v>0</v>
      </c>
      <c r="H242" s="39">
        <f>SUM(H239:H241)</f>
        <v>0</v>
      </c>
      <c r="I242" s="40">
        <f t="shared" si="87"/>
        <v>0</v>
      </c>
      <c r="J242" s="39">
        <f>SUM(J239:J241)</f>
        <v>0</v>
      </c>
      <c r="K242" s="39">
        <f>SUM(K239:K241)</f>
        <v>0</v>
      </c>
      <c r="L242" s="40">
        <f t="shared" si="88"/>
        <v>0</v>
      </c>
      <c r="M242" s="39">
        <f>SUM(M239:M241)</f>
        <v>0</v>
      </c>
      <c r="N242" s="39">
        <f>SUM(N239:N241)</f>
        <v>0</v>
      </c>
      <c r="O242" s="40">
        <f t="shared" si="89"/>
        <v>0</v>
      </c>
      <c r="P242" s="39">
        <f>SUM(P239:P241)</f>
        <v>0</v>
      </c>
      <c r="Q242" s="39">
        <f>SUM(Q239:Q241)</f>
        <v>0</v>
      </c>
      <c r="R242" s="40">
        <f t="shared" si="90"/>
        <v>0</v>
      </c>
      <c r="S242" s="39">
        <f>SUM(S239:S241)</f>
        <v>0</v>
      </c>
      <c r="T242" s="39">
        <f>SUM(T239:T241)</f>
        <v>0</v>
      </c>
      <c r="U242" s="39">
        <f t="shared" si="91"/>
        <v>0</v>
      </c>
      <c r="V242" s="39">
        <f>SUM(V239:V241)</f>
        <v>0</v>
      </c>
      <c r="W242" s="39">
        <f>SUM(W239:W241)</f>
        <v>0</v>
      </c>
      <c r="X242" s="40">
        <f t="shared" si="95"/>
        <v>0</v>
      </c>
      <c r="Y242" s="39">
        <f>SUM(Y239:Y241)</f>
        <v>0</v>
      </c>
      <c r="Z242" s="39">
        <f>SUM(Z239:Z241)</f>
        <v>0</v>
      </c>
      <c r="AA242" s="41">
        <f t="shared" si="92"/>
        <v>0</v>
      </c>
      <c r="AB242" s="29">
        <f>SUM(AB239:AB241)</f>
        <v>0</v>
      </c>
      <c r="AC242" s="30">
        <f t="shared" si="93"/>
        <v>0</v>
      </c>
    </row>
    <row r="243" spans="1:37" x14ac:dyDescent="0.3">
      <c r="A243" s="195" t="s">
        <v>46</v>
      </c>
      <c r="B243" s="196"/>
      <c r="C243" s="197"/>
      <c r="D243" s="42">
        <f>SUM(D230,D234,D238,D242)</f>
        <v>0</v>
      </c>
      <c r="E243" s="42">
        <f>SUM(E230,E234,E238,E242)</f>
        <v>0</v>
      </c>
      <c r="F243" s="43">
        <f t="shared" si="86"/>
        <v>0</v>
      </c>
      <c r="G243" s="42">
        <f>SUM(G230,G234,G238,G242)</f>
        <v>0</v>
      </c>
      <c r="H243" s="42">
        <f>SUM(H230,H234,H238,H242)</f>
        <v>0</v>
      </c>
      <c r="I243" s="43">
        <f t="shared" si="87"/>
        <v>0</v>
      </c>
      <c r="J243" s="42">
        <f>SUM(J230,J234,J238,J242)</f>
        <v>0</v>
      </c>
      <c r="K243" s="42">
        <f>SUM(K230,K234,K238,K242)</f>
        <v>0</v>
      </c>
      <c r="L243" s="43">
        <f t="shared" si="88"/>
        <v>0</v>
      </c>
      <c r="M243" s="42">
        <f>SUM(M230,M234,M238,M242)</f>
        <v>0</v>
      </c>
      <c r="N243" s="42">
        <f>SUM(N230,N234,N238,N242)</f>
        <v>0</v>
      </c>
      <c r="O243" s="43">
        <f t="shared" si="89"/>
        <v>0</v>
      </c>
      <c r="P243" s="42">
        <f>SUM(P230,P234,P238,P242)</f>
        <v>0</v>
      </c>
      <c r="Q243" s="42">
        <f>SUM(Q230,Q234,Q238,Q242)</f>
        <v>0</v>
      </c>
      <c r="R243" s="43">
        <f t="shared" si="90"/>
        <v>0</v>
      </c>
      <c r="S243" s="42">
        <f>SUM(S230,S234,S238,S242)</f>
        <v>0</v>
      </c>
      <c r="T243" s="42">
        <f>SUM(T230,T234,T238,T242)</f>
        <v>0</v>
      </c>
      <c r="U243" s="42">
        <f t="shared" si="91"/>
        <v>0</v>
      </c>
      <c r="V243" s="42">
        <f>SUM(V230,V234,V238,V242)</f>
        <v>0</v>
      </c>
      <c r="W243" s="42">
        <f>SUM(W230,W234,W238,W242)</f>
        <v>0</v>
      </c>
      <c r="X243" s="43">
        <f t="shared" si="95"/>
        <v>0</v>
      </c>
      <c r="Y243" s="42">
        <f>SUM(Y230,Y234,Y238,Y242)</f>
        <v>0</v>
      </c>
      <c r="Z243" s="42">
        <f>SUM(Z230,Z234,Z238,Z242)</f>
        <v>0</v>
      </c>
      <c r="AA243" s="44">
        <f t="shared" si="92"/>
        <v>0</v>
      </c>
      <c r="AB243" s="34">
        <f>SUM(AB230,AB234,AB238,AB242)</f>
        <v>0</v>
      </c>
      <c r="AC243" s="35">
        <f t="shared" si="93"/>
        <v>0</v>
      </c>
    </row>
    <row r="244" spans="1:37" x14ac:dyDescent="0.3">
      <c r="A244" s="187" t="s">
        <v>84</v>
      </c>
      <c r="B244" s="188"/>
      <c r="C244" s="189"/>
      <c r="D244" s="126">
        <f>SUM(D22,D39,D56,D73,D90,D107,D124,D141,D158,D175,D192,D209,D226,D243)</f>
        <v>207879</v>
      </c>
      <c r="E244" s="126">
        <f>SUM(E22,E39,E56,E73,E90,E107,E124,E141,E158,E175,E192,E209,E226,E243)</f>
        <v>4300905</v>
      </c>
      <c r="F244" s="127">
        <f>IF(ISERROR(D244/E244), 0,(D244/E244))</f>
        <v>4.8333780913551914E-2</v>
      </c>
      <c r="G244" s="126">
        <f>SUM(G22,G39,G56,G73,G90,G107,G124,G141,G158,G175,G192,G209,G226,G243)</f>
        <v>206376</v>
      </c>
      <c r="H244" s="126">
        <f>SUM(H22,H39,H56,H73,H90,H107,H124,H141,H158,H175,H192,H209,H226,H243)</f>
        <v>4705098</v>
      </c>
      <c r="I244" s="127">
        <f t="shared" ref="I244" si="97">IF(ISERROR(G244/H244),0, (G244/H244))</f>
        <v>4.3862210733974089E-2</v>
      </c>
      <c r="J244" s="126">
        <f>SUM(J22,J39,J56,J73,J90,J107,J124,J141,J158,J175,J192,J209,J226,J243)</f>
        <v>167612</v>
      </c>
      <c r="K244" s="126">
        <f>SUM(K22,K39,K56,K73,K90,K107,K124,K141,K158,K175,K192,K209,K226,K243)</f>
        <v>3343037</v>
      </c>
      <c r="L244" s="127">
        <f t="shared" ref="L244" si="98">IF(ISERROR(J244/K244), 0, (J244/K244))</f>
        <v>5.0137644303667593E-2</v>
      </c>
      <c r="M244" s="126">
        <f>SUM(M22,M39,M56,M73,M90,M107,M124,M141,M158,M175,M192,M209,M226,M243)</f>
        <v>123491</v>
      </c>
      <c r="N244" s="126">
        <f>SUM(N22,N39,N56,N73,N90,N107,N124,N141,N158,N175,N192,N209,N226,N243)</f>
        <v>2617369</v>
      </c>
      <c r="O244" s="127">
        <f t="shared" ref="O244" si="99">IF(ISERROR(M244/N244), 0, (M244/N244))</f>
        <v>4.7181348904185842E-2</v>
      </c>
      <c r="P244" s="126">
        <f>SUM(P22,P39,P56,P73,P90,P107,P124,P141,P158,P175,P192,P209,P226,P243)</f>
        <v>60603</v>
      </c>
      <c r="Q244" s="126">
        <f>SUM(Q22,Q39,Q56,Q73,Q90,Q107,Q124,Q141,Q158,Q175,Q192,Q209,Q226,Q243)</f>
        <v>2376094</v>
      </c>
      <c r="R244" s="127">
        <f t="shared" ref="R244" si="100">IF(ISERROR(P244/Q244), 0, (P244/Q244))</f>
        <v>2.5505304083087623E-2</v>
      </c>
      <c r="S244" s="126">
        <f>SUM(S22,S39,S56,S73,S90,S107,S124,S141,S158,S175,S192,S209,S226,S243)</f>
        <v>73197</v>
      </c>
      <c r="T244" s="126">
        <f>SUM(T22,T39,T56,T73,T90,T107,T124,T141,T158,T175,T192,T209,T226,T243)</f>
        <v>2446803</v>
      </c>
      <c r="U244" s="127">
        <f t="shared" ref="U244" si="101">IF(ISERROR(S244/T244), 0, (S244/T244))</f>
        <v>2.9915363026774121E-2</v>
      </c>
      <c r="V244" s="126">
        <f>SUM(V22,V39,V56,V73,V90,V107,V124,V141,V158,V175,V192,V209,V226,V243)</f>
        <v>60916</v>
      </c>
      <c r="W244" s="126">
        <f>SUM(W22,W39,W56,W73,W90,W107,W124,W141,W158,W175,W192,W209,W226,W243)</f>
        <v>2119638</v>
      </c>
      <c r="X244" s="127">
        <f t="shared" ref="X244" si="102">IF(ISERROR(V244/W244), 0, (V244/W244))</f>
        <v>2.8738869561689306E-2</v>
      </c>
      <c r="Y244" s="126">
        <f>SUM(Y22,Y39,Y56,Y73,Y90,Y107,Y124,Y141,Y158,Y175,Y192,Y209,Y226,Y243)</f>
        <v>900896</v>
      </c>
      <c r="Z244" s="126">
        <f>SUM(Z22,Z39,Z56,Z73,Z90,Z107,Z124,Z141,Z158,Z175,Z192,Z209,Z226,Z243)</f>
        <v>21908944</v>
      </c>
      <c r="AA244" s="127">
        <f t="shared" ref="AA244" si="103">IF(ISERROR(Y244/Z244), 0, (Y244/Z244))</f>
        <v>4.1120010165711318E-2</v>
      </c>
      <c r="AB244" s="126">
        <f>SUM(AB22,AB39,AB56,AB73,AB90,AB107,AB124,AB141,AB158,AB175,AB192,AB209,AB226,AB243)</f>
        <v>165919</v>
      </c>
      <c r="AC244" s="126">
        <f>SUM(AC22,AC39,AC56,AC73,AC90,AC107,AC124,AC141,AC158,AC175,AC192,AC209,AC226,AC243)</f>
        <v>1.5809677496440383E-2</v>
      </c>
      <c r="AD244" s="80">
        <f t="shared" ref="AD244" si="104">IF(ISERROR(AB244/AC244),0,(AB244/AC244))</f>
        <v>10494774.484638119</v>
      </c>
      <c r="AE244" s="126">
        <f>SUM(AE22,AE39,AE56,AE73,AE90,AE107,AE124,AE141,AE158,AE175,AE192,AE209,AE226,AE243)</f>
        <v>0</v>
      </c>
      <c r="AF244" s="126">
        <f>SUM(AF22,AF39,AF56,AF73,AF90,AF107,AF124,AF141,AF158,AF175,AF192,AF209,AF226,AF243)</f>
        <v>0</v>
      </c>
      <c r="AG244" s="80">
        <f t="shared" ref="AG244" si="105">IF(ISERROR(AE244/AF244),0,(AE244/AF244))</f>
        <v>0</v>
      </c>
      <c r="AH244" s="126">
        <f>SUM(AH22,AH39,AH56,AH73,AH90,AH107,AH124,AH141,AH158,AH175,AH192,AH209,AH226,AH243)</f>
        <v>900896</v>
      </c>
      <c r="AI244" s="126">
        <f>SUM(AI22,AI39,AI56,AI73,AI90,AI107,AI124,AI141,AI158,AI175,AI192,AI209,AI226,AI243)</f>
        <v>21908944</v>
      </c>
      <c r="AJ244" s="128">
        <f t="shared" ref="AJ244" si="106">IF(ISERROR(AH244/AI244), 0, (AH244/AI244))</f>
        <v>4.1120010165711318E-2</v>
      </c>
      <c r="AK244" s="126">
        <f>SUM(AK22,AK39,AK56,AK73,AK90,AK107,AK124,AK141,AK158,AK175,AK192,AK209,AK226,AK243)</f>
        <v>165919</v>
      </c>
    </row>
  </sheetData>
  <mergeCells count="168">
    <mergeCell ref="AG24:AL24"/>
    <mergeCell ref="Y4:AA4"/>
    <mergeCell ref="AB4:AC4"/>
    <mergeCell ref="AE4:AG5"/>
    <mergeCell ref="AH4:AJ4"/>
    <mergeCell ref="AK4:AL4"/>
    <mergeCell ref="AM4:AM5"/>
    <mergeCell ref="J2:M2"/>
    <mergeCell ref="AE2:AJ2"/>
    <mergeCell ref="A4:C5"/>
    <mergeCell ref="D4:F4"/>
    <mergeCell ref="G4:I4"/>
    <mergeCell ref="J4:L4"/>
    <mergeCell ref="M4:O4"/>
    <mergeCell ref="P4:R4"/>
    <mergeCell ref="S4:U4"/>
    <mergeCell ref="V4:X4"/>
    <mergeCell ref="AM14:AM17"/>
    <mergeCell ref="B18:B21"/>
    <mergeCell ref="AF18:AF21"/>
    <mergeCell ref="AM18:AM21"/>
    <mergeCell ref="A22:C22"/>
    <mergeCell ref="AE22:AG22"/>
    <mergeCell ref="A6:A21"/>
    <mergeCell ref="B6:B9"/>
    <mergeCell ref="AE6:AE21"/>
    <mergeCell ref="AF6:AF9"/>
    <mergeCell ref="AM6:AM9"/>
    <mergeCell ref="B10:B13"/>
    <mergeCell ref="AF10:AF13"/>
    <mergeCell ref="AM10:AM13"/>
    <mergeCell ref="B14:B17"/>
    <mergeCell ref="AF14:AF17"/>
    <mergeCell ref="A39:C39"/>
    <mergeCell ref="A57:A72"/>
    <mergeCell ref="B57:B60"/>
    <mergeCell ref="B61:B64"/>
    <mergeCell ref="B65:B68"/>
    <mergeCell ref="B69:B72"/>
    <mergeCell ref="A23:A38"/>
    <mergeCell ref="B23:B26"/>
    <mergeCell ref="B27:B30"/>
    <mergeCell ref="B31:B34"/>
    <mergeCell ref="B35:B38"/>
    <mergeCell ref="A40:A55"/>
    <mergeCell ref="B40:B43"/>
    <mergeCell ref="B44:B47"/>
    <mergeCell ref="B48:B51"/>
    <mergeCell ref="B52:B55"/>
    <mergeCell ref="A56:C56"/>
    <mergeCell ref="A90:C90"/>
    <mergeCell ref="A91:A106"/>
    <mergeCell ref="B91:B94"/>
    <mergeCell ref="B95:B98"/>
    <mergeCell ref="B99:B102"/>
    <mergeCell ref="B103:B106"/>
    <mergeCell ref="A73:C73"/>
    <mergeCell ref="A74:A89"/>
    <mergeCell ref="B74:B77"/>
    <mergeCell ref="B78:B81"/>
    <mergeCell ref="B82:B85"/>
    <mergeCell ref="B86:B89"/>
    <mergeCell ref="A124:C124"/>
    <mergeCell ref="A125:A140"/>
    <mergeCell ref="B125:B128"/>
    <mergeCell ref="B129:B132"/>
    <mergeCell ref="B133:B136"/>
    <mergeCell ref="B137:B140"/>
    <mergeCell ref="A107:C107"/>
    <mergeCell ref="A108:A123"/>
    <mergeCell ref="B108:B111"/>
    <mergeCell ref="B112:B115"/>
    <mergeCell ref="B116:B119"/>
    <mergeCell ref="B120:B123"/>
    <mergeCell ref="A158:C158"/>
    <mergeCell ref="A159:A174"/>
    <mergeCell ref="B159:B162"/>
    <mergeCell ref="B163:B166"/>
    <mergeCell ref="B167:B170"/>
    <mergeCell ref="B171:B174"/>
    <mergeCell ref="A141:C141"/>
    <mergeCell ref="A142:A157"/>
    <mergeCell ref="B142:B145"/>
    <mergeCell ref="B146:B149"/>
    <mergeCell ref="B150:B153"/>
    <mergeCell ref="B154:B157"/>
    <mergeCell ref="A192:C192"/>
    <mergeCell ref="A193:A208"/>
    <mergeCell ref="B193:B196"/>
    <mergeCell ref="B197:B200"/>
    <mergeCell ref="B201:B204"/>
    <mergeCell ref="B205:B208"/>
    <mergeCell ref="A175:C175"/>
    <mergeCell ref="A176:A191"/>
    <mergeCell ref="B176:B179"/>
    <mergeCell ref="B180:B183"/>
    <mergeCell ref="B184:B187"/>
    <mergeCell ref="B188:B191"/>
    <mergeCell ref="A227:A242"/>
    <mergeCell ref="B227:B230"/>
    <mergeCell ref="B231:B234"/>
    <mergeCell ref="B235:B238"/>
    <mergeCell ref="B239:B242"/>
    <mergeCell ref="A209:C209"/>
    <mergeCell ref="A210:A225"/>
    <mergeCell ref="B210:B213"/>
    <mergeCell ref="B214:B217"/>
    <mergeCell ref="B218:B221"/>
    <mergeCell ref="B222:B225"/>
    <mergeCell ref="AO2:AS2"/>
    <mergeCell ref="AU2:AY2"/>
    <mergeCell ref="BA2:BE2"/>
    <mergeCell ref="BG2:BK2"/>
    <mergeCell ref="BM2:BQ2"/>
    <mergeCell ref="BS2:BW2"/>
    <mergeCell ref="BY2:CC2"/>
    <mergeCell ref="AO4:AP5"/>
    <mergeCell ref="AQ4:AS4"/>
    <mergeCell ref="AU4:AV5"/>
    <mergeCell ref="AW4:AY4"/>
    <mergeCell ref="BA4:BB5"/>
    <mergeCell ref="BC4:BE4"/>
    <mergeCell ref="BG4:BH5"/>
    <mergeCell ref="BI4:BK4"/>
    <mergeCell ref="BM4:BN5"/>
    <mergeCell ref="BO4:BQ4"/>
    <mergeCell ref="BS4:BT5"/>
    <mergeCell ref="BU4:BW4"/>
    <mergeCell ref="BY4:BZ5"/>
    <mergeCell ref="CA4:CC4"/>
    <mergeCell ref="AO6:AO9"/>
    <mergeCell ref="AU6:AU9"/>
    <mergeCell ref="BA6:BA9"/>
    <mergeCell ref="BG6:BG9"/>
    <mergeCell ref="BM6:BM9"/>
    <mergeCell ref="BS6:BS9"/>
    <mergeCell ref="BY6:BY9"/>
    <mergeCell ref="AO10:AO13"/>
    <mergeCell ref="AU10:AU13"/>
    <mergeCell ref="BA10:BA13"/>
    <mergeCell ref="BG10:BG13"/>
    <mergeCell ref="BM10:BM13"/>
    <mergeCell ref="BS10:BS13"/>
    <mergeCell ref="BY10:BY13"/>
    <mergeCell ref="A244:C244"/>
    <mergeCell ref="AO22:AP22"/>
    <mergeCell ref="AU22:AV22"/>
    <mergeCell ref="BA22:BB22"/>
    <mergeCell ref="BG22:BH22"/>
    <mergeCell ref="BM22:BN22"/>
    <mergeCell ref="BS22:BT22"/>
    <mergeCell ref="BY22:BZ22"/>
    <mergeCell ref="AO14:AO17"/>
    <mergeCell ref="AU14:AU17"/>
    <mergeCell ref="BA14:BA17"/>
    <mergeCell ref="BG14:BG17"/>
    <mergeCell ref="BM14:BM17"/>
    <mergeCell ref="BS14:BS17"/>
    <mergeCell ref="BY14:BY17"/>
    <mergeCell ref="AO18:AO21"/>
    <mergeCell ref="AU18:AU21"/>
    <mergeCell ref="BA18:BA21"/>
    <mergeCell ref="BG18:BG21"/>
    <mergeCell ref="BM18:BM21"/>
    <mergeCell ref="BS18:BS21"/>
    <mergeCell ref="BY18:BY21"/>
    <mergeCell ref="A243:C243"/>
    <mergeCell ref="A226:C226"/>
  </mergeCells>
  <phoneticPr fontId="16" type="noConversion"/>
  <pageMargins left="0.69999998807907104" right="0.69999998807907104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DD244"/>
  <sheetViews>
    <sheetView zoomScale="70" zoomScaleNormal="70" workbookViewId="0">
      <pane xSplit="2" ySplit="5" topLeftCell="T6" activePane="bottomRight" state="frozen"/>
      <selection pane="topRight" activeCell="C1" sqref="C1"/>
      <selection pane="bottomLeft" activeCell="A6" sqref="A6"/>
      <selection pane="bottomRight" activeCell="AM29" sqref="AM29"/>
    </sheetView>
  </sheetViews>
  <sheetFormatPr defaultColWidth="9" defaultRowHeight="16.5" x14ac:dyDescent="0.3"/>
  <cols>
    <col min="1" max="1" width="7" customWidth="1"/>
    <col min="2" max="2" width="8.5" customWidth="1"/>
    <col min="3" max="3" width="4.25" style="6" customWidth="1"/>
    <col min="4" max="4" width="9.75" customWidth="1"/>
    <col min="5" max="5" width="12.75" style="5" customWidth="1"/>
    <col min="6" max="6" width="8.125" style="4" customWidth="1"/>
    <col min="7" max="7" width="9.75" customWidth="1"/>
    <col min="8" max="8" width="11.5" style="5" customWidth="1"/>
    <col min="9" max="9" width="8.125" style="4" customWidth="1"/>
    <col min="10" max="10" width="9.75" customWidth="1"/>
    <col min="11" max="11" width="11.5" style="5" customWidth="1"/>
    <col min="12" max="12" width="8.125" style="4" customWidth="1"/>
    <col min="13" max="13" width="9.75" customWidth="1"/>
    <col min="14" max="14" width="11.5" style="5" customWidth="1"/>
    <col min="15" max="15" width="8.125" style="4" customWidth="1"/>
    <col min="16" max="16" width="9.75" customWidth="1"/>
    <col min="17" max="17" width="10.75" style="5" customWidth="1"/>
    <col min="18" max="18" width="8.625" style="4" customWidth="1"/>
    <col min="19" max="19" width="9.75" customWidth="1"/>
    <col min="20" max="20" width="11.5" style="5" customWidth="1"/>
    <col min="21" max="21" width="8.625" style="4" customWidth="1"/>
    <col min="22" max="22" width="9.75" customWidth="1"/>
    <col min="23" max="23" width="11.5" style="5" customWidth="1"/>
    <col min="24" max="24" width="8.125" style="4" customWidth="1"/>
    <col min="25" max="25" width="9.75" customWidth="1"/>
    <col min="26" max="26" width="11.5" style="5" customWidth="1"/>
    <col min="27" max="27" width="8.125" style="4" customWidth="1"/>
    <col min="28" max="28" width="9.75" customWidth="1"/>
    <col min="29" max="29" width="11.5" style="5" customWidth="1"/>
    <col min="30" max="30" width="8.125" style="4" customWidth="1"/>
    <col min="31" max="31" width="9.75" customWidth="1"/>
    <col min="32" max="32" width="11.5" style="5" customWidth="1"/>
    <col min="33" max="33" width="8.125" style="4" customWidth="1"/>
    <col min="34" max="34" width="11.5" customWidth="1"/>
    <col min="35" max="35" width="12.75" bestFit="1" customWidth="1"/>
    <col min="36" max="36" width="8.625" style="4" customWidth="1"/>
    <col min="37" max="37" width="10.625" style="5" customWidth="1"/>
    <col min="38" max="38" width="9.5" bestFit="1" customWidth="1"/>
    <col min="43" max="43" width="12.75" bestFit="1" customWidth="1"/>
    <col min="44" max="44" width="13.875" bestFit="1" customWidth="1"/>
    <col min="45" max="45" width="12.625" bestFit="1" customWidth="1"/>
    <col min="46" max="46" width="10.5" bestFit="1" customWidth="1"/>
    <col min="47" max="47" width="10.5" customWidth="1"/>
    <col min="48" max="48" width="18.75" bestFit="1" customWidth="1"/>
    <col min="49" max="49" width="10.25" bestFit="1" customWidth="1"/>
    <col min="50" max="51" width="9" hidden="1" customWidth="1"/>
    <col min="52" max="52" width="10.25" hidden="1" customWidth="1"/>
    <col min="53" max="53" width="11.5" hidden="1" customWidth="1"/>
    <col min="54" max="57" width="9" hidden="1" customWidth="1"/>
    <col min="58" max="58" width="10.25" hidden="1" customWidth="1"/>
    <col min="59" max="59" width="11.5" hidden="1" customWidth="1"/>
    <col min="60" max="63" width="9" hidden="1" customWidth="1"/>
    <col min="64" max="64" width="12.25" hidden="1" customWidth="1"/>
    <col min="65" max="65" width="11.5" hidden="1" customWidth="1"/>
    <col min="66" max="69" width="9" hidden="1" customWidth="1"/>
    <col min="70" max="70" width="10.75" hidden="1" customWidth="1"/>
    <col min="71" max="71" width="11.5" hidden="1" customWidth="1"/>
    <col min="72" max="74" width="9" hidden="1" customWidth="1"/>
    <col min="75" max="75" width="6" hidden="1" customWidth="1"/>
    <col min="76" max="76" width="12.25" hidden="1" customWidth="1"/>
    <col min="77" max="77" width="11.5" hidden="1" customWidth="1"/>
    <col min="78" max="80" width="9" hidden="1" customWidth="1"/>
    <col min="81" max="81" width="6" hidden="1" customWidth="1"/>
    <col min="82" max="82" width="11" hidden="1" customWidth="1"/>
    <col min="83" max="83" width="11.5" hidden="1" customWidth="1"/>
    <col min="84" max="87" width="9" hidden="1" customWidth="1"/>
    <col min="88" max="88" width="10.25" hidden="1" customWidth="1"/>
    <col min="89" max="89" width="11.5" hidden="1" customWidth="1"/>
    <col min="90" max="90" width="9" hidden="1" customWidth="1"/>
    <col min="91" max="91" width="8.875" hidden="1" customWidth="1"/>
    <col min="92" max="93" width="9" hidden="1" customWidth="1"/>
    <col min="94" max="94" width="11.75" hidden="1" customWidth="1"/>
    <col min="95" max="95" width="13" hidden="1" customWidth="1"/>
    <col min="96" max="96" width="9" hidden="1" customWidth="1"/>
    <col min="97" max="97" width="8.875" hidden="1" customWidth="1"/>
    <col min="98" max="99" width="9" hidden="1" customWidth="1"/>
    <col min="100" max="100" width="11.75" hidden="1" customWidth="1"/>
    <col min="101" max="101" width="13" hidden="1" customWidth="1"/>
    <col min="102" max="102" width="9" hidden="1" customWidth="1"/>
    <col min="103" max="103" width="8.875" hidden="1" customWidth="1"/>
    <col min="104" max="105" width="9" hidden="1" customWidth="1"/>
    <col min="106" max="106" width="11.75" hidden="1" customWidth="1"/>
    <col min="107" max="107" width="13" hidden="1" customWidth="1"/>
    <col min="108" max="108" width="9" hidden="1" customWidth="1"/>
  </cols>
  <sheetData>
    <row r="2" spans="1:108" ht="42" customHeight="1" x14ac:dyDescent="0.3">
      <c r="A2" s="1" t="s">
        <v>2</v>
      </c>
      <c r="B2" s="1"/>
      <c r="C2" s="1"/>
      <c r="D2" s="1"/>
      <c r="E2" s="1"/>
      <c r="F2" s="1"/>
      <c r="G2" s="1"/>
      <c r="H2" s="76"/>
      <c r="I2" s="1"/>
      <c r="J2" s="1"/>
      <c r="K2" s="76"/>
      <c r="L2" s="1"/>
      <c r="M2" s="1"/>
      <c r="N2" s="79"/>
      <c r="O2" s="3"/>
      <c r="AN2" s="199" t="s">
        <v>16</v>
      </c>
      <c r="AO2" s="199"/>
      <c r="AP2" s="199"/>
      <c r="AQ2" s="199"/>
      <c r="AR2" s="199"/>
      <c r="AS2" s="199"/>
      <c r="AX2" s="199" t="s">
        <v>6</v>
      </c>
      <c r="AY2" s="199"/>
      <c r="AZ2" s="199"/>
      <c r="BA2" s="199"/>
      <c r="BB2" s="199"/>
      <c r="BD2" s="199" t="s">
        <v>27</v>
      </c>
      <c r="BE2" s="199"/>
      <c r="BF2" s="199"/>
      <c r="BG2" s="199"/>
      <c r="BH2" s="199"/>
      <c r="BJ2" s="199" t="s">
        <v>18</v>
      </c>
      <c r="BK2" s="199"/>
      <c r="BL2" s="199"/>
      <c r="BM2" s="199"/>
      <c r="BN2" s="199"/>
      <c r="BP2" s="199" t="s">
        <v>37</v>
      </c>
      <c r="BQ2" s="199"/>
      <c r="BR2" s="199"/>
      <c r="BS2" s="199"/>
      <c r="BT2" s="199"/>
      <c r="BV2" s="199" t="s">
        <v>23</v>
      </c>
      <c r="BW2" s="199"/>
      <c r="BX2" s="199"/>
      <c r="BY2" s="199"/>
      <c r="BZ2" s="199"/>
      <c r="CB2" s="199" t="s">
        <v>19</v>
      </c>
      <c r="CC2" s="199"/>
      <c r="CD2" s="199"/>
      <c r="CE2" s="199"/>
      <c r="CF2" s="199"/>
      <c r="CH2" s="199" t="s">
        <v>20</v>
      </c>
      <c r="CI2" s="199"/>
      <c r="CJ2" s="199"/>
      <c r="CK2" s="199"/>
      <c r="CL2" s="199"/>
      <c r="CN2" s="199" t="s">
        <v>68</v>
      </c>
      <c r="CO2" s="199"/>
      <c r="CP2" s="199"/>
      <c r="CQ2" s="199"/>
      <c r="CR2" s="199"/>
      <c r="CT2" s="199" t="s">
        <v>69</v>
      </c>
      <c r="CU2" s="199"/>
      <c r="CV2" s="199"/>
      <c r="CW2" s="199"/>
      <c r="CX2" s="199"/>
      <c r="CZ2" s="199" t="s">
        <v>70</v>
      </c>
      <c r="DA2" s="199"/>
      <c r="DB2" s="199"/>
      <c r="DC2" s="199"/>
      <c r="DD2" s="199"/>
    </row>
    <row r="3" spans="1:108" ht="16.5" customHeight="1" x14ac:dyDescent="0.3">
      <c r="AH3" s="52" t="s">
        <v>64</v>
      </c>
      <c r="AI3" s="4"/>
    </row>
    <row r="4" spans="1:108" ht="22.5" customHeight="1" x14ac:dyDescent="0.3">
      <c r="A4" s="200" t="s">
        <v>36</v>
      </c>
      <c r="B4" s="200"/>
      <c r="C4" s="200"/>
      <c r="D4" s="200" t="s">
        <v>6</v>
      </c>
      <c r="E4" s="200"/>
      <c r="F4" s="200"/>
      <c r="G4" s="211" t="s">
        <v>17</v>
      </c>
      <c r="H4" s="212"/>
      <c r="I4" s="213"/>
      <c r="J4" s="200" t="s">
        <v>18</v>
      </c>
      <c r="K4" s="200"/>
      <c r="L4" s="200"/>
      <c r="M4" s="200" t="s">
        <v>37</v>
      </c>
      <c r="N4" s="200"/>
      <c r="O4" s="200"/>
      <c r="P4" s="200" t="s">
        <v>23</v>
      </c>
      <c r="Q4" s="200"/>
      <c r="R4" s="200"/>
      <c r="S4" s="200" t="s">
        <v>19</v>
      </c>
      <c r="T4" s="200"/>
      <c r="U4" s="200"/>
      <c r="V4" s="200" t="s">
        <v>20</v>
      </c>
      <c r="W4" s="200"/>
      <c r="X4" s="200"/>
      <c r="Y4" s="200" t="s">
        <v>68</v>
      </c>
      <c r="Z4" s="200"/>
      <c r="AA4" s="200"/>
      <c r="AB4" s="200" t="s">
        <v>69</v>
      </c>
      <c r="AC4" s="200"/>
      <c r="AD4" s="200"/>
      <c r="AE4" s="200" t="s">
        <v>70</v>
      </c>
      <c r="AF4" s="200"/>
      <c r="AG4" s="200"/>
      <c r="AH4" s="211" t="s">
        <v>44</v>
      </c>
      <c r="AI4" s="212"/>
      <c r="AJ4" s="213"/>
      <c r="AK4" s="215" t="s">
        <v>60</v>
      </c>
      <c r="AL4" s="215"/>
      <c r="AN4" s="200" t="s">
        <v>36</v>
      </c>
      <c r="AO4" s="200"/>
      <c r="AP4" s="200"/>
      <c r="AQ4" s="200" t="s">
        <v>46</v>
      </c>
      <c r="AR4" s="200"/>
      <c r="AS4" s="200"/>
      <c r="AT4" s="215" t="s">
        <v>60</v>
      </c>
      <c r="AU4" s="215"/>
      <c r="AV4" s="216" t="s">
        <v>42</v>
      </c>
      <c r="AX4" s="200" t="s">
        <v>36</v>
      </c>
      <c r="AY4" s="200"/>
      <c r="AZ4" s="200" t="s">
        <v>44</v>
      </c>
      <c r="BA4" s="200"/>
      <c r="BB4" s="200"/>
      <c r="BD4" s="200" t="s">
        <v>36</v>
      </c>
      <c r="BE4" s="200"/>
      <c r="BF4" s="200" t="s">
        <v>44</v>
      </c>
      <c r="BG4" s="200"/>
      <c r="BH4" s="200"/>
      <c r="BJ4" s="200" t="s">
        <v>36</v>
      </c>
      <c r="BK4" s="200"/>
      <c r="BL4" s="200" t="s">
        <v>44</v>
      </c>
      <c r="BM4" s="200"/>
      <c r="BN4" s="200"/>
      <c r="BP4" s="200" t="s">
        <v>36</v>
      </c>
      <c r="BQ4" s="200"/>
      <c r="BR4" s="200" t="s">
        <v>44</v>
      </c>
      <c r="BS4" s="200"/>
      <c r="BT4" s="200"/>
      <c r="BV4" s="200" t="s">
        <v>36</v>
      </c>
      <c r="BW4" s="200"/>
      <c r="BX4" s="200" t="s">
        <v>44</v>
      </c>
      <c r="BY4" s="200"/>
      <c r="BZ4" s="200"/>
      <c r="CB4" s="200" t="s">
        <v>36</v>
      </c>
      <c r="CC4" s="200"/>
      <c r="CD4" s="200" t="s">
        <v>44</v>
      </c>
      <c r="CE4" s="200"/>
      <c r="CF4" s="200"/>
      <c r="CH4" s="200" t="s">
        <v>36</v>
      </c>
      <c r="CI4" s="200"/>
      <c r="CJ4" s="200" t="s">
        <v>44</v>
      </c>
      <c r="CK4" s="200"/>
      <c r="CL4" s="200"/>
      <c r="CN4" s="200" t="s">
        <v>36</v>
      </c>
      <c r="CO4" s="200"/>
      <c r="CP4" s="200" t="s">
        <v>44</v>
      </c>
      <c r="CQ4" s="200"/>
      <c r="CR4" s="200"/>
      <c r="CT4" s="200" t="s">
        <v>36</v>
      </c>
      <c r="CU4" s="200"/>
      <c r="CV4" s="200" t="s">
        <v>44</v>
      </c>
      <c r="CW4" s="200"/>
      <c r="CX4" s="200"/>
      <c r="CZ4" s="200" t="s">
        <v>36</v>
      </c>
      <c r="DA4" s="200"/>
      <c r="DB4" s="200" t="s">
        <v>44</v>
      </c>
      <c r="DC4" s="200"/>
      <c r="DD4" s="200"/>
    </row>
    <row r="5" spans="1:108" ht="37.5" customHeight="1" thickBot="1" x14ac:dyDescent="0.35">
      <c r="A5" s="201"/>
      <c r="B5" s="201"/>
      <c r="C5" s="201"/>
      <c r="D5" s="7" t="s">
        <v>72</v>
      </c>
      <c r="E5" s="68" t="s">
        <v>10</v>
      </c>
      <c r="F5" s="9" t="s">
        <v>40</v>
      </c>
      <c r="G5" s="7" t="s">
        <v>72</v>
      </c>
      <c r="H5" s="68" t="s">
        <v>10</v>
      </c>
      <c r="I5" s="9" t="s">
        <v>40</v>
      </c>
      <c r="J5" s="7" t="s">
        <v>72</v>
      </c>
      <c r="K5" s="68" t="s">
        <v>10</v>
      </c>
      <c r="L5" s="9" t="s">
        <v>40</v>
      </c>
      <c r="M5" s="7" t="s">
        <v>72</v>
      </c>
      <c r="N5" s="68" t="s">
        <v>10</v>
      </c>
      <c r="O5" s="9" t="s">
        <v>40</v>
      </c>
      <c r="P5" s="7" t="s">
        <v>72</v>
      </c>
      <c r="Q5" s="68" t="s">
        <v>10</v>
      </c>
      <c r="R5" s="9" t="s">
        <v>40</v>
      </c>
      <c r="S5" s="7" t="s">
        <v>72</v>
      </c>
      <c r="T5" s="68" t="s">
        <v>10</v>
      </c>
      <c r="U5" s="9" t="s">
        <v>40</v>
      </c>
      <c r="V5" s="7" t="s">
        <v>72</v>
      </c>
      <c r="W5" s="68" t="s">
        <v>10</v>
      </c>
      <c r="X5" s="9" t="s">
        <v>40</v>
      </c>
      <c r="Y5" s="7" t="s">
        <v>72</v>
      </c>
      <c r="Z5" s="68" t="s">
        <v>10</v>
      </c>
      <c r="AA5" s="9" t="s">
        <v>40</v>
      </c>
      <c r="AB5" s="7" t="s">
        <v>72</v>
      </c>
      <c r="AC5" s="68" t="s">
        <v>10</v>
      </c>
      <c r="AD5" s="9" t="s">
        <v>40</v>
      </c>
      <c r="AE5" s="7" t="s">
        <v>72</v>
      </c>
      <c r="AF5" s="68" t="s">
        <v>10</v>
      </c>
      <c r="AG5" s="9" t="s">
        <v>40</v>
      </c>
      <c r="AH5" s="7" t="s">
        <v>67</v>
      </c>
      <c r="AI5" s="8" t="s">
        <v>10</v>
      </c>
      <c r="AJ5" s="9" t="s">
        <v>40</v>
      </c>
      <c r="AK5" s="10" t="s">
        <v>21</v>
      </c>
      <c r="AL5" s="11" t="s">
        <v>45</v>
      </c>
      <c r="AN5" s="201"/>
      <c r="AO5" s="201"/>
      <c r="AP5" s="201"/>
      <c r="AQ5" s="7" t="s">
        <v>61</v>
      </c>
      <c r="AR5" s="8" t="s">
        <v>10</v>
      </c>
      <c r="AS5" s="8" t="s">
        <v>40</v>
      </c>
      <c r="AT5" s="10" t="s">
        <v>21</v>
      </c>
      <c r="AU5" s="11" t="s">
        <v>45</v>
      </c>
      <c r="AV5" s="217"/>
      <c r="AX5" s="201"/>
      <c r="AY5" s="201"/>
      <c r="AZ5" s="7" t="s">
        <v>5</v>
      </c>
      <c r="BA5" s="8" t="s">
        <v>10</v>
      </c>
      <c r="BB5" s="8" t="s">
        <v>40</v>
      </c>
      <c r="BD5" s="201"/>
      <c r="BE5" s="201"/>
      <c r="BF5" s="7" t="s">
        <v>5</v>
      </c>
      <c r="BG5" s="8" t="s">
        <v>10</v>
      </c>
      <c r="BH5" s="8" t="s">
        <v>40</v>
      </c>
      <c r="BJ5" s="201"/>
      <c r="BK5" s="201"/>
      <c r="BL5" s="7" t="s">
        <v>5</v>
      </c>
      <c r="BM5" s="8" t="s">
        <v>10</v>
      </c>
      <c r="BN5" s="8" t="s">
        <v>40</v>
      </c>
      <c r="BP5" s="201"/>
      <c r="BQ5" s="201"/>
      <c r="BR5" s="7" t="s">
        <v>5</v>
      </c>
      <c r="BS5" s="8" t="s">
        <v>10</v>
      </c>
      <c r="BT5" s="8" t="s">
        <v>40</v>
      </c>
      <c r="BV5" s="201"/>
      <c r="BW5" s="201"/>
      <c r="BX5" s="7" t="s">
        <v>5</v>
      </c>
      <c r="BY5" s="8" t="s">
        <v>10</v>
      </c>
      <c r="BZ5" s="8" t="s">
        <v>40</v>
      </c>
      <c r="CB5" s="201"/>
      <c r="CC5" s="201"/>
      <c r="CD5" s="7" t="s">
        <v>5</v>
      </c>
      <c r="CE5" s="8" t="s">
        <v>10</v>
      </c>
      <c r="CF5" s="8" t="s">
        <v>40</v>
      </c>
      <c r="CH5" s="201"/>
      <c r="CI5" s="201"/>
      <c r="CJ5" s="7" t="s">
        <v>5</v>
      </c>
      <c r="CK5" s="8" t="s">
        <v>10</v>
      </c>
      <c r="CL5" s="8" t="s">
        <v>40</v>
      </c>
      <c r="CN5" s="201"/>
      <c r="CO5" s="201"/>
      <c r="CP5" s="7" t="s">
        <v>5</v>
      </c>
      <c r="CQ5" s="8" t="s">
        <v>10</v>
      </c>
      <c r="CR5" s="8" t="s">
        <v>40</v>
      </c>
      <c r="CT5" s="201"/>
      <c r="CU5" s="201"/>
      <c r="CV5" s="7" t="s">
        <v>5</v>
      </c>
      <c r="CW5" s="8" t="s">
        <v>10</v>
      </c>
      <c r="CX5" s="8" t="s">
        <v>40</v>
      </c>
      <c r="CZ5" s="201"/>
      <c r="DA5" s="201"/>
      <c r="DB5" s="7" t="s">
        <v>5</v>
      </c>
      <c r="DC5" s="8" t="s">
        <v>10</v>
      </c>
      <c r="DD5" s="8" t="s">
        <v>40</v>
      </c>
    </row>
    <row r="6" spans="1:108" ht="18.75" customHeight="1" thickTop="1" x14ac:dyDescent="0.3">
      <c r="A6" s="208" t="s">
        <v>22</v>
      </c>
      <c r="B6" s="193" t="s">
        <v>24</v>
      </c>
      <c r="C6" s="12" t="s">
        <v>41</v>
      </c>
      <c r="D6" s="20">
        <v>15292</v>
      </c>
      <c r="E6" s="69">
        <v>161338</v>
      </c>
      <c r="F6" s="24">
        <f t="shared" ref="F6:F69" si="0">IF(ISERROR(D6/E6),0,(D6/E6))</f>
        <v>9.4782382327783909E-2</v>
      </c>
      <c r="G6" s="20">
        <v>15657</v>
      </c>
      <c r="H6" s="69">
        <v>195007</v>
      </c>
      <c r="I6" s="24">
        <f t="shared" ref="I6:I69" si="1">IF(ISERROR(G6/H6),0,(G6/H6))</f>
        <v>8.0289425507802284E-2</v>
      </c>
      <c r="J6" s="20">
        <v>7879</v>
      </c>
      <c r="K6" s="69">
        <v>109268</v>
      </c>
      <c r="L6" s="24">
        <f t="shared" ref="L6:L69" si="2">IF(ISERROR(J6/K6),0,(J6/K6))</f>
        <v>7.2107112786909247E-2</v>
      </c>
      <c r="M6" s="20">
        <v>4038</v>
      </c>
      <c r="N6" s="69">
        <v>54311</v>
      </c>
      <c r="O6" s="24">
        <f t="shared" ref="O6:O69" si="3">IF(ISERROR(M6/N6),0,(M6/N6))</f>
        <v>7.4349579274916686E-2</v>
      </c>
      <c r="P6" s="20">
        <v>6869</v>
      </c>
      <c r="Q6" s="69">
        <v>98629</v>
      </c>
      <c r="R6" s="24">
        <f t="shared" ref="R6:R69" si="4">IF(ISERROR(P6/Q6),0,(P6/Q6))</f>
        <v>6.9644830627908633E-2</v>
      </c>
      <c r="S6" s="20">
        <v>5150</v>
      </c>
      <c r="T6" s="69">
        <v>91439</v>
      </c>
      <c r="U6" s="24">
        <f t="shared" ref="U6:U69" si="5">IF(ISERROR(S6/T6),0,(S6/T6))</f>
        <v>5.6321700806001816E-2</v>
      </c>
      <c r="V6" s="20">
        <v>4495</v>
      </c>
      <c r="W6" s="69">
        <v>77496</v>
      </c>
      <c r="X6" s="24">
        <f t="shared" ref="X6:X69" si="6">IF(ISERROR(V6/W6),0,(V6/W6))</f>
        <v>5.8002993702900796E-2</v>
      </c>
      <c r="Y6" s="20"/>
      <c r="Z6" s="69"/>
      <c r="AA6" s="24">
        <f t="shared" ref="AA6:AA69" si="7">IF(ISERROR(Y6/Z6),0,(Y6/Z6))</f>
        <v>0</v>
      </c>
      <c r="AB6" s="20"/>
      <c r="AC6" s="69"/>
      <c r="AD6" s="24">
        <f t="shared" ref="AD6:AD69" si="8">IF(ISERROR(AB6/AC6),0,(AB6/AC6))</f>
        <v>0</v>
      </c>
      <c r="AE6" s="20"/>
      <c r="AF6" s="69"/>
      <c r="AG6" s="24">
        <f t="shared" ref="AG6:AG69" si="9">IF(ISERROR(AE6/AF6),0,(AE6/AF6))</f>
        <v>0</v>
      </c>
      <c r="AH6" s="13">
        <f t="shared" ref="AH6:AI8" si="10">SUM(D6,G6,J6,M6,P6,S6,V6,Y6,AB6,AE6)</f>
        <v>59380</v>
      </c>
      <c r="AI6" s="13">
        <f t="shared" si="10"/>
        <v>787488</v>
      </c>
      <c r="AJ6" s="21">
        <f t="shared" ref="AJ6:AJ22" si="11">IF(ISERROR(AH6/AI6),0,(AH6/AI6))</f>
        <v>7.5404323621439312E-2</v>
      </c>
      <c r="AK6" s="22">
        <v>9735</v>
      </c>
      <c r="AL6" s="23">
        <f t="shared" ref="AL6:AL69" si="12">IF(ISERROR(AK6/AI6),0,(AK6/AI6))</f>
        <v>1.236209313665732E-2</v>
      </c>
      <c r="AN6" s="208" t="s">
        <v>8</v>
      </c>
      <c r="AO6" s="193" t="s">
        <v>24</v>
      </c>
      <c r="AP6" s="12" t="s">
        <v>41</v>
      </c>
      <c r="AQ6" s="18">
        <f>SUM(AH6,AH23,AH40,AH57,AH74,AH91,AH108,AH125,AH142,AH159,AH176,AH193,AH210,AH227)</f>
        <v>138799</v>
      </c>
      <c r="AR6" s="16">
        <f>SUM(AI6,AI23,AI40,AI57,AI74,AI91,AI108,AI125,AI142,AI159,AI210,AI176,AI193,AI227)</f>
        <v>2529625</v>
      </c>
      <c r="AS6" s="17">
        <f t="shared" ref="AS6:AS23" si="13">IF(ISERROR(AQ6/AR6),0,(AQ6/AR6))</f>
        <v>5.4869397637989821E-2</v>
      </c>
      <c r="AT6" s="16">
        <f t="shared" ref="AT6:AT20" si="14">SUM(AK6,AK23,AK40,AK57,AK74,AK91,AK108,AK125,AK142,AK159,AK176,AK193,AK210,AK227)</f>
        <v>23970</v>
      </c>
      <c r="AU6" s="17">
        <f t="shared" ref="AU6:AU23" si="15">IF(ISERROR(AT6/AR6),0,(AT6/AR6))</f>
        <v>9.4757128032811194E-3</v>
      </c>
      <c r="AV6" s="209"/>
      <c r="AW6" s="66"/>
      <c r="AX6" s="193" t="s">
        <v>24</v>
      </c>
      <c r="AY6" s="12" t="s">
        <v>41</v>
      </c>
      <c r="AZ6" s="16">
        <f t="shared" ref="AZ6:BA8" si="16">SUM(D6,D23,D40,D57,D74,D91,D108,D125,D142,D159,D176,D193,D210,D227)</f>
        <v>34813</v>
      </c>
      <c r="BA6" s="16">
        <f t="shared" si="16"/>
        <v>515406</v>
      </c>
      <c r="BB6" s="17">
        <f t="shared" ref="BB6:BB22" si="17">IF(ISERROR(AZ6/BA6),0,(AZ6/BA6))</f>
        <v>6.7544809334776856E-2</v>
      </c>
      <c r="BD6" s="193" t="s">
        <v>24</v>
      </c>
      <c r="BE6" s="12" t="s">
        <v>41</v>
      </c>
      <c r="BF6" s="16">
        <f t="shared" ref="BF6:BG8" si="18">SUM(G6,G23,G40,G57,G74,G91,G108,G125,G142,G159,G176,G193,G210,G227)</f>
        <v>35036</v>
      </c>
      <c r="BG6" s="16">
        <f t="shared" si="18"/>
        <v>521176</v>
      </c>
      <c r="BH6" s="17">
        <f t="shared" ref="BH6:BH22" si="19">IF(ISERROR(BF6/BG6),0,(BF6/BG6))</f>
        <v>6.7224891399450468E-2</v>
      </c>
      <c r="BJ6" s="193" t="s">
        <v>24</v>
      </c>
      <c r="BK6" s="12" t="s">
        <v>41</v>
      </c>
      <c r="BL6" s="16">
        <f t="shared" ref="BL6:BM8" si="20">SUM(J6,J23,J40,J57,J74,J91,J108,J125,J142,J159,J176,J193,J210,J227)</f>
        <v>20449</v>
      </c>
      <c r="BM6" s="16">
        <f t="shared" si="20"/>
        <v>389934</v>
      </c>
      <c r="BN6" s="17">
        <f t="shared" ref="BN6:BN22" si="21">IF(ISERROR(BL6/BM6),0,(BL6/BM6))</f>
        <v>5.2442208168561856E-2</v>
      </c>
      <c r="BP6" s="193" t="s">
        <v>24</v>
      </c>
      <c r="BQ6" s="12" t="s">
        <v>41</v>
      </c>
      <c r="BR6" s="16">
        <f t="shared" ref="BR6:BS8" si="22">SUM(M6,M23,M40,M57,M74,M91,M108,M125,M142,M159,M176,M193,M210,M227)</f>
        <v>10704</v>
      </c>
      <c r="BS6" s="16">
        <f t="shared" si="22"/>
        <v>228012</v>
      </c>
      <c r="BT6" s="17">
        <f t="shared" ref="BT6:BT22" si="23">IF(ISERROR(BR6/BS6),0,(BR6/BS6))</f>
        <v>4.6944897636966479E-2</v>
      </c>
      <c r="BV6" s="193" t="s">
        <v>24</v>
      </c>
      <c r="BW6" s="12" t="s">
        <v>41</v>
      </c>
      <c r="BX6" s="16">
        <f t="shared" ref="BX6:BY8" si="24">SUM(P6,P23,P40,P57,P74,P91,P108,P125,P142,P159,P176,P193,P210,P227)</f>
        <v>13659</v>
      </c>
      <c r="BY6" s="16">
        <f t="shared" si="24"/>
        <v>370818</v>
      </c>
      <c r="BZ6" s="17">
        <f t="shared" ref="BZ6:BZ22" si="25">IF(ISERROR(BX6/BY6),0,(BX6/BY6))</f>
        <v>3.6834781483099523E-2</v>
      </c>
      <c r="CB6" s="193" t="s">
        <v>24</v>
      </c>
      <c r="CC6" s="12" t="s">
        <v>41</v>
      </c>
      <c r="CD6" s="16">
        <f t="shared" ref="CD6:CE8" si="26">SUM(S6,S23,S40,S57,S74,S91,S108,S125,S142,S159,S176,S193,S210,S227)</f>
        <v>12663</v>
      </c>
      <c r="CE6" s="16">
        <f t="shared" si="26"/>
        <v>250238</v>
      </c>
      <c r="CF6" s="17">
        <f t="shared" ref="CF6:CF22" si="27">IF(ISERROR(CD6/CE6),0,(CD6/CE6))</f>
        <v>5.0603825158449155E-2</v>
      </c>
      <c r="CH6" s="193" t="s">
        <v>24</v>
      </c>
      <c r="CI6" s="12" t="s">
        <v>41</v>
      </c>
      <c r="CJ6" s="16">
        <f t="shared" ref="CJ6:CK8" si="28">SUM(V6,V23,V40,V57,V74,V91,V108,V125,V159,V176,V193,V210,V227)</f>
        <v>11475</v>
      </c>
      <c r="CK6" s="16">
        <f t="shared" si="28"/>
        <v>254041</v>
      </c>
      <c r="CL6" s="17">
        <f t="shared" ref="CL6:CL22" si="29">IF(ISERROR(CJ6/CK6),0,(CJ6/CK6))</f>
        <v>4.5169874154171966E-2</v>
      </c>
      <c r="CN6" s="193" t="s">
        <v>24</v>
      </c>
      <c r="CO6" s="12" t="s">
        <v>41</v>
      </c>
      <c r="CP6" s="16">
        <f t="shared" ref="CP6:CQ8" si="30">SUM(Y6,Y23,Y40,Y57,Y74,Y91,Y108,Y125,Y142,Y159,Y176,Y193,Y210,Y227)</f>
        <v>0</v>
      </c>
      <c r="CQ6" s="16">
        <f t="shared" si="30"/>
        <v>0</v>
      </c>
      <c r="CR6" s="17">
        <f t="shared" ref="CR6:CR22" si="31">IF(ISERROR(CP6/CQ6),0,(CP6/CQ6))</f>
        <v>0</v>
      </c>
      <c r="CS6" s="16"/>
      <c r="CT6" s="193" t="s">
        <v>24</v>
      </c>
      <c r="CU6" s="12" t="s">
        <v>41</v>
      </c>
      <c r="CV6" s="16">
        <f t="shared" ref="CV6:CW8" si="32">SUM(AB6,AB23,AB40,AB57,AB74,AB91,AB108,AB125,AB142,AB159,AB176,AB193,AB210,AB227)</f>
        <v>0</v>
      </c>
      <c r="CW6" s="16">
        <f t="shared" si="32"/>
        <v>0</v>
      </c>
      <c r="CX6" s="17">
        <f t="shared" ref="CX6:CX22" si="33">IF(ISERROR(CV6/CW6),0,(CV6/CW6))</f>
        <v>0</v>
      </c>
      <c r="CY6" s="16"/>
      <c r="CZ6" s="193" t="s">
        <v>24</v>
      </c>
      <c r="DA6" s="12" t="s">
        <v>41</v>
      </c>
      <c r="DB6" s="16">
        <f t="shared" ref="DB6:DC8" si="34">SUM(AE6,AE23,AE40,AE57,AE74,AE91,AE108,AE125,AE142,AE159,AE176,AE193,AE210,AE227)</f>
        <v>0</v>
      </c>
      <c r="DC6" s="16">
        <f t="shared" si="34"/>
        <v>0</v>
      </c>
      <c r="DD6" s="17">
        <f t="shared" ref="DD6:DD22" si="35">IF(ISERROR(DB6/DC6),0,(DB6/DC6))</f>
        <v>0</v>
      </c>
    </row>
    <row r="7" spans="1:108" ht="18.75" customHeight="1" x14ac:dyDescent="0.3">
      <c r="A7" s="193"/>
      <c r="B7" s="193"/>
      <c r="C7" s="19" t="s">
        <v>43</v>
      </c>
      <c r="D7" s="20">
        <v>16336</v>
      </c>
      <c r="E7" s="70">
        <v>176370</v>
      </c>
      <c r="F7" s="24">
        <f t="shared" si="0"/>
        <v>9.2623462040029483E-2</v>
      </c>
      <c r="G7" s="20">
        <v>14105</v>
      </c>
      <c r="H7" s="70">
        <v>173783</v>
      </c>
      <c r="I7" s="24">
        <f t="shared" si="1"/>
        <v>8.1164440710541311E-2</v>
      </c>
      <c r="J7" s="20">
        <v>7081</v>
      </c>
      <c r="K7" s="70">
        <v>102339</v>
      </c>
      <c r="L7" s="24">
        <f t="shared" si="2"/>
        <v>6.9191608282277522E-2</v>
      </c>
      <c r="M7" s="20">
        <v>4110</v>
      </c>
      <c r="N7" s="70">
        <v>62423</v>
      </c>
      <c r="O7" s="24">
        <f t="shared" si="3"/>
        <v>6.5841116255226442E-2</v>
      </c>
      <c r="P7" s="20">
        <v>6539</v>
      </c>
      <c r="Q7" s="70">
        <v>94473</v>
      </c>
      <c r="R7" s="24">
        <f t="shared" si="4"/>
        <v>6.9215543065214394E-2</v>
      </c>
      <c r="S7" s="20">
        <v>4442</v>
      </c>
      <c r="T7" s="70">
        <v>87200</v>
      </c>
      <c r="U7" s="24">
        <f t="shared" si="5"/>
        <v>5.0940366972477065E-2</v>
      </c>
      <c r="V7" s="20">
        <v>3812</v>
      </c>
      <c r="W7" s="70">
        <v>71263</v>
      </c>
      <c r="X7" s="24">
        <f t="shared" si="6"/>
        <v>5.3491994443119154E-2</v>
      </c>
      <c r="Y7" s="20"/>
      <c r="Z7" s="70"/>
      <c r="AA7" s="24">
        <f t="shared" si="7"/>
        <v>0</v>
      </c>
      <c r="AB7" s="20"/>
      <c r="AC7" s="70"/>
      <c r="AD7" s="24">
        <f t="shared" si="8"/>
        <v>0</v>
      </c>
      <c r="AE7" s="20"/>
      <c r="AF7" s="70"/>
      <c r="AG7" s="24">
        <f t="shared" si="9"/>
        <v>0</v>
      </c>
      <c r="AH7" s="13">
        <f t="shared" si="10"/>
        <v>56425</v>
      </c>
      <c r="AI7" s="13">
        <f t="shared" si="10"/>
        <v>767851</v>
      </c>
      <c r="AJ7" s="21">
        <f t="shared" si="11"/>
        <v>7.3484308804702997E-2</v>
      </c>
      <c r="AK7" s="22">
        <v>8915</v>
      </c>
      <c r="AL7" s="23">
        <f t="shared" si="12"/>
        <v>1.1610325440743061E-2</v>
      </c>
      <c r="AN7" s="193"/>
      <c r="AO7" s="193"/>
      <c r="AP7" s="19" t="s">
        <v>43</v>
      </c>
      <c r="AQ7" s="18">
        <f>SUM(AH7,AH24,AH41,AH58,AH75,AH92,AH109,AH126,AH143,AH160,AH177,AH194,AH211,AH228)</f>
        <v>138683</v>
      </c>
      <c r="AR7" s="16">
        <f>SUM(AI7,AI24,AI41,AI58,AI75,AI92,AI109,AI126,AI143,AI160,AI211,AI177,AI194,AI228)</f>
        <v>2442535</v>
      </c>
      <c r="AS7" s="17">
        <f t="shared" si="13"/>
        <v>5.6778306145050125E-2</v>
      </c>
      <c r="AT7" s="16">
        <f t="shared" si="14"/>
        <v>22133</v>
      </c>
      <c r="AU7" s="17">
        <f t="shared" si="15"/>
        <v>9.0614873481853885E-3</v>
      </c>
      <c r="AV7" s="210"/>
      <c r="AW7" s="53"/>
      <c r="AX7" s="193"/>
      <c r="AY7" s="19" t="s">
        <v>43</v>
      </c>
      <c r="AZ7" s="16">
        <f t="shared" si="16"/>
        <v>37848</v>
      </c>
      <c r="BA7" s="16">
        <f t="shared" si="16"/>
        <v>542480</v>
      </c>
      <c r="BB7" s="17">
        <f t="shared" si="17"/>
        <v>6.9768470727031406E-2</v>
      </c>
      <c r="BD7" s="193"/>
      <c r="BE7" s="19" t="s">
        <v>43</v>
      </c>
      <c r="BF7" s="16">
        <f t="shared" si="18"/>
        <v>33326</v>
      </c>
      <c r="BG7" s="16">
        <f t="shared" si="18"/>
        <v>483255</v>
      </c>
      <c r="BH7" s="17">
        <f t="shared" si="19"/>
        <v>6.8961521350011892E-2</v>
      </c>
      <c r="BJ7" s="193"/>
      <c r="BK7" s="19" t="s">
        <v>43</v>
      </c>
      <c r="BL7" s="16">
        <f t="shared" si="20"/>
        <v>19530</v>
      </c>
      <c r="BM7" s="16">
        <f t="shared" si="20"/>
        <v>363817</v>
      </c>
      <c r="BN7" s="17">
        <f t="shared" si="21"/>
        <v>5.3680834045687804E-2</v>
      </c>
      <c r="BP7" s="193"/>
      <c r="BQ7" s="19" t="s">
        <v>43</v>
      </c>
      <c r="BR7" s="16">
        <f t="shared" si="22"/>
        <v>11496</v>
      </c>
      <c r="BS7" s="16">
        <f t="shared" si="22"/>
        <v>236787</v>
      </c>
      <c r="BT7" s="17">
        <f t="shared" si="23"/>
        <v>4.854996262463733E-2</v>
      </c>
      <c r="BV7" s="193"/>
      <c r="BW7" s="19" t="s">
        <v>43</v>
      </c>
      <c r="BX7" s="16">
        <f t="shared" si="24"/>
        <v>14462</v>
      </c>
      <c r="BY7" s="16">
        <f t="shared" si="24"/>
        <v>345613</v>
      </c>
      <c r="BZ7" s="17">
        <f t="shared" si="25"/>
        <v>4.184449080329733E-2</v>
      </c>
      <c r="CB7" s="193"/>
      <c r="CC7" s="19" t="s">
        <v>43</v>
      </c>
      <c r="CD7" s="16">
        <f t="shared" si="26"/>
        <v>11334</v>
      </c>
      <c r="CE7" s="16">
        <f t="shared" si="26"/>
        <v>235728</v>
      </c>
      <c r="CF7" s="17">
        <f t="shared" si="27"/>
        <v>4.8080838933007533E-2</v>
      </c>
      <c r="CH7" s="193"/>
      <c r="CI7" s="19" t="s">
        <v>43</v>
      </c>
      <c r="CJ7" s="16">
        <f t="shared" si="28"/>
        <v>10687</v>
      </c>
      <c r="CK7" s="16">
        <f t="shared" si="28"/>
        <v>234855</v>
      </c>
      <c r="CL7" s="17">
        <f t="shared" si="29"/>
        <v>4.5504673096165717E-2</v>
      </c>
      <c r="CN7" s="193"/>
      <c r="CO7" s="19" t="s">
        <v>43</v>
      </c>
      <c r="CP7" s="16">
        <f t="shared" si="30"/>
        <v>0</v>
      </c>
      <c r="CQ7" s="16">
        <f t="shared" si="30"/>
        <v>0</v>
      </c>
      <c r="CR7" s="17">
        <f t="shared" si="31"/>
        <v>0</v>
      </c>
      <c r="CT7" s="193"/>
      <c r="CU7" s="19" t="s">
        <v>43</v>
      </c>
      <c r="CV7" s="16">
        <f t="shared" si="32"/>
        <v>0</v>
      </c>
      <c r="CW7" s="16">
        <f t="shared" si="32"/>
        <v>0</v>
      </c>
      <c r="CX7" s="17">
        <f t="shared" si="33"/>
        <v>0</v>
      </c>
      <c r="CZ7" s="193"/>
      <c r="DA7" s="19" t="s">
        <v>43</v>
      </c>
      <c r="DB7" s="16">
        <f t="shared" si="34"/>
        <v>0</v>
      </c>
      <c r="DC7" s="16">
        <f t="shared" si="34"/>
        <v>0</v>
      </c>
      <c r="DD7" s="17">
        <f t="shared" si="35"/>
        <v>0</v>
      </c>
    </row>
    <row r="8" spans="1:108" ht="18.75" customHeight="1" x14ac:dyDescent="0.3">
      <c r="A8" s="193"/>
      <c r="B8" s="193"/>
      <c r="C8" s="19" t="s">
        <v>47</v>
      </c>
      <c r="D8" s="20">
        <v>18984</v>
      </c>
      <c r="E8" s="70">
        <v>179746</v>
      </c>
      <c r="F8" s="24">
        <f t="shared" si="0"/>
        <v>0.1056157021574889</v>
      </c>
      <c r="G8" s="20">
        <v>14400</v>
      </c>
      <c r="H8" s="70">
        <v>174135</v>
      </c>
      <c r="I8" s="24">
        <f t="shared" si="1"/>
        <v>8.2694461193901281E-2</v>
      </c>
      <c r="J8" s="20">
        <v>8983</v>
      </c>
      <c r="K8" s="70">
        <v>109053</v>
      </c>
      <c r="L8" s="24">
        <f t="shared" si="2"/>
        <v>8.23727912116127E-2</v>
      </c>
      <c r="M8" s="20">
        <v>5536</v>
      </c>
      <c r="N8" s="70">
        <v>67652</v>
      </c>
      <c r="O8" s="24">
        <f t="shared" si="3"/>
        <v>8.1830544551528411E-2</v>
      </c>
      <c r="P8" s="20">
        <v>8094</v>
      </c>
      <c r="Q8" s="70">
        <v>95143</v>
      </c>
      <c r="R8" s="24">
        <f t="shared" si="4"/>
        <v>8.5071944336419916E-2</v>
      </c>
      <c r="S8" s="20">
        <v>5400</v>
      </c>
      <c r="T8" s="70">
        <v>91698</v>
      </c>
      <c r="U8" s="24">
        <f t="shared" si="5"/>
        <v>5.8888961591310608E-2</v>
      </c>
      <c r="V8" s="20">
        <v>4798</v>
      </c>
      <c r="W8" s="70">
        <v>76150</v>
      </c>
      <c r="X8" s="24">
        <f t="shared" si="6"/>
        <v>6.300722258699934E-2</v>
      </c>
      <c r="Y8" s="20"/>
      <c r="Z8" s="70"/>
      <c r="AA8" s="24">
        <f t="shared" si="7"/>
        <v>0</v>
      </c>
      <c r="AB8" s="20"/>
      <c r="AC8" s="70"/>
      <c r="AD8" s="24">
        <f t="shared" si="8"/>
        <v>0</v>
      </c>
      <c r="AE8" s="20"/>
      <c r="AF8" s="70"/>
      <c r="AG8" s="24">
        <f t="shared" si="9"/>
        <v>0</v>
      </c>
      <c r="AH8" s="13">
        <f t="shared" si="10"/>
        <v>66195</v>
      </c>
      <c r="AI8" s="13">
        <f t="shared" si="10"/>
        <v>793577</v>
      </c>
      <c r="AJ8" s="21">
        <f t="shared" si="11"/>
        <v>8.341345578311872E-2</v>
      </c>
      <c r="AK8" s="22">
        <v>8903</v>
      </c>
      <c r="AL8" s="23">
        <f t="shared" si="12"/>
        <v>1.1218823126174272E-2</v>
      </c>
      <c r="AN8" s="193"/>
      <c r="AO8" s="193"/>
      <c r="AP8" s="19" t="s">
        <v>47</v>
      </c>
      <c r="AQ8" s="18">
        <f>SUM(AH8,AH25,AH42,AH59,AH76,AH93,AH110,AH127,AH144,AH161,AH178,AH195,AH212,AH229)</f>
        <v>160262</v>
      </c>
      <c r="AR8" s="16">
        <f>SUM(AI8,AI25,AI42,AI59,AI76,AI93,AI110,AI127,AI144,AI161,AI212,AI178,AI195,AI229)</f>
        <v>2519258</v>
      </c>
      <c r="AS8" s="17">
        <f t="shared" si="13"/>
        <v>6.3614762759510932E-2</v>
      </c>
      <c r="AT8" s="16">
        <f t="shared" si="14"/>
        <v>20220</v>
      </c>
      <c r="AU8" s="17">
        <f t="shared" si="15"/>
        <v>8.026172785796452E-3</v>
      </c>
      <c r="AV8" s="210"/>
      <c r="AW8" s="53"/>
      <c r="AX8" s="193"/>
      <c r="AY8" s="19" t="s">
        <v>47</v>
      </c>
      <c r="AZ8" s="16">
        <f t="shared" si="16"/>
        <v>42602</v>
      </c>
      <c r="BA8" s="16">
        <f t="shared" si="16"/>
        <v>547253</v>
      </c>
      <c r="BB8" s="17">
        <f t="shared" si="17"/>
        <v>7.784699215901969E-2</v>
      </c>
      <c r="BD8" s="193"/>
      <c r="BE8" s="19" t="s">
        <v>47</v>
      </c>
      <c r="BF8" s="16">
        <f t="shared" si="18"/>
        <v>34610</v>
      </c>
      <c r="BG8" s="16">
        <f t="shared" si="18"/>
        <v>484697</v>
      </c>
      <c r="BH8" s="17">
        <f t="shared" si="19"/>
        <v>7.140543473551518E-2</v>
      </c>
      <c r="BJ8" s="193"/>
      <c r="BK8" s="19" t="s">
        <v>47</v>
      </c>
      <c r="BL8" s="16">
        <f t="shared" si="20"/>
        <v>23441</v>
      </c>
      <c r="BM8" s="16">
        <f t="shared" si="20"/>
        <v>384732</v>
      </c>
      <c r="BN8" s="17">
        <f t="shared" si="21"/>
        <v>6.0928126592017302E-2</v>
      </c>
      <c r="BP8" s="193"/>
      <c r="BQ8" s="19" t="s">
        <v>47</v>
      </c>
      <c r="BR8" s="16">
        <f t="shared" si="22"/>
        <v>14866</v>
      </c>
      <c r="BS8" s="16">
        <f t="shared" si="22"/>
        <v>253216</v>
      </c>
      <c r="BT8" s="17">
        <f t="shared" si="23"/>
        <v>5.8708770377859217E-2</v>
      </c>
      <c r="BV8" s="193"/>
      <c r="BW8" s="19" t="s">
        <v>47</v>
      </c>
      <c r="BX8" s="16">
        <f t="shared" si="24"/>
        <v>17352</v>
      </c>
      <c r="BY8" s="16">
        <f t="shared" si="24"/>
        <v>349734</v>
      </c>
      <c r="BZ8" s="17">
        <f t="shared" si="25"/>
        <v>4.9614850143251725E-2</v>
      </c>
      <c r="CB8" s="193"/>
      <c r="CC8" s="19" t="s">
        <v>47</v>
      </c>
      <c r="CD8" s="16">
        <f t="shared" si="26"/>
        <v>14224</v>
      </c>
      <c r="CE8" s="16">
        <f t="shared" si="26"/>
        <v>249620</v>
      </c>
      <c r="CF8" s="17">
        <f t="shared" si="27"/>
        <v>5.6982613572630396E-2</v>
      </c>
      <c r="CH8" s="193"/>
      <c r="CI8" s="19" t="s">
        <v>47</v>
      </c>
      <c r="CJ8" s="16">
        <f t="shared" si="28"/>
        <v>13167</v>
      </c>
      <c r="CK8" s="16">
        <f t="shared" si="28"/>
        <v>250006</v>
      </c>
      <c r="CL8" s="17">
        <f t="shared" si="29"/>
        <v>5.2666735998336038E-2</v>
      </c>
      <c r="CN8" s="193"/>
      <c r="CO8" s="19" t="s">
        <v>47</v>
      </c>
      <c r="CP8" s="16">
        <f t="shared" si="30"/>
        <v>0</v>
      </c>
      <c r="CQ8" s="16">
        <f t="shared" si="30"/>
        <v>0</v>
      </c>
      <c r="CR8" s="17">
        <f t="shared" si="31"/>
        <v>0</v>
      </c>
      <c r="CT8" s="193"/>
      <c r="CU8" s="19" t="s">
        <v>47</v>
      </c>
      <c r="CV8" s="16">
        <f t="shared" si="32"/>
        <v>0</v>
      </c>
      <c r="CW8" s="16">
        <f t="shared" si="32"/>
        <v>0</v>
      </c>
      <c r="CX8" s="17">
        <f t="shared" si="33"/>
        <v>0</v>
      </c>
      <c r="CZ8" s="193"/>
      <c r="DA8" s="19" t="s">
        <v>47</v>
      </c>
      <c r="DB8" s="16">
        <f t="shared" si="34"/>
        <v>0</v>
      </c>
      <c r="DC8" s="16">
        <f t="shared" si="34"/>
        <v>0</v>
      </c>
      <c r="DD8" s="17">
        <f t="shared" si="35"/>
        <v>0</v>
      </c>
    </row>
    <row r="9" spans="1:108" ht="18.75" customHeight="1" x14ac:dyDescent="0.3">
      <c r="A9" s="193"/>
      <c r="B9" s="194"/>
      <c r="C9" s="25" t="s">
        <v>44</v>
      </c>
      <c r="D9" s="26">
        <f>SUM(D6:D8)</f>
        <v>50612</v>
      </c>
      <c r="E9" s="71">
        <f>SUM(E6:E8)</f>
        <v>517454</v>
      </c>
      <c r="F9" s="27">
        <f t="shared" si="0"/>
        <v>9.7809660375608273E-2</v>
      </c>
      <c r="G9" s="26">
        <f>SUM(G6:G8)</f>
        <v>44162</v>
      </c>
      <c r="H9" s="71">
        <f>SUM(H6:H8)</f>
        <v>542925</v>
      </c>
      <c r="I9" s="27">
        <f t="shared" si="1"/>
        <v>8.1340885020951326E-2</v>
      </c>
      <c r="J9" s="26">
        <f>SUM(J6:J8)</f>
        <v>23943</v>
      </c>
      <c r="K9" s="71">
        <f>SUM(K6:K8)</f>
        <v>320660</v>
      </c>
      <c r="L9" s="27">
        <f t="shared" si="2"/>
        <v>7.466787251294206E-2</v>
      </c>
      <c r="M9" s="26">
        <f>SUM(M6:M8)</f>
        <v>13684</v>
      </c>
      <c r="N9" s="71">
        <f>SUM(N6:N8)</f>
        <v>184386</v>
      </c>
      <c r="O9" s="27">
        <f t="shared" si="3"/>
        <v>7.4213877409347775E-2</v>
      </c>
      <c r="P9" s="26">
        <f>SUM(P6:P8)</f>
        <v>21502</v>
      </c>
      <c r="Q9" s="71">
        <f>SUM(Q6:Q8)</f>
        <v>288245</v>
      </c>
      <c r="R9" s="27">
        <f t="shared" si="4"/>
        <v>7.4596263595205464E-2</v>
      </c>
      <c r="S9" s="26">
        <f>SUM(S6:S8)</f>
        <v>14992</v>
      </c>
      <c r="T9" s="71">
        <f>SUM(T6:T8)</f>
        <v>270337</v>
      </c>
      <c r="U9" s="27">
        <f t="shared" si="5"/>
        <v>5.5456707738859273E-2</v>
      </c>
      <c r="V9" s="26">
        <f>SUM(V6:V8)</f>
        <v>13105</v>
      </c>
      <c r="W9" s="71">
        <f>SUM(W6:W8)</f>
        <v>224909</v>
      </c>
      <c r="X9" s="27">
        <f t="shared" si="6"/>
        <v>5.8268010617627576E-2</v>
      </c>
      <c r="Y9" s="26">
        <f>SUM(Y6:Y8)</f>
        <v>0</v>
      </c>
      <c r="Z9" s="71">
        <f>SUM(Z6:Z8)</f>
        <v>0</v>
      </c>
      <c r="AA9" s="27">
        <f t="shared" si="7"/>
        <v>0</v>
      </c>
      <c r="AB9" s="86"/>
      <c r="AC9" s="71">
        <f>SUM(AC6:AC8)</f>
        <v>0</v>
      </c>
      <c r="AD9" s="27">
        <f t="shared" si="8"/>
        <v>0</v>
      </c>
      <c r="AE9" s="86"/>
      <c r="AF9" s="71">
        <f>SUM(AF6:AF8)</f>
        <v>0</v>
      </c>
      <c r="AG9" s="27">
        <f t="shared" si="9"/>
        <v>0</v>
      </c>
      <c r="AH9" s="26">
        <f>SUM(AH6:AH8)</f>
        <v>182000</v>
      </c>
      <c r="AI9" s="26">
        <f>SUM(AI6:AI8)</f>
        <v>2348916</v>
      </c>
      <c r="AJ9" s="28">
        <f t="shared" si="11"/>
        <v>7.748254939725388E-2</v>
      </c>
      <c r="AK9" s="29">
        <f>SUM(AK6:AK8)</f>
        <v>27553</v>
      </c>
      <c r="AL9" s="30">
        <f t="shared" si="12"/>
        <v>1.1730091667816134E-2</v>
      </c>
      <c r="AN9" s="193"/>
      <c r="AO9" s="194"/>
      <c r="AP9" s="25" t="s">
        <v>44</v>
      </c>
      <c r="AQ9" s="26">
        <f>SUM(AQ6:AQ8)</f>
        <v>437744</v>
      </c>
      <c r="AR9" s="26">
        <f>SUM(AR6:AR8)</f>
        <v>7491418</v>
      </c>
      <c r="AS9" s="27">
        <f t="shared" si="13"/>
        <v>5.843272929103676E-2</v>
      </c>
      <c r="AT9" s="26">
        <f>SUM(AT6:AT8)</f>
        <v>66323</v>
      </c>
      <c r="AU9" s="27">
        <f t="shared" si="15"/>
        <v>8.853197084984445E-3</v>
      </c>
      <c r="AV9" s="210"/>
      <c r="AX9" s="194"/>
      <c r="AY9" s="25" t="s">
        <v>44</v>
      </c>
      <c r="AZ9" s="26">
        <f>SUM(AZ6:AZ8)</f>
        <v>115263</v>
      </c>
      <c r="BA9" s="26">
        <f>SUM(BA6:BA8)</f>
        <v>1605139</v>
      </c>
      <c r="BB9" s="27">
        <f t="shared" si="17"/>
        <v>7.1808734321451295E-2</v>
      </c>
      <c r="BD9" s="194"/>
      <c r="BE9" s="25" t="s">
        <v>44</v>
      </c>
      <c r="BF9" s="26">
        <f>SUM(BF6:BF8)</f>
        <v>102972</v>
      </c>
      <c r="BG9" s="26">
        <f>SUM(BG6:BG8)</f>
        <v>1489128</v>
      </c>
      <c r="BH9" s="27">
        <f t="shared" si="19"/>
        <v>6.9149193353425634E-2</v>
      </c>
      <c r="BJ9" s="194"/>
      <c r="BK9" s="25" t="s">
        <v>44</v>
      </c>
      <c r="BL9" s="26">
        <f>SUM(BL6:BL8)</f>
        <v>63420</v>
      </c>
      <c r="BM9" s="26">
        <f>SUM(BM6:BM8)</f>
        <v>1138483</v>
      </c>
      <c r="BN9" s="27">
        <f t="shared" si="21"/>
        <v>5.5705706628908822E-2</v>
      </c>
      <c r="BP9" s="194"/>
      <c r="BQ9" s="25" t="s">
        <v>44</v>
      </c>
      <c r="BR9" s="26">
        <f>SUM(BR6:BR8)</f>
        <v>37066</v>
      </c>
      <c r="BS9" s="26">
        <f>SUM(BS6:BS8)</f>
        <v>718015</v>
      </c>
      <c r="BT9" s="27">
        <f t="shared" si="23"/>
        <v>5.1622876959394999E-2</v>
      </c>
      <c r="BV9" s="194"/>
      <c r="BW9" s="25" t="s">
        <v>44</v>
      </c>
      <c r="BX9" s="26">
        <f>SUM(BX6:BX8)</f>
        <v>45473</v>
      </c>
      <c r="BY9" s="26">
        <f>SUM(BY6:BY8)</f>
        <v>1066165</v>
      </c>
      <c r="BZ9" s="27">
        <f t="shared" si="25"/>
        <v>4.2650996796931059E-2</v>
      </c>
      <c r="CB9" s="194"/>
      <c r="CC9" s="25" t="s">
        <v>44</v>
      </c>
      <c r="CD9" s="26">
        <f>SUM(CD6:CD8)</f>
        <v>38221</v>
      </c>
      <c r="CE9" s="26">
        <f>SUM(CE6:CE8)</f>
        <v>735586</v>
      </c>
      <c r="CF9" s="27">
        <f t="shared" si="27"/>
        <v>5.1959933984605473E-2</v>
      </c>
      <c r="CH9" s="194"/>
      <c r="CI9" s="25" t="s">
        <v>44</v>
      </c>
      <c r="CJ9" s="26">
        <f>SUM(CJ6:CJ8)</f>
        <v>35329</v>
      </c>
      <c r="CK9" s="26">
        <f>SUM(CK6:CK8)</f>
        <v>738902</v>
      </c>
      <c r="CL9" s="27">
        <f t="shared" si="29"/>
        <v>4.7812835802312076E-2</v>
      </c>
      <c r="CN9" s="194"/>
      <c r="CO9" s="25" t="s">
        <v>44</v>
      </c>
      <c r="CP9" s="26">
        <f>SUM(CP6:CP8)</f>
        <v>0</v>
      </c>
      <c r="CQ9" s="26">
        <f>SUM(CQ6:CQ8)</f>
        <v>0</v>
      </c>
      <c r="CR9" s="27">
        <f t="shared" si="31"/>
        <v>0</v>
      </c>
      <c r="CT9" s="194"/>
      <c r="CU9" s="25" t="s">
        <v>44</v>
      </c>
      <c r="CV9" s="26">
        <f>SUM(CV6:CV8)</f>
        <v>0</v>
      </c>
      <c r="CW9" s="26">
        <f>SUM(CW6:CW8)</f>
        <v>0</v>
      </c>
      <c r="CX9" s="27">
        <f t="shared" si="33"/>
        <v>0</v>
      </c>
      <c r="CZ9" s="194"/>
      <c r="DA9" s="25" t="s">
        <v>44</v>
      </c>
      <c r="DB9" s="26">
        <f>SUM(DB6:DB8)</f>
        <v>0</v>
      </c>
      <c r="DC9" s="26">
        <f>SUM(DC6:DC8)</f>
        <v>0</v>
      </c>
      <c r="DD9" s="27">
        <f t="shared" si="35"/>
        <v>0</v>
      </c>
    </row>
    <row r="10" spans="1:108" ht="18.75" customHeight="1" x14ac:dyDescent="0.3">
      <c r="A10" s="193"/>
      <c r="B10" s="192" t="s">
        <v>25</v>
      </c>
      <c r="C10" s="19" t="s">
        <v>38</v>
      </c>
      <c r="D10" s="20">
        <v>22071</v>
      </c>
      <c r="E10" s="70">
        <v>213101</v>
      </c>
      <c r="F10" s="24">
        <f t="shared" si="0"/>
        <v>0.103570607364583</v>
      </c>
      <c r="G10" s="20">
        <v>16266</v>
      </c>
      <c r="H10" s="70">
        <v>194300</v>
      </c>
      <c r="I10" s="24">
        <f t="shared" si="1"/>
        <v>8.3715903242408643E-2</v>
      </c>
      <c r="J10" s="20">
        <v>8522</v>
      </c>
      <c r="K10" s="70">
        <v>108494</v>
      </c>
      <c r="L10" s="24">
        <f t="shared" si="2"/>
        <v>7.8548122476818999E-2</v>
      </c>
      <c r="M10" s="20">
        <v>7328</v>
      </c>
      <c r="N10" s="70">
        <v>100763</v>
      </c>
      <c r="O10" s="24">
        <f t="shared" si="3"/>
        <v>7.272510743030676E-2</v>
      </c>
      <c r="P10" s="20">
        <v>8438</v>
      </c>
      <c r="Q10" s="70">
        <v>90333</v>
      </c>
      <c r="R10" s="24">
        <f t="shared" si="4"/>
        <v>9.3409938782061927E-2</v>
      </c>
      <c r="S10" s="20">
        <v>6027</v>
      </c>
      <c r="T10" s="70">
        <v>95934</v>
      </c>
      <c r="U10" s="24">
        <f t="shared" si="5"/>
        <v>6.2824441803740069E-2</v>
      </c>
      <c r="V10" s="20">
        <v>4447</v>
      </c>
      <c r="W10" s="70">
        <v>73095</v>
      </c>
      <c r="X10" s="24">
        <f t="shared" si="6"/>
        <v>6.083863465353307E-2</v>
      </c>
      <c r="Y10" s="20"/>
      <c r="Z10" s="70"/>
      <c r="AA10" s="24">
        <f t="shared" si="7"/>
        <v>0</v>
      </c>
      <c r="AB10" s="84"/>
      <c r="AC10" s="70"/>
      <c r="AD10" s="24">
        <f t="shared" si="8"/>
        <v>0</v>
      </c>
      <c r="AE10" s="84"/>
      <c r="AF10" s="70"/>
      <c r="AG10" s="24">
        <f t="shared" si="9"/>
        <v>0</v>
      </c>
      <c r="AH10" s="13">
        <f t="shared" ref="AH10:AI12" si="36">SUM(D10,G10,J10,M10,P10,S10,V10,Y10,AB10,AE10)</f>
        <v>73099</v>
      </c>
      <c r="AI10" s="13">
        <f t="shared" si="36"/>
        <v>876020</v>
      </c>
      <c r="AJ10" s="21">
        <f t="shared" si="11"/>
        <v>8.3444441907719005E-2</v>
      </c>
      <c r="AK10" s="22">
        <v>9266</v>
      </c>
      <c r="AL10" s="23">
        <f t="shared" si="12"/>
        <v>1.0577384077989088E-2</v>
      </c>
      <c r="AN10" s="193"/>
      <c r="AO10" s="192" t="s">
        <v>25</v>
      </c>
      <c r="AP10" s="19" t="s">
        <v>38</v>
      </c>
      <c r="AQ10" s="18">
        <f>SUM(AH10,AH27,AH44,AH61,AH78,AH95,AH112,AH129,AH146,AH163,AH180,AH197,AH214,AH231)</f>
        <v>178641</v>
      </c>
      <c r="AR10" s="16">
        <f>SUM(AI10,AI27,AI44,AI61,AI78,AI95,AI112,AI129,AI146,AI163,AI214,AI180,AI197,AI231)</f>
        <v>2731570</v>
      </c>
      <c r="AS10" s="17">
        <f t="shared" si="13"/>
        <v>6.5398653521601124E-2</v>
      </c>
      <c r="AT10" s="16">
        <f t="shared" si="14"/>
        <v>22089</v>
      </c>
      <c r="AU10" s="17">
        <f t="shared" si="15"/>
        <v>8.0865582796706657E-3</v>
      </c>
      <c r="AV10" s="207"/>
      <c r="AW10" s="49"/>
      <c r="AX10" s="192" t="s">
        <v>25</v>
      </c>
      <c r="AY10" s="19" t="s">
        <v>38</v>
      </c>
      <c r="AZ10" s="16">
        <f t="shared" ref="AZ10:BA12" si="37">SUM(D10,D27,D44,D61,D78,D95,D112,D129,D146,D163,D180,D197,D214,D231)</f>
        <v>50114</v>
      </c>
      <c r="BA10" s="16">
        <f t="shared" si="37"/>
        <v>641104</v>
      </c>
      <c r="BB10" s="17">
        <f t="shared" si="17"/>
        <v>7.8168284708877184E-2</v>
      </c>
      <c r="BD10" s="192" t="s">
        <v>25</v>
      </c>
      <c r="BE10" s="19" t="s">
        <v>38</v>
      </c>
      <c r="BF10" s="16">
        <f t="shared" ref="BF10:BG12" si="38">SUM(G10,G27,G44,G61,G78,G95,G112,G129,G146,G163,G180,G197,G214,G231)</f>
        <v>37934</v>
      </c>
      <c r="BG10" s="16">
        <f t="shared" si="38"/>
        <v>528594</v>
      </c>
      <c r="BH10" s="17">
        <f t="shared" si="19"/>
        <v>7.1763962511871116E-2</v>
      </c>
      <c r="BJ10" s="192" t="s">
        <v>25</v>
      </c>
      <c r="BK10" s="19" t="s">
        <v>38</v>
      </c>
      <c r="BL10" s="16">
        <f t="shared" ref="BL10:BM12" si="39">SUM(J10,J27,J44,J61,J78,J95,J112,J129,J146,J163,J180,J197,J214,J231)</f>
        <v>23494</v>
      </c>
      <c r="BM10" s="16">
        <f t="shared" si="39"/>
        <v>377838</v>
      </c>
      <c r="BN10" s="17">
        <f t="shared" si="21"/>
        <v>6.218008776248022E-2</v>
      </c>
      <c r="BP10" s="192" t="s">
        <v>25</v>
      </c>
      <c r="BQ10" s="19" t="s">
        <v>38</v>
      </c>
      <c r="BR10" s="16">
        <f t="shared" ref="BR10:BS12" si="40">SUM(M10,M27,M44,M61,M78,M95,M112,M129,M146,M163,M180,M197,M214,M231)</f>
        <v>20142</v>
      </c>
      <c r="BS10" s="16">
        <f t="shared" si="40"/>
        <v>340023</v>
      </c>
      <c r="BT10" s="17">
        <f t="shared" si="23"/>
        <v>5.923716925031542E-2</v>
      </c>
      <c r="BV10" s="192" t="s">
        <v>25</v>
      </c>
      <c r="BW10" s="19" t="s">
        <v>38</v>
      </c>
      <c r="BX10" s="16">
        <f t="shared" ref="BX10:BY12" si="41">SUM(P10,P27,P44,P61,P78,P95,P112,P129,P146,P163,P180,P197,P214,P231)</f>
        <v>18734</v>
      </c>
      <c r="BY10" s="16">
        <f t="shared" si="41"/>
        <v>345431</v>
      </c>
      <c r="BZ10" s="17">
        <f t="shared" si="25"/>
        <v>5.423369645457414E-2</v>
      </c>
      <c r="CB10" s="192" t="s">
        <v>25</v>
      </c>
      <c r="CC10" s="19" t="s">
        <v>38</v>
      </c>
      <c r="CD10" s="16">
        <f t="shared" ref="CD10:CE12" si="42">SUM(S10,S27,S44,S61,S78,S95,S112,S129,S146,S163,S180,S197,S214,S231)</f>
        <v>15888</v>
      </c>
      <c r="CE10" s="16">
        <f t="shared" si="42"/>
        <v>254235</v>
      </c>
      <c r="CF10" s="17">
        <f t="shared" si="27"/>
        <v>6.2493362440261963E-2</v>
      </c>
      <c r="CH10" s="192" t="s">
        <v>25</v>
      </c>
      <c r="CI10" s="19" t="s">
        <v>38</v>
      </c>
      <c r="CJ10" s="16">
        <f t="shared" ref="CJ10:CK12" si="43">SUM(V10,V27,V44,V61,V78,V95,V112,V129,V163,V180,V197,V214,V231)</f>
        <v>12335</v>
      </c>
      <c r="CK10" s="16">
        <f t="shared" si="43"/>
        <v>244345</v>
      </c>
      <c r="CL10" s="17">
        <f t="shared" si="29"/>
        <v>5.0481900591376944E-2</v>
      </c>
      <c r="CN10" s="192" t="s">
        <v>25</v>
      </c>
      <c r="CO10" s="19" t="s">
        <v>38</v>
      </c>
      <c r="CP10" s="16">
        <f t="shared" ref="CP10:CQ12" si="44">SUM(Y10,Y27,Y44,Y61,Y78,Y95,Y112,Y129,Y146,Y163,Y180,Y197,Y214,Y231)</f>
        <v>0</v>
      </c>
      <c r="CQ10" s="16">
        <f t="shared" si="44"/>
        <v>0</v>
      </c>
      <c r="CR10" s="17">
        <f t="shared" si="31"/>
        <v>0</v>
      </c>
      <c r="CT10" s="192" t="s">
        <v>25</v>
      </c>
      <c r="CU10" s="19" t="s">
        <v>38</v>
      </c>
      <c r="CV10" s="16">
        <f t="shared" ref="CV10:CW12" si="45">SUM(AB10,AB27,AB44,AB61,AB78,AB95,AB112,AB129,AB146,AB163,AB180,AB197,AB214,AB231)</f>
        <v>0</v>
      </c>
      <c r="CW10" s="16">
        <f t="shared" si="45"/>
        <v>0</v>
      </c>
      <c r="CX10" s="17">
        <f t="shared" si="33"/>
        <v>0</v>
      </c>
      <c r="CZ10" s="192" t="s">
        <v>25</v>
      </c>
      <c r="DA10" s="19" t="s">
        <v>38</v>
      </c>
      <c r="DB10" s="16">
        <f t="shared" ref="DB10:DC12" si="46">SUM(AE10,AE27,AE44,AE61,AE78,AE95,AE112,AE129,AE146,AE163,AE180,AE197,AE214,AE231)</f>
        <v>0</v>
      </c>
      <c r="DC10" s="16">
        <f t="shared" si="46"/>
        <v>0</v>
      </c>
      <c r="DD10" s="17">
        <f t="shared" si="35"/>
        <v>0</v>
      </c>
    </row>
    <row r="11" spans="1:108" ht="18.75" customHeight="1" x14ac:dyDescent="0.3">
      <c r="A11" s="193"/>
      <c r="B11" s="193"/>
      <c r="C11" s="19" t="s">
        <v>39</v>
      </c>
      <c r="D11" s="20">
        <v>22176</v>
      </c>
      <c r="E11" s="70">
        <v>213684</v>
      </c>
      <c r="F11" s="24">
        <f t="shared" si="0"/>
        <v>0.10377941259055427</v>
      </c>
      <c r="G11" s="20">
        <v>17571</v>
      </c>
      <c r="H11" s="70">
        <v>195706</v>
      </c>
      <c r="I11" s="24">
        <f t="shared" si="1"/>
        <v>8.9782633133373535E-2</v>
      </c>
      <c r="J11" s="20">
        <v>11032</v>
      </c>
      <c r="K11" s="70">
        <v>132422</v>
      </c>
      <c r="L11" s="24">
        <f t="shared" si="2"/>
        <v>8.3309419884913388E-2</v>
      </c>
      <c r="M11" s="20">
        <v>7519</v>
      </c>
      <c r="N11" s="70">
        <v>101386</v>
      </c>
      <c r="O11" s="24">
        <f t="shared" si="3"/>
        <v>7.4162113112264019E-2</v>
      </c>
      <c r="P11" s="20">
        <v>8844</v>
      </c>
      <c r="Q11" s="70">
        <v>93951</v>
      </c>
      <c r="R11" s="24">
        <f t="shared" si="4"/>
        <v>9.413417632595715E-2</v>
      </c>
      <c r="S11" s="20">
        <v>6177</v>
      </c>
      <c r="T11" s="70">
        <v>93080</v>
      </c>
      <c r="U11" s="24">
        <f t="shared" si="5"/>
        <v>6.6362269015900296E-2</v>
      </c>
      <c r="V11" s="20">
        <v>4524</v>
      </c>
      <c r="W11" s="70">
        <v>75375</v>
      </c>
      <c r="X11" s="24">
        <f t="shared" si="6"/>
        <v>6.0019900497512435E-2</v>
      </c>
      <c r="Y11" s="20"/>
      <c r="Z11" s="70"/>
      <c r="AA11" s="24">
        <f t="shared" si="7"/>
        <v>0</v>
      </c>
      <c r="AB11" s="84"/>
      <c r="AC11" s="70"/>
      <c r="AD11" s="24">
        <f t="shared" si="8"/>
        <v>0</v>
      </c>
      <c r="AE11" s="84"/>
      <c r="AF11" s="70"/>
      <c r="AG11" s="24">
        <f t="shared" si="9"/>
        <v>0</v>
      </c>
      <c r="AH11" s="13">
        <f t="shared" si="36"/>
        <v>77843</v>
      </c>
      <c r="AI11" s="13">
        <f t="shared" si="36"/>
        <v>905604</v>
      </c>
      <c r="AJ11" s="21">
        <f t="shared" si="11"/>
        <v>8.5956996656375198E-2</v>
      </c>
      <c r="AK11" s="22">
        <v>8757</v>
      </c>
      <c r="AL11" s="23">
        <f t="shared" si="12"/>
        <v>9.6697894443929129E-3</v>
      </c>
      <c r="AN11" s="193"/>
      <c r="AO11" s="193"/>
      <c r="AP11" s="19" t="s">
        <v>39</v>
      </c>
      <c r="AQ11" s="18">
        <f>SUM(AH11,AH28,AH45,AH62,AH79,AH96,AH113,AH130,AH147,AH164,AH181,AH198,AH215,AH232)</f>
        <v>195560</v>
      </c>
      <c r="AR11" s="16">
        <f>SUM(AI11,AI28,AI45,AI62,AI79,AI96,AI113,AI130,AI147,AI164,AI215,AI181,AI198,AI232)</f>
        <v>2844224</v>
      </c>
      <c r="AS11" s="17">
        <f t="shared" si="13"/>
        <v>6.8756891159064831E-2</v>
      </c>
      <c r="AT11" s="16">
        <f t="shared" si="14"/>
        <v>20888</v>
      </c>
      <c r="AU11" s="17">
        <f t="shared" si="15"/>
        <v>7.3440066605161896E-3</v>
      </c>
      <c r="AV11" s="207"/>
      <c r="AW11" s="53"/>
      <c r="AX11" s="193"/>
      <c r="AY11" s="19" t="s">
        <v>39</v>
      </c>
      <c r="AZ11" s="16">
        <f t="shared" si="37"/>
        <v>52805</v>
      </c>
      <c r="BA11" s="16">
        <f t="shared" si="37"/>
        <v>651541</v>
      </c>
      <c r="BB11" s="17">
        <f t="shared" si="17"/>
        <v>8.1046319418117976E-2</v>
      </c>
      <c r="BD11" s="193"/>
      <c r="BE11" s="19" t="s">
        <v>39</v>
      </c>
      <c r="BF11" s="16">
        <f t="shared" si="38"/>
        <v>41470</v>
      </c>
      <c r="BG11" s="16">
        <f t="shared" si="38"/>
        <v>543821</v>
      </c>
      <c r="BH11" s="17">
        <f t="shared" si="19"/>
        <v>7.6256709468740635E-2</v>
      </c>
      <c r="BJ11" s="193"/>
      <c r="BK11" s="19" t="s">
        <v>39</v>
      </c>
      <c r="BL11" s="16">
        <f t="shared" si="39"/>
        <v>28512</v>
      </c>
      <c r="BM11" s="16">
        <f t="shared" si="39"/>
        <v>419847</v>
      </c>
      <c r="BN11" s="17">
        <f t="shared" si="21"/>
        <v>6.7910453093626963E-2</v>
      </c>
      <c r="BP11" s="193"/>
      <c r="BQ11" s="19" t="s">
        <v>39</v>
      </c>
      <c r="BR11" s="16">
        <f t="shared" si="40"/>
        <v>21712</v>
      </c>
      <c r="BS11" s="16">
        <f t="shared" si="40"/>
        <v>351229</v>
      </c>
      <c r="BT11" s="17">
        <f t="shared" si="23"/>
        <v>6.181721896540434E-2</v>
      </c>
      <c r="BV11" s="193"/>
      <c r="BW11" s="19" t="s">
        <v>39</v>
      </c>
      <c r="BX11" s="16">
        <f t="shared" si="41"/>
        <v>21372</v>
      </c>
      <c r="BY11" s="16">
        <f t="shared" si="41"/>
        <v>371040</v>
      </c>
      <c r="BZ11" s="17">
        <f t="shared" si="25"/>
        <v>5.760025873221216E-2</v>
      </c>
      <c r="CB11" s="193"/>
      <c r="CC11" s="19" t="s">
        <v>39</v>
      </c>
      <c r="CD11" s="16">
        <f t="shared" si="42"/>
        <v>16861</v>
      </c>
      <c r="CE11" s="16">
        <f t="shared" si="42"/>
        <v>254570</v>
      </c>
      <c r="CF11" s="17">
        <f t="shared" si="27"/>
        <v>6.6233256078878103E-2</v>
      </c>
      <c r="CH11" s="193"/>
      <c r="CI11" s="19" t="s">
        <v>39</v>
      </c>
      <c r="CJ11" s="16">
        <f t="shared" si="43"/>
        <v>12828</v>
      </c>
      <c r="CK11" s="16">
        <f t="shared" si="43"/>
        <v>252176</v>
      </c>
      <c r="CL11" s="17">
        <f t="shared" si="29"/>
        <v>5.0869234185648121E-2</v>
      </c>
      <c r="CN11" s="193"/>
      <c r="CO11" s="19" t="s">
        <v>39</v>
      </c>
      <c r="CP11" s="16">
        <f t="shared" si="44"/>
        <v>0</v>
      </c>
      <c r="CQ11" s="16">
        <f t="shared" si="44"/>
        <v>0</v>
      </c>
      <c r="CR11" s="17">
        <f t="shared" si="31"/>
        <v>0</v>
      </c>
      <c r="CT11" s="193"/>
      <c r="CU11" s="19" t="s">
        <v>39</v>
      </c>
      <c r="CV11" s="16">
        <f t="shared" si="45"/>
        <v>0</v>
      </c>
      <c r="CW11" s="16">
        <f t="shared" si="45"/>
        <v>0</v>
      </c>
      <c r="CX11" s="17">
        <f t="shared" si="33"/>
        <v>0</v>
      </c>
      <c r="CZ11" s="193"/>
      <c r="DA11" s="19" t="s">
        <v>39</v>
      </c>
      <c r="DB11" s="16">
        <f t="shared" si="46"/>
        <v>0</v>
      </c>
      <c r="DC11" s="16">
        <f t="shared" si="46"/>
        <v>0</v>
      </c>
      <c r="DD11" s="17">
        <f t="shared" si="35"/>
        <v>0</v>
      </c>
    </row>
    <row r="12" spans="1:108" ht="18.75" customHeight="1" x14ac:dyDescent="0.3">
      <c r="A12" s="193"/>
      <c r="B12" s="193"/>
      <c r="C12" s="19" t="s">
        <v>52</v>
      </c>
      <c r="D12" s="20">
        <v>24187</v>
      </c>
      <c r="E12" s="70">
        <v>213839</v>
      </c>
      <c r="F12" s="24">
        <f t="shared" si="0"/>
        <v>0.11310846010316172</v>
      </c>
      <c r="G12" s="20">
        <v>19321</v>
      </c>
      <c r="H12" s="70">
        <v>196352</v>
      </c>
      <c r="I12" s="24">
        <f t="shared" si="1"/>
        <v>9.8399812581486307E-2</v>
      </c>
      <c r="J12" s="20">
        <v>11066</v>
      </c>
      <c r="K12" s="70">
        <v>130312</v>
      </c>
      <c r="L12" s="24">
        <f t="shared" si="2"/>
        <v>8.4919270673460612E-2</v>
      </c>
      <c r="M12" s="20">
        <v>6488</v>
      </c>
      <c r="N12" s="70">
        <v>82368</v>
      </c>
      <c r="O12" s="24">
        <f t="shared" si="3"/>
        <v>7.8768453768453775E-2</v>
      </c>
      <c r="P12" s="20">
        <v>9063</v>
      </c>
      <c r="Q12" s="70">
        <v>90976</v>
      </c>
      <c r="R12" s="24">
        <f t="shared" si="4"/>
        <v>9.9619679915582127E-2</v>
      </c>
      <c r="S12" s="20">
        <v>6415</v>
      </c>
      <c r="T12" s="70">
        <v>96079</v>
      </c>
      <c r="U12" s="24">
        <f t="shared" si="5"/>
        <v>6.6767972189552341E-2</v>
      </c>
      <c r="V12" s="20">
        <v>5054</v>
      </c>
      <c r="W12" s="70">
        <v>76043</v>
      </c>
      <c r="X12" s="24">
        <f t="shared" si="6"/>
        <v>6.6462396275791327E-2</v>
      </c>
      <c r="Y12" s="20"/>
      <c r="Z12" s="70"/>
      <c r="AA12" s="24">
        <f t="shared" si="7"/>
        <v>0</v>
      </c>
      <c r="AB12" s="84"/>
      <c r="AC12" s="70"/>
      <c r="AD12" s="24">
        <f t="shared" si="8"/>
        <v>0</v>
      </c>
      <c r="AE12" s="84"/>
      <c r="AF12" s="70"/>
      <c r="AG12" s="24">
        <f t="shared" si="9"/>
        <v>0</v>
      </c>
      <c r="AH12" s="13">
        <f t="shared" si="36"/>
        <v>81594</v>
      </c>
      <c r="AI12" s="13">
        <f t="shared" si="36"/>
        <v>885969</v>
      </c>
      <c r="AJ12" s="21">
        <f t="shared" si="11"/>
        <v>9.2095773102670642E-2</v>
      </c>
      <c r="AK12" s="22">
        <v>9183</v>
      </c>
      <c r="AL12" s="23">
        <f t="shared" si="12"/>
        <v>1.0364922474714126E-2</v>
      </c>
      <c r="AN12" s="193"/>
      <c r="AO12" s="193"/>
      <c r="AP12" s="19" t="s">
        <v>52</v>
      </c>
      <c r="AQ12" s="18">
        <f>SUM(AH12,AH29,AH46,AH63,AH80,AH97,AH114,AH131,AH148,AH165,AH182,AH199,AH216,AH233)</f>
        <v>204877</v>
      </c>
      <c r="AR12" s="16">
        <f>SUM(AI12,AI29,AI46,AI63,AI80,AI97,AI114,AI131,AI148,AI165,AI216,AI182,AI199,AI233)</f>
        <v>2789084</v>
      </c>
      <c r="AS12" s="17">
        <f t="shared" si="13"/>
        <v>7.3456733465180682E-2</v>
      </c>
      <c r="AT12" s="16">
        <f t="shared" si="14"/>
        <v>22506</v>
      </c>
      <c r="AU12" s="17">
        <f t="shared" si="15"/>
        <v>8.0693159474580188E-3</v>
      </c>
      <c r="AV12" s="207"/>
      <c r="AW12" s="53"/>
      <c r="AX12" s="193"/>
      <c r="AY12" s="19" t="s">
        <v>52</v>
      </c>
      <c r="AZ12" s="16">
        <f t="shared" si="37"/>
        <v>57565</v>
      </c>
      <c r="BA12" s="16">
        <f t="shared" si="37"/>
        <v>658773</v>
      </c>
      <c r="BB12" s="17">
        <f t="shared" si="17"/>
        <v>8.7382148327269024E-2</v>
      </c>
      <c r="BD12" s="193"/>
      <c r="BE12" s="19" t="s">
        <v>52</v>
      </c>
      <c r="BF12" s="16">
        <f t="shared" si="38"/>
        <v>45732</v>
      </c>
      <c r="BG12" s="16">
        <f t="shared" si="38"/>
        <v>540429</v>
      </c>
      <c r="BH12" s="17">
        <f t="shared" si="19"/>
        <v>8.4621661679887647E-2</v>
      </c>
      <c r="BJ12" s="193"/>
      <c r="BK12" s="19" t="s">
        <v>52</v>
      </c>
      <c r="BL12" s="16">
        <f t="shared" si="39"/>
        <v>28845</v>
      </c>
      <c r="BM12" s="16">
        <f t="shared" si="39"/>
        <v>412753</v>
      </c>
      <c r="BN12" s="17">
        <f t="shared" si="21"/>
        <v>6.9884410288962168E-2</v>
      </c>
      <c r="BP12" s="193"/>
      <c r="BQ12" s="19" t="s">
        <v>52</v>
      </c>
      <c r="BR12" s="16">
        <f t="shared" si="40"/>
        <v>19333</v>
      </c>
      <c r="BS12" s="16">
        <f t="shared" si="40"/>
        <v>303174</v>
      </c>
      <c r="BT12" s="17">
        <f t="shared" si="23"/>
        <v>6.3768660901000751E-2</v>
      </c>
      <c r="BV12" s="193"/>
      <c r="BW12" s="19" t="s">
        <v>52</v>
      </c>
      <c r="BX12" s="16">
        <f t="shared" si="41"/>
        <v>22462</v>
      </c>
      <c r="BY12" s="16">
        <f t="shared" si="41"/>
        <v>363864</v>
      </c>
      <c r="BZ12" s="17">
        <f t="shared" si="25"/>
        <v>6.1731855858232744E-2</v>
      </c>
      <c r="CB12" s="193"/>
      <c r="CC12" s="19" t="s">
        <v>52</v>
      </c>
      <c r="CD12" s="16">
        <f t="shared" si="42"/>
        <v>17013</v>
      </c>
      <c r="CE12" s="16">
        <f t="shared" si="42"/>
        <v>259038</v>
      </c>
      <c r="CF12" s="17">
        <f t="shared" si="27"/>
        <v>6.5677622588191695E-2</v>
      </c>
      <c r="CH12" s="193"/>
      <c r="CI12" s="19" t="s">
        <v>52</v>
      </c>
      <c r="CJ12" s="16">
        <f t="shared" si="43"/>
        <v>13927</v>
      </c>
      <c r="CK12" s="16">
        <f t="shared" si="43"/>
        <v>251053</v>
      </c>
      <c r="CL12" s="17">
        <f t="shared" si="29"/>
        <v>5.5474342071196121E-2</v>
      </c>
      <c r="CN12" s="193"/>
      <c r="CO12" s="19" t="s">
        <v>52</v>
      </c>
      <c r="CP12" s="16">
        <f t="shared" si="44"/>
        <v>0</v>
      </c>
      <c r="CQ12" s="16">
        <f t="shared" si="44"/>
        <v>0</v>
      </c>
      <c r="CR12" s="17">
        <f t="shared" si="31"/>
        <v>0</v>
      </c>
      <c r="CT12" s="193"/>
      <c r="CU12" s="19" t="s">
        <v>52</v>
      </c>
      <c r="CV12" s="16">
        <f t="shared" si="45"/>
        <v>0</v>
      </c>
      <c r="CW12" s="16">
        <f t="shared" si="45"/>
        <v>0</v>
      </c>
      <c r="CX12" s="17">
        <f t="shared" si="33"/>
        <v>0</v>
      </c>
      <c r="CZ12" s="193"/>
      <c r="DA12" s="19" t="s">
        <v>52</v>
      </c>
      <c r="DB12" s="16">
        <f t="shared" si="46"/>
        <v>0</v>
      </c>
      <c r="DC12" s="16">
        <f t="shared" si="46"/>
        <v>0</v>
      </c>
      <c r="DD12" s="17">
        <f t="shared" si="35"/>
        <v>0</v>
      </c>
    </row>
    <row r="13" spans="1:108" ht="18.75" customHeight="1" x14ac:dyDescent="0.3">
      <c r="A13" s="193"/>
      <c r="B13" s="194"/>
      <c r="C13" s="25" t="s">
        <v>44</v>
      </c>
      <c r="D13" s="26">
        <f>SUM(D10:D12)</f>
        <v>68434</v>
      </c>
      <c r="E13" s="71">
        <f>SUM(E10:E12)</f>
        <v>640624</v>
      </c>
      <c r="F13" s="27">
        <f t="shared" si="0"/>
        <v>0.10682397162766302</v>
      </c>
      <c r="G13" s="26">
        <f>SUM(G10:G12)</f>
        <v>53158</v>
      </c>
      <c r="H13" s="71">
        <f>SUM(H10:H12)</f>
        <v>586358</v>
      </c>
      <c r="I13" s="27">
        <f t="shared" si="1"/>
        <v>9.0657925704092035E-2</v>
      </c>
      <c r="J13" s="26">
        <f>SUM(J10:J12)</f>
        <v>30620</v>
      </c>
      <c r="K13" s="71">
        <f>SUM(K10:K12)</f>
        <v>371228</v>
      </c>
      <c r="L13" s="27">
        <f t="shared" si="2"/>
        <v>8.2483002359735796E-2</v>
      </c>
      <c r="M13" s="26">
        <f>SUM(M10:M12)</f>
        <v>21335</v>
      </c>
      <c r="N13" s="71">
        <f>SUM(N10:N12)</f>
        <v>284517</v>
      </c>
      <c r="O13" s="27">
        <f t="shared" si="3"/>
        <v>7.4986731900027068E-2</v>
      </c>
      <c r="P13" s="26">
        <f>SUM(P10:P12)</f>
        <v>26345</v>
      </c>
      <c r="Q13" s="71">
        <f>SUM(Q10:Q12)</f>
        <v>275260</v>
      </c>
      <c r="R13" s="27">
        <f t="shared" si="4"/>
        <v>9.5709511007774473E-2</v>
      </c>
      <c r="S13" s="26">
        <f>SUM(S10:S12)</f>
        <v>18619</v>
      </c>
      <c r="T13" s="71">
        <f>SUM(T10:T12)</f>
        <v>285093</v>
      </c>
      <c r="U13" s="27">
        <f t="shared" si="5"/>
        <v>6.5308513362306336E-2</v>
      </c>
      <c r="V13" s="26">
        <f>SUM(V10:V12)</f>
        <v>14025</v>
      </c>
      <c r="W13" s="71">
        <f>SUM(W10:W12)</f>
        <v>224513</v>
      </c>
      <c r="X13" s="27">
        <f t="shared" si="6"/>
        <v>6.2468543024234678E-2</v>
      </c>
      <c r="Y13" s="26">
        <f>SUM(Y10:Y12)</f>
        <v>0</v>
      </c>
      <c r="Z13" s="71">
        <f>SUM(Z10:Z12)</f>
        <v>0</v>
      </c>
      <c r="AA13" s="27">
        <f t="shared" si="7"/>
        <v>0</v>
      </c>
      <c r="AB13" s="86"/>
      <c r="AC13" s="71">
        <f>SUM(AC10:AC12)</f>
        <v>0</v>
      </c>
      <c r="AD13" s="27">
        <f t="shared" si="8"/>
        <v>0</v>
      </c>
      <c r="AE13" s="86"/>
      <c r="AF13" s="71">
        <f>SUM(AF10:AF12)</f>
        <v>0</v>
      </c>
      <c r="AG13" s="27">
        <f t="shared" si="9"/>
        <v>0</v>
      </c>
      <c r="AH13" s="26">
        <f>SUM(AH10:AH12)</f>
        <v>232536</v>
      </c>
      <c r="AI13" s="26">
        <f>SUM(AI10:AI12)</f>
        <v>2667593</v>
      </c>
      <c r="AJ13" s="28">
        <f t="shared" si="11"/>
        <v>8.7170719071462552E-2</v>
      </c>
      <c r="AK13" s="29">
        <f>SUM(AK10:AK12)</f>
        <v>27206</v>
      </c>
      <c r="AL13" s="30">
        <f t="shared" si="12"/>
        <v>1.0198707224078035E-2</v>
      </c>
      <c r="AN13" s="193"/>
      <c r="AO13" s="194"/>
      <c r="AP13" s="25" t="s">
        <v>44</v>
      </c>
      <c r="AQ13" s="26">
        <f>SUM(AQ10:AQ12)</f>
        <v>579078</v>
      </c>
      <c r="AR13" s="26">
        <f>SUM(AR10:AR12)</f>
        <v>8364878</v>
      </c>
      <c r="AS13" s="27">
        <f t="shared" si="13"/>
        <v>6.9227309710912704E-2</v>
      </c>
      <c r="AT13" s="26">
        <f>SUM(AT10:AT12)</f>
        <v>65483</v>
      </c>
      <c r="AU13" s="27">
        <f t="shared" si="15"/>
        <v>7.8283269642426337E-3</v>
      </c>
      <c r="AV13" s="207"/>
      <c r="AW13" s="53"/>
      <c r="AX13" s="194"/>
      <c r="AY13" s="25" t="s">
        <v>44</v>
      </c>
      <c r="AZ13" s="26">
        <f>SUM(AZ10:AZ12)</f>
        <v>160484</v>
      </c>
      <c r="BA13" s="26">
        <f>SUM(BA10:BA12)</f>
        <v>1951418</v>
      </c>
      <c r="BB13" s="27">
        <f t="shared" si="17"/>
        <v>8.2239684168127991E-2</v>
      </c>
      <c r="BD13" s="194"/>
      <c r="BE13" s="25" t="s">
        <v>44</v>
      </c>
      <c r="BF13" s="26">
        <f>SUM(BF10:BF12)</f>
        <v>125136</v>
      </c>
      <c r="BG13" s="26">
        <f>SUM(BG10:BG12)</f>
        <v>1612844</v>
      </c>
      <c r="BH13" s="27">
        <f t="shared" si="19"/>
        <v>7.758716900084571E-2</v>
      </c>
      <c r="BJ13" s="194"/>
      <c r="BK13" s="25" t="s">
        <v>44</v>
      </c>
      <c r="BL13" s="26">
        <f>SUM(BL10:BL12)</f>
        <v>80851</v>
      </c>
      <c r="BM13" s="26">
        <f>SUM(BM10:BM12)</f>
        <v>1210438</v>
      </c>
      <c r="BN13" s="27">
        <f t="shared" si="21"/>
        <v>6.679482964017984E-2</v>
      </c>
      <c r="BP13" s="194"/>
      <c r="BQ13" s="25" t="s">
        <v>44</v>
      </c>
      <c r="BR13" s="26">
        <f>SUM(BR10:BR12)</f>
        <v>61187</v>
      </c>
      <c r="BS13" s="26">
        <f>SUM(BS10:BS12)</f>
        <v>994426</v>
      </c>
      <c r="BT13" s="27">
        <f t="shared" si="23"/>
        <v>6.1529968041865356E-2</v>
      </c>
      <c r="BV13" s="194"/>
      <c r="BW13" s="25" t="s">
        <v>44</v>
      </c>
      <c r="BX13" s="26">
        <f>SUM(BX10:BX12)</f>
        <v>62568</v>
      </c>
      <c r="BY13" s="26">
        <f>SUM(BY10:BY12)</f>
        <v>1080335</v>
      </c>
      <c r="BZ13" s="27">
        <f t="shared" si="25"/>
        <v>5.7915368843923412E-2</v>
      </c>
      <c r="CB13" s="194"/>
      <c r="CC13" s="25" t="s">
        <v>44</v>
      </c>
      <c r="CD13" s="26">
        <f>SUM(CD10:CD12)</f>
        <v>49762</v>
      </c>
      <c r="CE13" s="26">
        <f>SUM(CE10:CE12)</f>
        <v>767843</v>
      </c>
      <c r="CF13" s="27">
        <f t="shared" si="27"/>
        <v>6.4807519245470749E-2</v>
      </c>
      <c r="CH13" s="194"/>
      <c r="CI13" s="25" t="s">
        <v>44</v>
      </c>
      <c r="CJ13" s="26">
        <f>SUM(CJ10:CJ12)</f>
        <v>39090</v>
      </c>
      <c r="CK13" s="26">
        <f>SUM(CK10:CK12)</f>
        <v>747574</v>
      </c>
      <c r="CL13" s="27">
        <f t="shared" si="29"/>
        <v>5.2289137931495748E-2</v>
      </c>
      <c r="CN13" s="194"/>
      <c r="CO13" s="25" t="s">
        <v>44</v>
      </c>
      <c r="CP13" s="26">
        <f>SUM(CP10:CP12)</f>
        <v>0</v>
      </c>
      <c r="CQ13" s="26">
        <f>SUM(CQ10:CQ12)</f>
        <v>0</v>
      </c>
      <c r="CR13" s="27">
        <f t="shared" si="31"/>
        <v>0</v>
      </c>
      <c r="CT13" s="194"/>
      <c r="CU13" s="25" t="s">
        <v>44</v>
      </c>
      <c r="CV13" s="26">
        <f>SUM(CV10:CV12)</f>
        <v>0</v>
      </c>
      <c r="CW13" s="26">
        <f>SUM(CW10:CW12)</f>
        <v>0</v>
      </c>
      <c r="CX13" s="27">
        <f t="shared" si="33"/>
        <v>0</v>
      </c>
      <c r="CZ13" s="194"/>
      <c r="DA13" s="25" t="s">
        <v>44</v>
      </c>
      <c r="DB13" s="26">
        <f>SUM(DB10:DB12)</f>
        <v>0</v>
      </c>
      <c r="DC13" s="26">
        <f>SUM(DC10:DC12)</f>
        <v>0</v>
      </c>
      <c r="DD13" s="27">
        <f t="shared" si="35"/>
        <v>0</v>
      </c>
    </row>
    <row r="14" spans="1:108" ht="18.75" customHeight="1" x14ac:dyDescent="0.3">
      <c r="A14" s="193"/>
      <c r="B14" s="192" t="s">
        <v>26</v>
      </c>
      <c r="C14" s="19" t="s">
        <v>55</v>
      </c>
      <c r="D14" s="20">
        <v>25026</v>
      </c>
      <c r="E14" s="70">
        <v>219912</v>
      </c>
      <c r="F14" s="24">
        <f t="shared" si="0"/>
        <v>0.11380006548073775</v>
      </c>
      <c r="G14" s="20">
        <v>20337</v>
      </c>
      <c r="H14" s="70">
        <v>195654</v>
      </c>
      <c r="I14" s="24">
        <f t="shared" si="1"/>
        <v>0.10394369652549909</v>
      </c>
      <c r="J14" s="20">
        <v>10851</v>
      </c>
      <c r="K14" s="70">
        <v>131403</v>
      </c>
      <c r="L14" s="24">
        <f t="shared" si="2"/>
        <v>8.2578023332800621E-2</v>
      </c>
      <c r="M14" s="20">
        <v>6125</v>
      </c>
      <c r="N14" s="70">
        <v>75118</v>
      </c>
      <c r="O14" s="24">
        <f t="shared" si="3"/>
        <v>8.1538379616070716E-2</v>
      </c>
      <c r="P14" s="20">
        <v>9483</v>
      </c>
      <c r="Q14" s="70">
        <v>95087</v>
      </c>
      <c r="R14" s="24">
        <f t="shared" si="4"/>
        <v>9.9729721202688068E-2</v>
      </c>
      <c r="S14" s="20">
        <v>6347</v>
      </c>
      <c r="T14" s="70">
        <v>101399</v>
      </c>
      <c r="U14" s="24">
        <f t="shared" si="5"/>
        <v>6.2594305663763936E-2</v>
      </c>
      <c r="V14" s="20">
        <v>4601</v>
      </c>
      <c r="W14" s="70">
        <v>75623</v>
      </c>
      <c r="X14" s="24">
        <f t="shared" si="6"/>
        <v>6.0841278447033312E-2</v>
      </c>
      <c r="Y14" s="20"/>
      <c r="Z14" s="70"/>
      <c r="AA14" s="24">
        <f t="shared" si="7"/>
        <v>0</v>
      </c>
      <c r="AB14" s="84"/>
      <c r="AC14" s="70"/>
      <c r="AD14" s="24">
        <f t="shared" si="8"/>
        <v>0</v>
      </c>
      <c r="AE14" s="84"/>
      <c r="AF14" s="70"/>
      <c r="AG14" s="24">
        <f t="shared" si="9"/>
        <v>0</v>
      </c>
      <c r="AH14" s="13">
        <f t="shared" ref="AH14:AI16" si="47">SUM(D14,G14,J14,M14,P14,S14,V14,Y14,AB14,AE14)</f>
        <v>82770</v>
      </c>
      <c r="AI14" s="13">
        <f t="shared" si="47"/>
        <v>894196</v>
      </c>
      <c r="AJ14" s="21">
        <f t="shared" si="11"/>
        <v>9.2563599031979568E-2</v>
      </c>
      <c r="AK14" s="22">
        <v>8829</v>
      </c>
      <c r="AL14" s="23">
        <f t="shared" si="12"/>
        <v>9.8736742280215971E-3</v>
      </c>
      <c r="AN14" s="193"/>
      <c r="AO14" s="192" t="s">
        <v>26</v>
      </c>
      <c r="AP14" s="19" t="s">
        <v>55</v>
      </c>
      <c r="AQ14" s="18">
        <f>SUM(AH14,AH31,AH48,AH65,AH82,AH99,AH116,AH133,AH150,AH167,AH184,AH201,AH218,AH235)</f>
        <v>216985</v>
      </c>
      <c r="AR14" s="16">
        <f>SUM(AI14,AI31,AI48,AI65,AI82,AI99,AI116,AI133,AI150,AI167,AI218,AI184,AI201,AI235)</f>
        <v>2725081</v>
      </c>
      <c r="AS14" s="17">
        <f t="shared" si="13"/>
        <v>7.9625156096277502E-2</v>
      </c>
      <c r="AT14" s="16">
        <f t="shared" si="14"/>
        <v>24409</v>
      </c>
      <c r="AU14" s="17">
        <f t="shared" si="15"/>
        <v>8.957164942987015E-3</v>
      </c>
      <c r="AV14" s="207"/>
      <c r="AX14" s="192" t="s">
        <v>26</v>
      </c>
      <c r="AY14" s="19" t="s">
        <v>55</v>
      </c>
      <c r="AZ14" s="16">
        <f t="shared" ref="AZ14:BA16" si="48">SUM(D14,D31,D48,D65,D82,D99,D116,D133,D150,D167,D184,D201,D218,D235)</f>
        <v>59201</v>
      </c>
      <c r="BA14" s="16">
        <f t="shared" si="48"/>
        <v>641954</v>
      </c>
      <c r="BB14" s="17">
        <f t="shared" si="17"/>
        <v>9.2220003302417308E-2</v>
      </c>
      <c r="BD14" s="192" t="s">
        <v>26</v>
      </c>
      <c r="BE14" s="19" t="s">
        <v>55</v>
      </c>
      <c r="BF14" s="16">
        <f t="shared" ref="BF14:BG16" si="49">SUM(G14,G31,G48,G65,G82,G99,G116,G133,G150,G167,G184,G201,G218,G235)</f>
        <v>51601</v>
      </c>
      <c r="BG14" s="16">
        <f t="shared" si="49"/>
        <v>516802</v>
      </c>
      <c r="BH14" s="17">
        <f t="shared" si="19"/>
        <v>9.984674981907965E-2</v>
      </c>
      <c r="BJ14" s="192" t="s">
        <v>26</v>
      </c>
      <c r="BK14" s="19" t="s">
        <v>55</v>
      </c>
      <c r="BL14" s="16">
        <f t="shared" ref="BL14:BM16" si="50">SUM(J14,J31,J48,J65,J82,J99,J116,J133,J150,J167,J184,J201,J218,J235)</f>
        <v>30351</v>
      </c>
      <c r="BM14" s="16">
        <f t="shared" si="50"/>
        <v>412179</v>
      </c>
      <c r="BN14" s="17">
        <f t="shared" si="21"/>
        <v>7.3635483612702252E-2</v>
      </c>
      <c r="BP14" s="192" t="s">
        <v>26</v>
      </c>
      <c r="BQ14" s="19" t="s">
        <v>55</v>
      </c>
      <c r="BR14" s="16">
        <f t="shared" ref="BR14:BS16" si="51">SUM(M14,M31,M48,M65,M82,M99,M116,M133,M150,M167,M184,M201,M218,M235)</f>
        <v>19275</v>
      </c>
      <c r="BS14" s="16">
        <f t="shared" si="51"/>
        <v>280245</v>
      </c>
      <c r="BT14" s="17">
        <f t="shared" si="23"/>
        <v>6.8779103998287211E-2</v>
      </c>
      <c r="BV14" s="192" t="s">
        <v>26</v>
      </c>
      <c r="BW14" s="19" t="s">
        <v>55</v>
      </c>
      <c r="BX14" s="16">
        <f t="shared" ref="BX14:BY16" si="52">SUM(P14,P31,P48,P65,P82,P99,P116,P133,P150,P167,P184,P201,P218,P235)</f>
        <v>24051</v>
      </c>
      <c r="BY14" s="16">
        <f t="shared" si="52"/>
        <v>357601</v>
      </c>
      <c r="BZ14" s="17">
        <f t="shared" si="25"/>
        <v>6.7256523331869877E-2</v>
      </c>
      <c r="CB14" s="192" t="s">
        <v>26</v>
      </c>
      <c r="CC14" s="19" t="s">
        <v>55</v>
      </c>
      <c r="CD14" s="16">
        <f t="shared" ref="CD14:CE16" si="53">SUM(S14,S31,S48,S65,S82,S99,S116,S133,S150,S167,S184,S201,S218,S235)</f>
        <v>18074</v>
      </c>
      <c r="CE14" s="16">
        <f t="shared" si="53"/>
        <v>268880</v>
      </c>
      <c r="CF14" s="17">
        <f t="shared" si="27"/>
        <v>6.7219577506694439E-2</v>
      </c>
      <c r="CH14" s="192" t="s">
        <v>26</v>
      </c>
      <c r="CI14" s="19" t="s">
        <v>55</v>
      </c>
      <c r="CJ14" s="16">
        <f t="shared" ref="CJ14:CK16" si="54">SUM(V14,V31,V48,V65,V82,V99,V116,V133,V167,V184,V201,V218,V235)</f>
        <v>14432</v>
      </c>
      <c r="CK14" s="16">
        <f t="shared" si="54"/>
        <v>247420</v>
      </c>
      <c r="CL14" s="17">
        <f t="shared" si="29"/>
        <v>5.8329965241290117E-2</v>
      </c>
      <c r="CN14" s="192" t="s">
        <v>26</v>
      </c>
      <c r="CO14" s="19" t="s">
        <v>55</v>
      </c>
      <c r="CP14" s="16">
        <f t="shared" ref="CP14:CQ16" si="55">SUM(Y14,Y31,Y48,Y65,Y82,Y99,Y116,Y133,Y150,Y167,Y184,Y201,Y218,Y235)</f>
        <v>0</v>
      </c>
      <c r="CQ14" s="16">
        <f t="shared" si="55"/>
        <v>0</v>
      </c>
      <c r="CR14" s="17">
        <f t="shared" si="31"/>
        <v>0</v>
      </c>
      <c r="CT14" s="192" t="s">
        <v>26</v>
      </c>
      <c r="CU14" s="19" t="s">
        <v>55</v>
      </c>
      <c r="CV14" s="16">
        <f t="shared" ref="CV14:CW16" si="56">SUM(AB14,AB31,AB48,AB65,AB82,AB99,AB116,AB133,AB150,AB167,AB184,AB201,AB218,AB235)</f>
        <v>0</v>
      </c>
      <c r="CW14" s="16">
        <f t="shared" si="56"/>
        <v>0</v>
      </c>
      <c r="CX14" s="17">
        <f t="shared" si="33"/>
        <v>0</v>
      </c>
      <c r="CZ14" s="192" t="s">
        <v>26</v>
      </c>
      <c r="DA14" s="19" t="s">
        <v>55</v>
      </c>
      <c r="DB14" s="16">
        <f t="shared" ref="DB14:DC16" si="57">SUM(AE14,AE31,AE48,AE65,AE82,AE99,AE116,AE133,AE150,AE167,AE184,AE201,AE218,AE235)</f>
        <v>0</v>
      </c>
      <c r="DC14" s="16">
        <f t="shared" si="57"/>
        <v>0</v>
      </c>
      <c r="DD14" s="17">
        <f t="shared" si="35"/>
        <v>0</v>
      </c>
    </row>
    <row r="15" spans="1:108" ht="18.75" customHeight="1" x14ac:dyDescent="0.3">
      <c r="A15" s="193"/>
      <c r="B15" s="193"/>
      <c r="C15" s="19" t="s">
        <v>50</v>
      </c>
      <c r="D15" s="20">
        <v>28834</v>
      </c>
      <c r="E15" s="72">
        <v>222524</v>
      </c>
      <c r="F15" s="24">
        <f t="shared" si="0"/>
        <v>0.12957703438730203</v>
      </c>
      <c r="G15" s="20">
        <v>24073</v>
      </c>
      <c r="H15" s="72">
        <v>208968</v>
      </c>
      <c r="I15" s="24">
        <f t="shared" si="1"/>
        <v>0.11519945637609587</v>
      </c>
      <c r="J15" s="20">
        <v>13550</v>
      </c>
      <c r="K15" s="72">
        <v>150567</v>
      </c>
      <c r="L15" s="24">
        <f t="shared" si="2"/>
        <v>8.9993159191589123E-2</v>
      </c>
      <c r="M15" s="20">
        <v>7374</v>
      </c>
      <c r="N15" s="72">
        <v>85979</v>
      </c>
      <c r="O15" s="24">
        <f t="shared" si="3"/>
        <v>8.5765128694216028E-2</v>
      </c>
      <c r="P15" s="20">
        <v>10700</v>
      </c>
      <c r="Q15" s="70">
        <v>96500</v>
      </c>
      <c r="R15" s="24">
        <f t="shared" si="4"/>
        <v>0.11088082901554404</v>
      </c>
      <c r="S15" s="20">
        <v>7833</v>
      </c>
      <c r="T15" s="72">
        <v>106454</v>
      </c>
      <c r="U15" s="24">
        <f t="shared" si="5"/>
        <v>7.358107727281267E-2</v>
      </c>
      <c r="V15" s="20">
        <v>5819</v>
      </c>
      <c r="W15" s="72">
        <v>76447</v>
      </c>
      <c r="X15" s="24">
        <f t="shared" si="6"/>
        <v>7.6118094889269697E-2</v>
      </c>
      <c r="Y15" s="20"/>
      <c r="Z15" s="72"/>
      <c r="AA15" s="24">
        <f t="shared" si="7"/>
        <v>0</v>
      </c>
      <c r="AB15" s="84"/>
      <c r="AC15" s="72"/>
      <c r="AD15" s="24">
        <f t="shared" si="8"/>
        <v>0</v>
      </c>
      <c r="AE15" s="84"/>
      <c r="AF15" s="72"/>
      <c r="AG15" s="24">
        <f t="shared" si="9"/>
        <v>0</v>
      </c>
      <c r="AH15" s="13">
        <f t="shared" si="47"/>
        <v>98183</v>
      </c>
      <c r="AI15" s="13">
        <f t="shared" si="47"/>
        <v>947439</v>
      </c>
      <c r="AJ15" s="21">
        <f t="shared" si="11"/>
        <v>0.10362989068425514</v>
      </c>
      <c r="AK15" s="22">
        <v>15872</v>
      </c>
      <c r="AL15" s="23">
        <f t="shared" si="12"/>
        <v>1.6752529714314061E-2</v>
      </c>
      <c r="AN15" s="193"/>
      <c r="AO15" s="193"/>
      <c r="AP15" s="19" t="s">
        <v>50</v>
      </c>
      <c r="AQ15" s="18">
        <f>SUM(AH15,AH32,AH49,AH66,AH83,AH100,AH117,AH134,AH151,AH168,AH185,AH202,AH219,AH236)</f>
        <v>263413</v>
      </c>
      <c r="AR15" s="16">
        <f>SUM(AI15,AI32,AI49,AI66,AI83,AI100,AI117,AI134,AI151,AI168,AI219,AI185,AI202,AI236)</f>
        <v>2986210</v>
      </c>
      <c r="AS15" s="17">
        <f t="shared" si="13"/>
        <v>8.8209804400896125E-2</v>
      </c>
      <c r="AT15" s="16">
        <f t="shared" si="14"/>
        <v>45539</v>
      </c>
      <c r="AU15" s="17">
        <f t="shared" si="15"/>
        <v>1.5249764751976586E-2</v>
      </c>
      <c r="AV15" s="207"/>
      <c r="AX15" s="193"/>
      <c r="AY15" s="19" t="s">
        <v>50</v>
      </c>
      <c r="AZ15" s="16">
        <f t="shared" si="48"/>
        <v>69388</v>
      </c>
      <c r="BA15" s="16">
        <f t="shared" si="48"/>
        <v>686492</v>
      </c>
      <c r="BB15" s="17">
        <f t="shared" si="17"/>
        <v>0.10107619608094486</v>
      </c>
      <c r="BD15" s="193"/>
      <c r="BE15" s="19" t="s">
        <v>50</v>
      </c>
      <c r="BF15" s="16">
        <f t="shared" si="49"/>
        <v>61866</v>
      </c>
      <c r="BG15" s="16">
        <f t="shared" si="49"/>
        <v>578552</v>
      </c>
      <c r="BH15" s="17">
        <f t="shared" si="19"/>
        <v>0.10693247970796056</v>
      </c>
      <c r="BJ15" s="193"/>
      <c r="BK15" s="19" t="s">
        <v>50</v>
      </c>
      <c r="BL15" s="16">
        <f t="shared" si="50"/>
        <v>37863</v>
      </c>
      <c r="BM15" s="16">
        <f t="shared" si="50"/>
        <v>469487</v>
      </c>
      <c r="BN15" s="17">
        <f t="shared" si="21"/>
        <v>8.0647600466040595E-2</v>
      </c>
      <c r="BP15" s="193"/>
      <c r="BQ15" s="19" t="s">
        <v>50</v>
      </c>
      <c r="BR15" s="16">
        <f t="shared" si="51"/>
        <v>23963</v>
      </c>
      <c r="BS15" s="16">
        <f t="shared" si="51"/>
        <v>317877</v>
      </c>
      <c r="BT15" s="17">
        <f t="shared" si="23"/>
        <v>7.5384504069183997E-2</v>
      </c>
      <c r="BV15" s="193"/>
      <c r="BW15" s="19" t="s">
        <v>50</v>
      </c>
      <c r="BX15" s="16">
        <f t="shared" si="52"/>
        <v>28712</v>
      </c>
      <c r="BY15" s="16">
        <f t="shared" si="52"/>
        <v>380432</v>
      </c>
      <c r="BZ15" s="17">
        <f t="shared" si="25"/>
        <v>7.5472094881608276E-2</v>
      </c>
      <c r="CB15" s="193"/>
      <c r="CC15" s="19" t="s">
        <v>50</v>
      </c>
      <c r="CD15" s="16">
        <f t="shared" si="53"/>
        <v>22602</v>
      </c>
      <c r="CE15" s="16">
        <f t="shared" si="53"/>
        <v>287270</v>
      </c>
      <c r="CF15" s="17">
        <f t="shared" si="27"/>
        <v>7.8678595049953004E-2</v>
      </c>
      <c r="CH15" s="193"/>
      <c r="CI15" s="19" t="s">
        <v>50</v>
      </c>
      <c r="CJ15" s="16">
        <f t="shared" si="54"/>
        <v>19019</v>
      </c>
      <c r="CK15" s="16">
        <f t="shared" si="54"/>
        <v>266100</v>
      </c>
      <c r="CL15" s="17">
        <f t="shared" si="29"/>
        <v>7.1473130402104471E-2</v>
      </c>
      <c r="CN15" s="193"/>
      <c r="CO15" s="19" t="s">
        <v>50</v>
      </c>
      <c r="CP15" s="16">
        <f t="shared" si="55"/>
        <v>0</v>
      </c>
      <c r="CQ15" s="16">
        <f t="shared" si="55"/>
        <v>0</v>
      </c>
      <c r="CR15" s="17">
        <f t="shared" si="31"/>
        <v>0</v>
      </c>
      <c r="CT15" s="193"/>
      <c r="CU15" s="19" t="s">
        <v>50</v>
      </c>
      <c r="CV15" s="16">
        <f t="shared" si="56"/>
        <v>0</v>
      </c>
      <c r="CW15" s="16">
        <f t="shared" si="56"/>
        <v>0</v>
      </c>
      <c r="CX15" s="17">
        <f t="shared" si="33"/>
        <v>0</v>
      </c>
      <c r="CZ15" s="193"/>
      <c r="DA15" s="19" t="s">
        <v>50</v>
      </c>
      <c r="DB15" s="16">
        <f t="shared" si="57"/>
        <v>0</v>
      </c>
      <c r="DC15" s="16">
        <f t="shared" si="57"/>
        <v>0</v>
      </c>
      <c r="DD15" s="17">
        <f t="shared" si="35"/>
        <v>0</v>
      </c>
    </row>
    <row r="16" spans="1:108" ht="18.75" customHeight="1" x14ac:dyDescent="0.3">
      <c r="A16" s="193"/>
      <c r="B16" s="193"/>
      <c r="C16" s="19" t="s">
        <v>51</v>
      </c>
      <c r="D16" s="20">
        <v>31548</v>
      </c>
      <c r="E16" s="70">
        <v>191171</v>
      </c>
      <c r="F16" s="24">
        <f t="shared" si="0"/>
        <v>0.16502502994701079</v>
      </c>
      <c r="G16" s="20">
        <v>25553</v>
      </c>
      <c r="H16" s="70">
        <v>175517</v>
      </c>
      <c r="I16" s="24">
        <f t="shared" si="1"/>
        <v>0.14558703715309629</v>
      </c>
      <c r="J16" s="20">
        <v>14931</v>
      </c>
      <c r="K16" s="70">
        <v>118051</v>
      </c>
      <c r="L16" s="24">
        <f t="shared" si="2"/>
        <v>0.12647923355160057</v>
      </c>
      <c r="M16" s="20">
        <v>11630</v>
      </c>
      <c r="N16" s="70">
        <v>90880</v>
      </c>
      <c r="O16" s="24">
        <f t="shared" si="3"/>
        <v>0.12797095070422534</v>
      </c>
      <c r="P16" s="20">
        <v>12468</v>
      </c>
      <c r="Q16" s="70">
        <v>88883</v>
      </c>
      <c r="R16" s="24">
        <f t="shared" si="4"/>
        <v>0.14027429317192264</v>
      </c>
      <c r="S16" s="20">
        <v>9730</v>
      </c>
      <c r="T16" s="70">
        <v>90762</v>
      </c>
      <c r="U16" s="24">
        <f t="shared" si="5"/>
        <v>0.10720345519049823</v>
      </c>
      <c r="V16" s="20">
        <v>6512</v>
      </c>
      <c r="W16" s="70">
        <v>63587</v>
      </c>
      <c r="X16" s="24">
        <f t="shared" si="6"/>
        <v>0.10241087014641358</v>
      </c>
      <c r="Y16" s="20"/>
      <c r="Z16" s="70"/>
      <c r="AA16" s="24">
        <f t="shared" si="7"/>
        <v>0</v>
      </c>
      <c r="AB16" s="84"/>
      <c r="AC16" s="70"/>
      <c r="AD16" s="24">
        <f t="shared" si="8"/>
        <v>0</v>
      </c>
      <c r="AE16" s="84"/>
      <c r="AF16" s="70"/>
      <c r="AG16" s="24">
        <f t="shared" si="9"/>
        <v>0</v>
      </c>
      <c r="AH16" s="13">
        <f t="shared" si="47"/>
        <v>112372</v>
      </c>
      <c r="AI16" s="13">
        <f t="shared" si="47"/>
        <v>818851</v>
      </c>
      <c r="AJ16" s="21">
        <f t="shared" si="11"/>
        <v>0.13723131558732907</v>
      </c>
      <c r="AK16" s="22">
        <v>16254</v>
      </c>
      <c r="AL16" s="23">
        <f t="shared" si="12"/>
        <v>1.9849765097679554E-2</v>
      </c>
      <c r="AN16" s="193"/>
      <c r="AO16" s="193"/>
      <c r="AP16" s="19" t="s">
        <v>51</v>
      </c>
      <c r="AQ16" s="18">
        <f>SUM(AH16,AH33,AH50,AH67,AH84,AH101,AH118,AH135,AH152,AH169,AH186,AH203,AH220,AH237)</f>
        <v>300704</v>
      </c>
      <c r="AR16" s="16">
        <f>SUM(AI16,AI33,AI50,AI67,AI84,AI101,AI118,AI135,AI152,AI169,AI220,AI186,AI203,AI237)</f>
        <v>2540230</v>
      </c>
      <c r="AS16" s="17">
        <f t="shared" si="13"/>
        <v>0.11837668242639446</v>
      </c>
      <c r="AT16" s="16">
        <f t="shared" si="14"/>
        <v>47339</v>
      </c>
      <c r="AU16" s="17">
        <f t="shared" si="15"/>
        <v>1.8635714088881716E-2</v>
      </c>
      <c r="AV16" s="207"/>
      <c r="AX16" s="193"/>
      <c r="AY16" s="19" t="s">
        <v>51</v>
      </c>
      <c r="AZ16" s="16">
        <f t="shared" si="48"/>
        <v>77017</v>
      </c>
      <c r="BA16" s="16">
        <f t="shared" si="48"/>
        <v>579928</v>
      </c>
      <c r="BB16" s="17">
        <f t="shared" si="17"/>
        <v>0.13280441710005381</v>
      </c>
      <c r="BD16" s="193"/>
      <c r="BE16" s="19" t="s">
        <v>51</v>
      </c>
      <c r="BF16" s="16">
        <f t="shared" si="49"/>
        <v>67424</v>
      </c>
      <c r="BG16" s="16">
        <f t="shared" si="49"/>
        <v>480690</v>
      </c>
      <c r="BH16" s="17">
        <f t="shared" si="19"/>
        <v>0.14026503567787971</v>
      </c>
      <c r="BJ16" s="193"/>
      <c r="BK16" s="19" t="s">
        <v>51</v>
      </c>
      <c r="BL16" s="16">
        <f t="shared" si="50"/>
        <v>40807</v>
      </c>
      <c r="BM16" s="16">
        <f t="shared" si="50"/>
        <v>370923</v>
      </c>
      <c r="BN16" s="17">
        <f t="shared" si="21"/>
        <v>0.11001474699600726</v>
      </c>
      <c r="BP16" s="193"/>
      <c r="BQ16" s="19" t="s">
        <v>51</v>
      </c>
      <c r="BR16" s="16">
        <f t="shared" si="51"/>
        <v>33908</v>
      </c>
      <c r="BS16" s="16">
        <f t="shared" si="51"/>
        <v>309254</v>
      </c>
      <c r="BT16" s="17">
        <f t="shared" si="23"/>
        <v>0.10964449934358166</v>
      </c>
      <c r="BV16" s="193"/>
      <c r="BW16" s="19" t="s">
        <v>51</v>
      </c>
      <c r="BX16" s="16">
        <f t="shared" si="52"/>
        <v>33192</v>
      </c>
      <c r="BY16" s="16">
        <f t="shared" si="52"/>
        <v>328244</v>
      </c>
      <c r="BZ16" s="17">
        <f t="shared" si="25"/>
        <v>0.10111989861200814</v>
      </c>
      <c r="CB16" s="193"/>
      <c r="CC16" s="19" t="s">
        <v>51</v>
      </c>
      <c r="CD16" s="16">
        <f t="shared" si="53"/>
        <v>26882</v>
      </c>
      <c r="CE16" s="16">
        <f t="shared" si="53"/>
        <v>251601</v>
      </c>
      <c r="CF16" s="17">
        <f t="shared" si="27"/>
        <v>0.10684377248103147</v>
      </c>
      <c r="CH16" s="193"/>
      <c r="CI16" s="19" t="s">
        <v>51</v>
      </c>
      <c r="CJ16" s="16">
        <f t="shared" si="54"/>
        <v>21474</v>
      </c>
      <c r="CK16" s="16">
        <f t="shared" si="54"/>
        <v>219590</v>
      </c>
      <c r="CL16" s="17">
        <f t="shared" si="29"/>
        <v>9.7791338403388134E-2</v>
      </c>
      <c r="CN16" s="193"/>
      <c r="CO16" s="19" t="s">
        <v>51</v>
      </c>
      <c r="CP16" s="16">
        <f t="shared" si="55"/>
        <v>0</v>
      </c>
      <c r="CQ16" s="16">
        <f t="shared" si="55"/>
        <v>0</v>
      </c>
      <c r="CR16" s="17">
        <f t="shared" si="31"/>
        <v>0</v>
      </c>
      <c r="CT16" s="193"/>
      <c r="CU16" s="19" t="s">
        <v>51</v>
      </c>
      <c r="CV16" s="16">
        <f t="shared" si="56"/>
        <v>0</v>
      </c>
      <c r="CW16" s="16">
        <f t="shared" si="56"/>
        <v>0</v>
      </c>
      <c r="CX16" s="17">
        <f t="shared" si="33"/>
        <v>0</v>
      </c>
      <c r="CZ16" s="193"/>
      <c r="DA16" s="19" t="s">
        <v>51</v>
      </c>
      <c r="DB16" s="16">
        <f t="shared" si="57"/>
        <v>0</v>
      </c>
      <c r="DC16" s="16">
        <f t="shared" si="57"/>
        <v>0</v>
      </c>
      <c r="DD16" s="17">
        <f t="shared" si="35"/>
        <v>0</v>
      </c>
    </row>
    <row r="17" spans="1:108" ht="18.75" customHeight="1" x14ac:dyDescent="0.3">
      <c r="A17" s="193"/>
      <c r="B17" s="194"/>
      <c r="C17" s="25" t="s">
        <v>44</v>
      </c>
      <c r="D17" s="26">
        <f>SUM(D14:D16)</f>
        <v>85408</v>
      </c>
      <c r="E17" s="71">
        <f>SUM(E14:E16)</f>
        <v>633607</v>
      </c>
      <c r="F17" s="27">
        <f t="shared" si="0"/>
        <v>0.13479649056907514</v>
      </c>
      <c r="G17" s="26">
        <f>SUM(G14:G16)</f>
        <v>69963</v>
      </c>
      <c r="H17" s="71">
        <f>SUM(H14:H16)</f>
        <v>580139</v>
      </c>
      <c r="I17" s="27">
        <f t="shared" si="1"/>
        <v>0.1205969603836322</v>
      </c>
      <c r="J17" s="26">
        <f>SUM(J14:J16)</f>
        <v>39332</v>
      </c>
      <c r="K17" s="71">
        <f>SUM(K14:K16)</f>
        <v>400021</v>
      </c>
      <c r="L17" s="27">
        <f t="shared" si="2"/>
        <v>9.832483794600784E-2</v>
      </c>
      <c r="M17" s="26">
        <f>SUM(M14:M16)</f>
        <v>25129</v>
      </c>
      <c r="N17" s="71">
        <f>SUM(N14:N16)</f>
        <v>251977</v>
      </c>
      <c r="O17" s="27">
        <f t="shared" si="3"/>
        <v>9.9727356068212578E-2</v>
      </c>
      <c r="P17" s="26">
        <f>SUM(P14:P16)</f>
        <v>32651</v>
      </c>
      <c r="Q17" s="71">
        <f>SUM(Q14:Q16)</f>
        <v>280470</v>
      </c>
      <c r="R17" s="27">
        <f t="shared" si="4"/>
        <v>0.11641530288444397</v>
      </c>
      <c r="S17" s="26">
        <f>SUM(S14:S16)</f>
        <v>23910</v>
      </c>
      <c r="T17" s="71">
        <f>SUM(T14:T16)</f>
        <v>298615</v>
      </c>
      <c r="U17" s="27">
        <f t="shared" si="5"/>
        <v>8.0069654906819818E-2</v>
      </c>
      <c r="V17" s="26">
        <f>SUM(V14:V16)</f>
        <v>16932</v>
      </c>
      <c r="W17" s="71">
        <f>SUM(W14:W16)</f>
        <v>215657</v>
      </c>
      <c r="X17" s="27">
        <f t="shared" si="6"/>
        <v>7.8513565523029627E-2</v>
      </c>
      <c r="Y17" s="26">
        <f>SUM(Y14:Y16)</f>
        <v>0</v>
      </c>
      <c r="Z17" s="71">
        <f>SUM(Z14:Z16)</f>
        <v>0</v>
      </c>
      <c r="AA17" s="27">
        <f t="shared" si="7"/>
        <v>0</v>
      </c>
      <c r="AB17" s="86"/>
      <c r="AC17" s="71">
        <f>SUM(AC14:AC16)</f>
        <v>0</v>
      </c>
      <c r="AD17" s="27">
        <f t="shared" si="8"/>
        <v>0</v>
      </c>
      <c r="AE17" s="86"/>
      <c r="AF17" s="71">
        <f>SUM(AF14:AF16)</f>
        <v>0</v>
      </c>
      <c r="AG17" s="27">
        <f t="shared" si="9"/>
        <v>0</v>
      </c>
      <c r="AH17" s="26">
        <f>SUM(AH14:AH16)</f>
        <v>293325</v>
      </c>
      <c r="AI17" s="26">
        <f>SUM(AI14:AI16)</f>
        <v>2660486</v>
      </c>
      <c r="AJ17" s="28">
        <f t="shared" si="11"/>
        <v>0.11025241252913941</v>
      </c>
      <c r="AK17" s="29">
        <f>SUM(AK14:AK16)</f>
        <v>40955</v>
      </c>
      <c r="AL17" s="30">
        <f t="shared" si="12"/>
        <v>1.5393803989195959E-2</v>
      </c>
      <c r="AN17" s="193"/>
      <c r="AO17" s="194"/>
      <c r="AP17" s="25" t="s">
        <v>44</v>
      </c>
      <c r="AQ17" s="26">
        <f>SUM(AQ14:AQ16)</f>
        <v>781102</v>
      </c>
      <c r="AR17" s="26">
        <f>SUM(AR14:AR16)</f>
        <v>8251521</v>
      </c>
      <c r="AS17" s="27">
        <f t="shared" si="13"/>
        <v>9.4661578150258607E-2</v>
      </c>
      <c r="AT17" s="26">
        <f>SUM(AT14:AT16)</f>
        <v>117287</v>
      </c>
      <c r="AU17" s="27">
        <f t="shared" si="15"/>
        <v>1.4213985518548642E-2</v>
      </c>
      <c r="AV17" s="207"/>
      <c r="AX17" s="194"/>
      <c r="AY17" s="25" t="s">
        <v>44</v>
      </c>
      <c r="AZ17" s="26">
        <f>SUM(AZ14:AZ16)</f>
        <v>205606</v>
      </c>
      <c r="BA17" s="26">
        <f>SUM(BA14:BA16)</f>
        <v>1908374</v>
      </c>
      <c r="BB17" s="27">
        <f t="shared" si="17"/>
        <v>0.10773883945180557</v>
      </c>
      <c r="BD17" s="194"/>
      <c r="BE17" s="25" t="s">
        <v>44</v>
      </c>
      <c r="BF17" s="26">
        <f>SUM(BF14:BF16)</f>
        <v>180891</v>
      </c>
      <c r="BG17" s="26">
        <f>SUM(BG14:BG16)</f>
        <v>1576044</v>
      </c>
      <c r="BH17" s="27">
        <f t="shared" si="19"/>
        <v>0.11477534891157862</v>
      </c>
      <c r="BJ17" s="194"/>
      <c r="BK17" s="25" t="s">
        <v>44</v>
      </c>
      <c r="BL17" s="26">
        <f>SUM(BL14:BL16)</f>
        <v>109021</v>
      </c>
      <c r="BM17" s="26">
        <f>SUM(BM14:BM16)</f>
        <v>1252589</v>
      </c>
      <c r="BN17" s="27">
        <f t="shared" si="21"/>
        <v>8.7036529939189949E-2</v>
      </c>
      <c r="BP17" s="194"/>
      <c r="BQ17" s="25" t="s">
        <v>44</v>
      </c>
      <c r="BR17" s="26">
        <f>SUM(BR14:BR16)</f>
        <v>77146</v>
      </c>
      <c r="BS17" s="26">
        <f>SUM(BS14:BS16)</f>
        <v>907376</v>
      </c>
      <c r="BT17" s="27">
        <f t="shared" si="23"/>
        <v>8.5020983583431783E-2</v>
      </c>
      <c r="BV17" s="194"/>
      <c r="BW17" s="25" t="s">
        <v>44</v>
      </c>
      <c r="BX17" s="26">
        <f>SUM(BX14:BX16)</f>
        <v>85955</v>
      </c>
      <c r="BY17" s="26">
        <f>SUM(BY14:BY16)</f>
        <v>1066277</v>
      </c>
      <c r="BZ17" s="27">
        <f t="shared" si="25"/>
        <v>8.0612261166657442E-2</v>
      </c>
      <c r="CB17" s="194"/>
      <c r="CC17" s="25" t="s">
        <v>44</v>
      </c>
      <c r="CD17" s="26">
        <f>SUM(CD14:CD16)</f>
        <v>67558</v>
      </c>
      <c r="CE17" s="26">
        <f>SUM(CE14:CE16)</f>
        <v>807751</v>
      </c>
      <c r="CF17" s="27">
        <f t="shared" si="27"/>
        <v>8.3637160461577889E-2</v>
      </c>
      <c r="CH17" s="194"/>
      <c r="CI17" s="25" t="s">
        <v>44</v>
      </c>
      <c r="CJ17" s="26">
        <f>SUM(CJ14:CJ16)</f>
        <v>54925</v>
      </c>
      <c r="CK17" s="26">
        <f>SUM(CK14:CK16)</f>
        <v>733110</v>
      </c>
      <c r="CL17" s="27">
        <f t="shared" si="29"/>
        <v>7.4920543983849633E-2</v>
      </c>
      <c r="CN17" s="194"/>
      <c r="CO17" s="25" t="s">
        <v>44</v>
      </c>
      <c r="CP17" s="26">
        <f>SUM(CP14:CP16)</f>
        <v>0</v>
      </c>
      <c r="CQ17" s="26">
        <f>SUM(CQ14:CQ16)</f>
        <v>0</v>
      </c>
      <c r="CR17" s="27">
        <f t="shared" si="31"/>
        <v>0</v>
      </c>
      <c r="CT17" s="194"/>
      <c r="CU17" s="25" t="s">
        <v>44</v>
      </c>
      <c r="CV17" s="26">
        <f>SUM(CV14:CV16)</f>
        <v>0</v>
      </c>
      <c r="CW17" s="26">
        <f>SUM(CW14:CW16)</f>
        <v>0</v>
      </c>
      <c r="CX17" s="27">
        <f t="shared" si="33"/>
        <v>0</v>
      </c>
      <c r="CZ17" s="194"/>
      <c r="DA17" s="25" t="s">
        <v>44</v>
      </c>
      <c r="DB17" s="26">
        <f>SUM(DB14:DB16)</f>
        <v>0</v>
      </c>
      <c r="DC17" s="26">
        <f>SUM(DC14:DC16)</f>
        <v>0</v>
      </c>
      <c r="DD17" s="27">
        <f t="shared" si="35"/>
        <v>0</v>
      </c>
    </row>
    <row r="18" spans="1:108" ht="18.75" customHeight="1" x14ac:dyDescent="0.3">
      <c r="A18" s="193"/>
      <c r="B18" s="192" t="s">
        <v>9</v>
      </c>
      <c r="C18" s="19" t="s">
        <v>53</v>
      </c>
      <c r="D18" s="85">
        <v>38209</v>
      </c>
      <c r="E18" s="70">
        <v>225240</v>
      </c>
      <c r="F18" s="24">
        <f t="shared" si="0"/>
        <v>0.16963683182383235</v>
      </c>
      <c r="G18" s="85">
        <v>29723</v>
      </c>
      <c r="H18" s="70">
        <v>206843</v>
      </c>
      <c r="I18" s="24">
        <f t="shared" si="1"/>
        <v>0.14369836059233332</v>
      </c>
      <c r="J18" s="85">
        <v>17040</v>
      </c>
      <c r="K18" s="70">
        <v>136975</v>
      </c>
      <c r="L18" s="24">
        <f t="shared" si="2"/>
        <v>0.12440226318671291</v>
      </c>
      <c r="M18" s="85">
        <v>13296</v>
      </c>
      <c r="N18" s="70">
        <v>108110</v>
      </c>
      <c r="O18" s="24">
        <f t="shared" si="3"/>
        <v>0.12298584774766441</v>
      </c>
      <c r="P18" s="85">
        <v>15314</v>
      </c>
      <c r="Q18" s="70">
        <v>101189</v>
      </c>
      <c r="R18" s="24">
        <f t="shared" si="4"/>
        <v>0.15134056073288599</v>
      </c>
      <c r="S18" s="85">
        <v>11587</v>
      </c>
      <c r="T18" s="70">
        <v>104063</v>
      </c>
      <c r="U18" s="24">
        <f t="shared" si="5"/>
        <v>0.11134601155069525</v>
      </c>
      <c r="V18" s="85">
        <v>8382</v>
      </c>
      <c r="W18" s="70">
        <v>76874</v>
      </c>
      <c r="X18" s="24">
        <f t="shared" si="6"/>
        <v>0.1090355646902724</v>
      </c>
      <c r="Y18" s="20">
        <v>517</v>
      </c>
      <c r="Z18" s="70">
        <v>3390</v>
      </c>
      <c r="AA18" s="24">
        <f t="shared" si="7"/>
        <v>0.15250737463126843</v>
      </c>
      <c r="AB18" s="84"/>
      <c r="AC18" s="70"/>
      <c r="AD18" s="24">
        <f t="shared" si="8"/>
        <v>0</v>
      </c>
      <c r="AE18" s="84"/>
      <c r="AF18" s="70"/>
      <c r="AG18" s="24">
        <f t="shared" si="9"/>
        <v>0</v>
      </c>
      <c r="AH18" s="13">
        <f t="shared" ref="AH18:AI20" si="58">SUM(D18,G18,J18,M18,P18,S18,V18,Y18,AB18,AE18)</f>
        <v>134068</v>
      </c>
      <c r="AI18" s="13">
        <f t="shared" si="58"/>
        <v>962684</v>
      </c>
      <c r="AJ18" s="21">
        <f t="shared" si="11"/>
        <v>0.13926480548134174</v>
      </c>
      <c r="AK18" s="22">
        <v>20557</v>
      </c>
      <c r="AL18" s="23">
        <f t="shared" si="12"/>
        <v>2.1353839889309473E-2</v>
      </c>
      <c r="AN18" s="193"/>
      <c r="AO18" s="192" t="s">
        <v>9</v>
      </c>
      <c r="AP18" s="19" t="s">
        <v>53</v>
      </c>
      <c r="AQ18" s="18">
        <f>SUM(AH18,AH35,AH52,AH69,AH86,AH103,AH120,AH137,AH154,AH171,AH188,AH205,AH222,AH239)</f>
        <v>354280</v>
      </c>
      <c r="AR18" s="16">
        <f>SUM(AI18,AI35,AI52,AI69,AI86,AI103,AI120,AI137,AI154,AI171,AI222,AI188,AI205,AI239)</f>
        <v>3005044</v>
      </c>
      <c r="AS18" s="17">
        <f t="shared" si="13"/>
        <v>0.11789511235110035</v>
      </c>
      <c r="AT18" s="16">
        <f t="shared" si="14"/>
        <v>58510</v>
      </c>
      <c r="AU18" s="17">
        <f t="shared" si="15"/>
        <v>1.9470596769964099E-2</v>
      </c>
      <c r="AV18" s="207"/>
      <c r="AX18" s="192" t="s">
        <v>9</v>
      </c>
      <c r="AY18" s="19" t="s">
        <v>53</v>
      </c>
      <c r="AZ18" s="16">
        <f t="shared" ref="AZ18:BA20" si="59">SUM(D18,D35,D52,D69,D86,D103,D120,D137,D154,D171,D188,D205,D222,D239)</f>
        <v>92478</v>
      </c>
      <c r="BA18" s="16">
        <f t="shared" si="59"/>
        <v>685557</v>
      </c>
      <c r="BB18" s="17">
        <f t="shared" si="17"/>
        <v>0.13489469146985589</v>
      </c>
      <c r="BD18" s="192" t="s">
        <v>9</v>
      </c>
      <c r="BE18" s="19" t="s">
        <v>53</v>
      </c>
      <c r="BF18" s="16">
        <f t="shared" ref="BF18:BG20" si="60">SUM(G18,G35,G52,G69,G86,G103,G120,G137,G154,G171,G188,G205,G222,G239)</f>
        <v>76222</v>
      </c>
      <c r="BG18" s="16">
        <f t="shared" si="60"/>
        <v>561401</v>
      </c>
      <c r="BH18" s="17">
        <f t="shared" si="19"/>
        <v>0.13577104422685388</v>
      </c>
      <c r="BJ18" s="192" t="s">
        <v>9</v>
      </c>
      <c r="BK18" s="19" t="s">
        <v>53</v>
      </c>
      <c r="BL18" s="16">
        <f t="shared" ref="BL18:BM20" si="61">SUM(J18,J35,J52,J69,J86,J103,J120,J137,J154,J171,J188,J205,J222,J239)</f>
        <v>46553</v>
      </c>
      <c r="BM18" s="16">
        <f t="shared" si="61"/>
        <v>433033</v>
      </c>
      <c r="BN18" s="17">
        <f t="shared" si="21"/>
        <v>0.10750450889424132</v>
      </c>
      <c r="BP18" s="192" t="s">
        <v>9</v>
      </c>
      <c r="BQ18" s="19" t="s">
        <v>53</v>
      </c>
      <c r="BR18" s="16">
        <f t="shared" ref="BR18:BS20" si="62">SUM(M18,M35,M52,M69,M86,M103,M120,M137,M154,M171,M188,M205,M222,M239)</f>
        <v>40613</v>
      </c>
      <c r="BS18" s="16">
        <f t="shared" si="62"/>
        <v>384464</v>
      </c>
      <c r="BT18" s="17">
        <f t="shared" si="23"/>
        <v>0.10563537808481419</v>
      </c>
      <c r="BV18" s="192" t="s">
        <v>9</v>
      </c>
      <c r="BW18" s="19" t="s">
        <v>53</v>
      </c>
      <c r="BX18" s="16">
        <f t="shared" ref="BX18:BY20" si="63">SUM(P18,P35,P52,P69,P86,P103,P120,P137,P154,P171,P188,P205,P222,P239)</f>
        <v>39645</v>
      </c>
      <c r="BY18" s="16">
        <f t="shared" si="63"/>
        <v>383340</v>
      </c>
      <c r="BZ18" s="17">
        <f t="shared" si="25"/>
        <v>0.10341994052277352</v>
      </c>
      <c r="CB18" s="192" t="s">
        <v>9</v>
      </c>
      <c r="CC18" s="19" t="s">
        <v>53</v>
      </c>
      <c r="CD18" s="16">
        <f t="shared" ref="CD18:CE20" si="64">SUM(S18,S35,S52,S69,S86,S103,S120,S137,S154,S171,S188,S205,S222,S239)</f>
        <v>31759</v>
      </c>
      <c r="CE18" s="16">
        <f t="shared" si="64"/>
        <v>286949</v>
      </c>
      <c r="CF18" s="17">
        <f t="shared" si="27"/>
        <v>0.11067820414080551</v>
      </c>
      <c r="CH18" s="192" t="s">
        <v>9</v>
      </c>
      <c r="CI18" s="19" t="s">
        <v>53</v>
      </c>
      <c r="CJ18" s="16">
        <f t="shared" ref="CJ18:CK20" si="65">SUM(V18,V35,V52,V69,V86,V103,V120,V137,V171,V188,V205,V222,V239)</f>
        <v>25850</v>
      </c>
      <c r="CK18" s="16">
        <f t="shared" si="65"/>
        <v>263581</v>
      </c>
      <c r="CL18" s="17">
        <f t="shared" si="29"/>
        <v>9.8072319324989277E-2</v>
      </c>
      <c r="CN18" s="192" t="s">
        <v>9</v>
      </c>
      <c r="CO18" s="19" t="s">
        <v>53</v>
      </c>
      <c r="CP18" s="16">
        <f t="shared" ref="CP18:CQ20" si="66">SUM(Y18,Y35,Y52,Y69,Y86,Y103,Y120,Y137,Y154,Y171,Y188,Y205,Y222,Y239)</f>
        <v>1160</v>
      </c>
      <c r="CQ18" s="16">
        <f t="shared" si="66"/>
        <v>6719</v>
      </c>
      <c r="CR18" s="17">
        <f t="shared" si="31"/>
        <v>0.17264473880041672</v>
      </c>
      <c r="CT18" s="192" t="s">
        <v>9</v>
      </c>
      <c r="CU18" s="19" t="s">
        <v>53</v>
      </c>
      <c r="CV18" s="16">
        <f t="shared" ref="CV18:CW20" si="67">SUM(AB18,AB35,AB52,AB69,AB86,AB103,AB120,AB137,AB154,AB171,AB188,AB205,AB222,AB239)</f>
        <v>0</v>
      </c>
      <c r="CW18" s="16">
        <f t="shared" si="67"/>
        <v>0</v>
      </c>
      <c r="CX18" s="17">
        <f t="shared" si="33"/>
        <v>0</v>
      </c>
      <c r="CZ18" s="192" t="s">
        <v>9</v>
      </c>
      <c r="DA18" s="19" t="s">
        <v>53</v>
      </c>
      <c r="DB18" s="16">
        <f t="shared" ref="DB18:DC20" si="68">SUM(AE18,AE35,AE52,AE69,AE86,AE103,AE120,AE137,AE154,AE171,AE188,AE205,AE222,AE239)</f>
        <v>0</v>
      </c>
      <c r="DC18" s="16">
        <f t="shared" si="68"/>
        <v>0</v>
      </c>
      <c r="DD18" s="17">
        <f t="shared" si="35"/>
        <v>0</v>
      </c>
    </row>
    <row r="19" spans="1:108" ht="18.75" customHeight="1" x14ac:dyDescent="0.3">
      <c r="A19" s="193"/>
      <c r="B19" s="193"/>
      <c r="C19" s="19" t="s">
        <v>48</v>
      </c>
      <c r="D19" s="20">
        <v>38087</v>
      </c>
      <c r="E19" s="70">
        <v>195296</v>
      </c>
      <c r="F19" s="24">
        <f t="shared" si="0"/>
        <v>0.19502191545141734</v>
      </c>
      <c r="G19" s="20">
        <v>31723</v>
      </c>
      <c r="H19" s="70">
        <v>197082</v>
      </c>
      <c r="I19" s="24">
        <f t="shared" si="1"/>
        <v>0.16096345683522595</v>
      </c>
      <c r="J19" s="20">
        <v>20307</v>
      </c>
      <c r="K19" s="70">
        <v>132221</v>
      </c>
      <c r="L19" s="24">
        <f t="shared" si="2"/>
        <v>0.15358377262310829</v>
      </c>
      <c r="M19" s="20">
        <v>13178</v>
      </c>
      <c r="N19" s="70">
        <v>86405</v>
      </c>
      <c r="O19" s="24">
        <f t="shared" si="3"/>
        <v>0.15251432208784213</v>
      </c>
      <c r="P19" s="20">
        <v>16475</v>
      </c>
      <c r="Q19" s="70">
        <v>98170</v>
      </c>
      <c r="R19" s="24">
        <f t="shared" si="4"/>
        <v>0.16782112661709281</v>
      </c>
      <c r="S19" s="20">
        <v>13130</v>
      </c>
      <c r="T19" s="70">
        <v>99530</v>
      </c>
      <c r="U19" s="24">
        <f t="shared" si="5"/>
        <v>0.13192002411333267</v>
      </c>
      <c r="V19" s="20">
        <v>10472</v>
      </c>
      <c r="W19" s="70">
        <v>78713</v>
      </c>
      <c r="X19" s="24">
        <f t="shared" si="6"/>
        <v>0.13304028559450154</v>
      </c>
      <c r="Y19" s="20">
        <v>2514</v>
      </c>
      <c r="Z19" s="70">
        <v>20312</v>
      </c>
      <c r="AA19" s="24">
        <f t="shared" si="7"/>
        <v>0.12376920047262702</v>
      </c>
      <c r="AB19" s="84"/>
      <c r="AC19" s="70"/>
      <c r="AD19" s="24">
        <f t="shared" si="8"/>
        <v>0</v>
      </c>
      <c r="AE19" s="84"/>
      <c r="AF19" s="70"/>
      <c r="AG19" s="24">
        <f t="shared" si="9"/>
        <v>0</v>
      </c>
      <c r="AH19" s="13">
        <f t="shared" si="58"/>
        <v>145886</v>
      </c>
      <c r="AI19" s="13">
        <f t="shared" si="58"/>
        <v>907729</v>
      </c>
      <c r="AJ19" s="21">
        <f t="shared" si="11"/>
        <v>0.16071536769233991</v>
      </c>
      <c r="AK19" s="22">
        <v>19728</v>
      </c>
      <c r="AL19" s="23">
        <f t="shared" si="12"/>
        <v>2.173335874473549E-2</v>
      </c>
      <c r="AN19" s="193"/>
      <c r="AO19" s="193"/>
      <c r="AP19" s="19" t="s">
        <v>48</v>
      </c>
      <c r="AQ19" s="18">
        <f>SUM(AH19,AH36,AH53,AH70,AH87,AH104,AH121,AH138,AH155,AH172,AH189,AH206,AH223,AH240)</f>
        <v>400853</v>
      </c>
      <c r="AR19" s="16">
        <f>SUM(AI19,AI36,AI53,AI70,AI87,AI104,AI121,AI138,AI155,AI172,AI223,AI189,AI206,AI240)</f>
        <v>2848867</v>
      </c>
      <c r="AS19" s="17">
        <f t="shared" si="13"/>
        <v>0.14070611228955229</v>
      </c>
      <c r="AT19" s="16">
        <f t="shared" si="14"/>
        <v>62622</v>
      </c>
      <c r="AU19" s="17">
        <f t="shared" si="15"/>
        <v>2.1981370137672273E-2</v>
      </c>
      <c r="AV19" s="207"/>
      <c r="AX19" s="193"/>
      <c r="AY19" s="19" t="s">
        <v>48</v>
      </c>
      <c r="AZ19" s="16">
        <f t="shared" si="59"/>
        <v>93888</v>
      </c>
      <c r="BA19" s="16">
        <f t="shared" si="59"/>
        <v>596407</v>
      </c>
      <c r="BB19" s="17">
        <f t="shared" si="17"/>
        <v>0.15742269959943461</v>
      </c>
      <c r="BD19" s="193"/>
      <c r="BE19" s="19" t="s">
        <v>48</v>
      </c>
      <c r="BF19" s="16">
        <f t="shared" si="60"/>
        <v>86804</v>
      </c>
      <c r="BG19" s="16">
        <f t="shared" si="60"/>
        <v>535038</v>
      </c>
      <c r="BH19" s="17">
        <f t="shared" si="19"/>
        <v>0.1622389437759561</v>
      </c>
      <c r="BJ19" s="193"/>
      <c r="BK19" s="19" t="s">
        <v>48</v>
      </c>
      <c r="BL19" s="16">
        <f t="shared" si="61"/>
        <v>56837</v>
      </c>
      <c r="BM19" s="16">
        <f t="shared" si="61"/>
        <v>421141</v>
      </c>
      <c r="BN19" s="17">
        <f t="shared" si="21"/>
        <v>0.13495955036436727</v>
      </c>
      <c r="BP19" s="193"/>
      <c r="BQ19" s="19" t="s">
        <v>48</v>
      </c>
      <c r="BR19" s="16">
        <f t="shared" si="62"/>
        <v>38897</v>
      </c>
      <c r="BS19" s="16">
        <f t="shared" si="62"/>
        <v>319293</v>
      </c>
      <c r="BT19" s="17">
        <f t="shared" si="23"/>
        <v>0.12182227609123908</v>
      </c>
      <c r="BV19" s="193"/>
      <c r="BW19" s="19" t="s">
        <v>48</v>
      </c>
      <c r="BX19" s="16">
        <f t="shared" si="63"/>
        <v>45258</v>
      </c>
      <c r="BY19" s="16">
        <f t="shared" si="63"/>
        <v>374367</v>
      </c>
      <c r="BZ19" s="17">
        <f t="shared" si="25"/>
        <v>0.12089206580708235</v>
      </c>
      <c r="CB19" s="193"/>
      <c r="CC19" s="19" t="s">
        <v>48</v>
      </c>
      <c r="CD19" s="16">
        <f t="shared" si="64"/>
        <v>37359</v>
      </c>
      <c r="CE19" s="16">
        <f t="shared" si="64"/>
        <v>275302</v>
      </c>
      <c r="CF19" s="17">
        <f t="shared" si="27"/>
        <v>0.13570188374948239</v>
      </c>
      <c r="CH19" s="193"/>
      <c r="CI19" s="19" t="s">
        <v>48</v>
      </c>
      <c r="CJ19" s="16">
        <f t="shared" si="65"/>
        <v>35507</v>
      </c>
      <c r="CK19" s="16">
        <f t="shared" si="65"/>
        <v>281929</v>
      </c>
      <c r="CL19" s="17">
        <f t="shared" si="29"/>
        <v>0.12594305658516861</v>
      </c>
      <c r="CN19" s="193"/>
      <c r="CO19" s="19" t="s">
        <v>48</v>
      </c>
      <c r="CP19" s="16">
        <f t="shared" si="66"/>
        <v>6112</v>
      </c>
      <c r="CQ19" s="16">
        <f t="shared" si="66"/>
        <v>40381</v>
      </c>
      <c r="CR19" s="17">
        <f t="shared" si="31"/>
        <v>0.15135831207746217</v>
      </c>
      <c r="CT19" s="193"/>
      <c r="CU19" s="19" t="s">
        <v>48</v>
      </c>
      <c r="CV19" s="16">
        <f t="shared" si="67"/>
        <v>191</v>
      </c>
      <c r="CW19" s="16">
        <f t="shared" si="67"/>
        <v>5009</v>
      </c>
      <c r="CX19" s="17">
        <f t="shared" si="33"/>
        <v>3.8131363545617886E-2</v>
      </c>
      <c r="CZ19" s="193"/>
      <c r="DA19" s="19" t="s">
        <v>48</v>
      </c>
      <c r="DB19" s="16">
        <f t="shared" si="68"/>
        <v>0</v>
      </c>
      <c r="DC19" s="16">
        <f t="shared" si="68"/>
        <v>0</v>
      </c>
      <c r="DD19" s="17">
        <f t="shared" si="35"/>
        <v>0</v>
      </c>
    </row>
    <row r="20" spans="1:108" ht="18.75" customHeight="1" x14ac:dyDescent="0.3">
      <c r="A20" s="193"/>
      <c r="B20" s="193"/>
      <c r="C20" s="19" t="s">
        <v>54</v>
      </c>
      <c r="D20" s="20">
        <v>37789</v>
      </c>
      <c r="E20" s="70">
        <v>195522</v>
      </c>
      <c r="F20" s="24">
        <f t="shared" si="0"/>
        <v>0.19327236832683789</v>
      </c>
      <c r="G20" s="20">
        <v>34850</v>
      </c>
      <c r="H20" s="70">
        <v>203561</v>
      </c>
      <c r="I20" s="24">
        <f t="shared" si="1"/>
        <v>0.17120175279154651</v>
      </c>
      <c r="J20" s="20">
        <v>19474</v>
      </c>
      <c r="K20" s="70">
        <v>129696</v>
      </c>
      <c r="L20" s="24">
        <f t="shared" si="2"/>
        <v>0.15015112262521588</v>
      </c>
      <c r="M20" s="20">
        <v>9561</v>
      </c>
      <c r="N20" s="70">
        <v>59933</v>
      </c>
      <c r="O20" s="24">
        <f t="shared" si="3"/>
        <v>0.15952813975606092</v>
      </c>
      <c r="P20" s="20">
        <v>17731</v>
      </c>
      <c r="Q20" s="70">
        <v>100432</v>
      </c>
      <c r="R20" s="24">
        <f t="shared" si="4"/>
        <v>0.17654731559662259</v>
      </c>
      <c r="S20" s="20">
        <v>12840</v>
      </c>
      <c r="T20" s="70">
        <v>93908</v>
      </c>
      <c r="U20" s="24">
        <f t="shared" si="5"/>
        <v>0.13672956510627424</v>
      </c>
      <c r="V20" s="83">
        <v>9722</v>
      </c>
      <c r="W20" s="70">
        <v>74429</v>
      </c>
      <c r="X20" s="24">
        <f t="shared" si="6"/>
        <v>0.13062112886106222</v>
      </c>
      <c r="Y20" s="20">
        <v>2509</v>
      </c>
      <c r="Z20" s="70">
        <v>22178</v>
      </c>
      <c r="AA20" s="24">
        <f t="shared" si="7"/>
        <v>0.11313012895662368</v>
      </c>
      <c r="AB20" s="84"/>
      <c r="AC20" s="70"/>
      <c r="AD20" s="24">
        <f t="shared" si="8"/>
        <v>0</v>
      </c>
      <c r="AE20" s="84">
        <v>105</v>
      </c>
      <c r="AF20" s="70">
        <v>522</v>
      </c>
      <c r="AG20" s="24">
        <f t="shared" si="9"/>
        <v>0.20114942528735633</v>
      </c>
      <c r="AH20" s="13">
        <f t="shared" si="58"/>
        <v>144581</v>
      </c>
      <c r="AI20" s="13">
        <f t="shared" si="58"/>
        <v>880181</v>
      </c>
      <c r="AJ20" s="21">
        <f t="shared" si="11"/>
        <v>0.16426280503669133</v>
      </c>
      <c r="AK20" s="22">
        <v>18787</v>
      </c>
      <c r="AL20" s="23">
        <f t="shared" si="12"/>
        <v>2.1344473466252963E-2</v>
      </c>
      <c r="AN20" s="193"/>
      <c r="AO20" s="193"/>
      <c r="AP20" s="19" t="s">
        <v>54</v>
      </c>
      <c r="AQ20" s="18">
        <f>SUM(AH20,AH37,AH54,AH71,AH88,AH105,AH122,AH139,AH156,AH173,AH190,AH207,AH224,AH241)</f>
        <v>398443</v>
      </c>
      <c r="AR20" s="16">
        <f>SUM(AI20,AI37,AI54,AI71,AI88,AI105,AI122,AI139,AI156,AI173,AI224,AI190,AI207,AI241)</f>
        <v>2742131</v>
      </c>
      <c r="AS20" s="17">
        <f t="shared" si="13"/>
        <v>0.14530414484209545</v>
      </c>
      <c r="AT20" s="16">
        <f t="shared" si="14"/>
        <v>57849</v>
      </c>
      <c r="AU20" s="17">
        <f t="shared" si="15"/>
        <v>2.1096366293222316E-2</v>
      </c>
      <c r="AV20" s="207"/>
      <c r="AX20" s="193"/>
      <c r="AY20" s="19" t="s">
        <v>54</v>
      </c>
      <c r="AZ20" s="16">
        <f t="shared" si="59"/>
        <v>93085</v>
      </c>
      <c r="BA20" s="16">
        <f t="shared" si="59"/>
        <v>583207</v>
      </c>
      <c r="BB20" s="17">
        <f t="shared" si="17"/>
        <v>0.15960885243146944</v>
      </c>
      <c r="BD20" s="193"/>
      <c r="BE20" s="19" t="s">
        <v>54</v>
      </c>
      <c r="BF20" s="16">
        <f t="shared" si="60"/>
        <v>91927</v>
      </c>
      <c r="BG20" s="16">
        <f t="shared" si="60"/>
        <v>530107</v>
      </c>
      <c r="BH20" s="17">
        <f t="shared" si="19"/>
        <v>0.17341216018652839</v>
      </c>
      <c r="BJ20" s="193"/>
      <c r="BK20" s="19" t="s">
        <v>54</v>
      </c>
      <c r="BL20" s="16">
        <f t="shared" si="61"/>
        <v>56767</v>
      </c>
      <c r="BM20" s="16">
        <f t="shared" si="61"/>
        <v>417122</v>
      </c>
      <c r="BN20" s="17">
        <f t="shared" si="21"/>
        <v>0.13609207857653158</v>
      </c>
      <c r="BP20" s="193"/>
      <c r="BQ20" s="19" t="s">
        <v>54</v>
      </c>
      <c r="BR20" s="16">
        <f t="shared" si="62"/>
        <v>31513</v>
      </c>
      <c r="BS20" s="16">
        <f t="shared" si="62"/>
        <v>252544</v>
      </c>
      <c r="BT20" s="17">
        <f t="shared" si="23"/>
        <v>0.12478221616827166</v>
      </c>
      <c r="BV20" s="193"/>
      <c r="BW20" s="19" t="s">
        <v>54</v>
      </c>
      <c r="BX20" s="16">
        <f t="shared" si="63"/>
        <v>50108</v>
      </c>
      <c r="BY20" s="16">
        <f t="shared" si="63"/>
        <v>371400</v>
      </c>
      <c r="BZ20" s="17">
        <f t="shared" si="25"/>
        <v>0.13491653204092621</v>
      </c>
      <c r="CB20" s="193"/>
      <c r="CC20" s="19" t="s">
        <v>54</v>
      </c>
      <c r="CD20" s="16">
        <f t="shared" si="64"/>
        <v>35690</v>
      </c>
      <c r="CE20" s="16">
        <f t="shared" si="64"/>
        <v>260864</v>
      </c>
      <c r="CF20" s="17">
        <f t="shared" si="27"/>
        <v>0.1368145853778214</v>
      </c>
      <c r="CH20" s="193"/>
      <c r="CI20" s="19" t="s">
        <v>54</v>
      </c>
      <c r="CJ20" s="16">
        <f t="shared" si="65"/>
        <v>32433</v>
      </c>
      <c r="CK20" s="16">
        <f t="shared" si="65"/>
        <v>265361</v>
      </c>
      <c r="CL20" s="17">
        <f t="shared" si="29"/>
        <v>0.12222218035054133</v>
      </c>
      <c r="CN20" s="193"/>
      <c r="CO20" s="19" t="s">
        <v>54</v>
      </c>
      <c r="CP20" s="16">
        <f t="shared" si="66"/>
        <v>5981</v>
      </c>
      <c r="CQ20" s="16">
        <f t="shared" si="66"/>
        <v>43650</v>
      </c>
      <c r="CR20" s="17">
        <f t="shared" si="31"/>
        <v>0.13702176403207331</v>
      </c>
      <c r="CT20" s="193"/>
      <c r="CU20" s="19" t="s">
        <v>54</v>
      </c>
      <c r="CV20" s="16">
        <f t="shared" si="67"/>
        <v>747</v>
      </c>
      <c r="CW20" s="16">
        <f t="shared" si="67"/>
        <v>16743</v>
      </c>
      <c r="CX20" s="17">
        <f t="shared" si="33"/>
        <v>4.4615660275936213E-2</v>
      </c>
      <c r="CZ20" s="193"/>
      <c r="DA20" s="19" t="s">
        <v>54</v>
      </c>
      <c r="DB20" s="16">
        <f t="shared" si="68"/>
        <v>192</v>
      </c>
      <c r="DC20" s="16">
        <f t="shared" si="68"/>
        <v>1133</v>
      </c>
      <c r="DD20" s="17">
        <f t="shared" si="35"/>
        <v>0.16946160635481025</v>
      </c>
    </row>
    <row r="21" spans="1:108" ht="18.75" customHeight="1" x14ac:dyDescent="0.3">
      <c r="A21" s="194"/>
      <c r="B21" s="194"/>
      <c r="C21" s="25" t="s">
        <v>44</v>
      </c>
      <c r="D21" s="26">
        <f>SUM(D18:D20)</f>
        <v>114085</v>
      </c>
      <c r="E21" s="71">
        <f>SUM(E18:E20)</f>
        <v>616058</v>
      </c>
      <c r="F21" s="27">
        <f t="shared" si="0"/>
        <v>0.18518548578218286</v>
      </c>
      <c r="G21" s="26">
        <f>SUM(G18:G20)</f>
        <v>96296</v>
      </c>
      <c r="H21" s="71">
        <f>SUM(H18:H20)</f>
        <v>607486</v>
      </c>
      <c r="I21" s="27">
        <f t="shared" si="1"/>
        <v>0.1585155871904867</v>
      </c>
      <c r="J21" s="26">
        <f>SUM(J18:J20)</f>
        <v>56821</v>
      </c>
      <c r="K21" s="71">
        <f>SUM(K18:K20)</f>
        <v>398892</v>
      </c>
      <c r="L21" s="27">
        <f t="shared" si="2"/>
        <v>0.1424470784071879</v>
      </c>
      <c r="M21" s="26">
        <f>SUM(M18:M20)</f>
        <v>36035</v>
      </c>
      <c r="N21" s="71">
        <f>SUM(N18:N20)</f>
        <v>254448</v>
      </c>
      <c r="O21" s="27">
        <f t="shared" si="3"/>
        <v>0.14162029176884863</v>
      </c>
      <c r="P21" s="26">
        <f>SUM(P18:P20)</f>
        <v>49520</v>
      </c>
      <c r="Q21" s="71">
        <f>SUM(Q18:Q20)</f>
        <v>299791</v>
      </c>
      <c r="R21" s="27">
        <f t="shared" si="4"/>
        <v>0.16518174328115254</v>
      </c>
      <c r="S21" s="26">
        <f>SUM(S18:S20)</f>
        <v>37557</v>
      </c>
      <c r="T21" s="71">
        <f>SUM(T18:T20)</f>
        <v>297501</v>
      </c>
      <c r="U21" s="27">
        <f t="shared" si="5"/>
        <v>0.12624159246523542</v>
      </c>
      <c r="V21" s="26">
        <f>SUM(V18:V20)</f>
        <v>28576</v>
      </c>
      <c r="W21" s="71">
        <f>SUM(W18:W20)</f>
        <v>230016</v>
      </c>
      <c r="X21" s="27">
        <f t="shared" si="6"/>
        <v>0.12423483583750695</v>
      </c>
      <c r="Y21" s="26">
        <f>SUM(Y18:Y20)</f>
        <v>5540</v>
      </c>
      <c r="Z21" s="71">
        <f>SUM(Z18:Z20)</f>
        <v>45880</v>
      </c>
      <c r="AA21" s="27">
        <f t="shared" si="7"/>
        <v>0.12074978204010461</v>
      </c>
      <c r="AB21" s="86"/>
      <c r="AC21" s="71">
        <f>SUM(AC18:AC20)</f>
        <v>0</v>
      </c>
      <c r="AD21" s="27">
        <f t="shared" si="8"/>
        <v>0</v>
      </c>
      <c r="AE21" s="26">
        <f>SUM(AE18:AE20)</f>
        <v>105</v>
      </c>
      <c r="AF21" s="71">
        <f>SUM(AF18:AF20)</f>
        <v>522</v>
      </c>
      <c r="AG21" s="27">
        <f t="shared" si="9"/>
        <v>0.20114942528735633</v>
      </c>
      <c r="AH21" s="26">
        <f>SUM(AH18:AH20)</f>
        <v>424535</v>
      </c>
      <c r="AI21" s="26">
        <f>SUM(AI18:AI20)</f>
        <v>2750594</v>
      </c>
      <c r="AJ21" s="28">
        <f t="shared" si="11"/>
        <v>0.15434302554284637</v>
      </c>
      <c r="AK21" s="29">
        <f>SUM(AK18:AK20)</f>
        <v>59072</v>
      </c>
      <c r="AL21" s="30">
        <f t="shared" si="12"/>
        <v>2.1476088437624746E-2</v>
      </c>
      <c r="AN21" s="194"/>
      <c r="AO21" s="194"/>
      <c r="AP21" s="25" t="s">
        <v>44</v>
      </c>
      <c r="AQ21" s="26">
        <f>SUM(AQ18:AQ20)</f>
        <v>1153576</v>
      </c>
      <c r="AR21" s="26">
        <f>SUM(AR18:AR20)</f>
        <v>8596042</v>
      </c>
      <c r="AS21" s="27">
        <f t="shared" si="13"/>
        <v>0.13419850670808728</v>
      </c>
      <c r="AT21" s="26">
        <f>SUM(AT18:AT20)</f>
        <v>178981</v>
      </c>
      <c r="AU21" s="27">
        <f t="shared" si="15"/>
        <v>2.0821326838561281E-2</v>
      </c>
      <c r="AV21" s="207"/>
      <c r="AX21" s="194"/>
      <c r="AY21" s="25" t="s">
        <v>44</v>
      </c>
      <c r="AZ21" s="26">
        <f>SUM(AZ18:AZ20)</f>
        <v>279451</v>
      </c>
      <c r="BA21" s="26">
        <f>SUM(BA18:BA20)</f>
        <v>1865171</v>
      </c>
      <c r="BB21" s="27">
        <f t="shared" si="17"/>
        <v>0.14982594089228279</v>
      </c>
      <c r="BD21" s="194"/>
      <c r="BE21" s="25" t="s">
        <v>44</v>
      </c>
      <c r="BF21" s="26">
        <f>SUM(BF18:BF20)</f>
        <v>254953</v>
      </c>
      <c r="BG21" s="26">
        <f>SUM(BG18:BG20)</f>
        <v>1626546</v>
      </c>
      <c r="BH21" s="27">
        <f t="shared" si="19"/>
        <v>0.15674502903699003</v>
      </c>
      <c r="BJ21" s="194"/>
      <c r="BK21" s="25" t="s">
        <v>44</v>
      </c>
      <c r="BL21" s="26">
        <f>SUM(BL18:BL20)</f>
        <v>160157</v>
      </c>
      <c r="BM21" s="26">
        <f>SUM(BM18:BM20)</f>
        <v>1271296</v>
      </c>
      <c r="BN21" s="27">
        <f t="shared" si="21"/>
        <v>0.12597931559605316</v>
      </c>
      <c r="BP21" s="194"/>
      <c r="BQ21" s="25" t="s">
        <v>44</v>
      </c>
      <c r="BR21" s="26">
        <f>SUM(BR18:BR20)</f>
        <v>111023</v>
      </c>
      <c r="BS21" s="26">
        <f>SUM(BS18:BS20)</f>
        <v>956301</v>
      </c>
      <c r="BT21" s="27">
        <f t="shared" si="23"/>
        <v>0.1160962918578983</v>
      </c>
      <c r="BV21" s="194"/>
      <c r="BW21" s="25" t="s">
        <v>44</v>
      </c>
      <c r="BX21" s="26">
        <f>SUM(BX18:BX20)</f>
        <v>135011</v>
      </c>
      <c r="BY21" s="26">
        <f>SUM(BY18:BY20)</f>
        <v>1129107</v>
      </c>
      <c r="BZ21" s="27">
        <f t="shared" si="25"/>
        <v>0.11957325567904548</v>
      </c>
      <c r="CB21" s="194"/>
      <c r="CC21" s="25" t="s">
        <v>44</v>
      </c>
      <c r="CD21" s="26">
        <f>SUM(CD18:CD20)</f>
        <v>104808</v>
      </c>
      <c r="CE21" s="26">
        <f>SUM(CE18:CE20)</f>
        <v>823115</v>
      </c>
      <c r="CF21" s="27">
        <f t="shared" si="27"/>
        <v>0.1273309318867959</v>
      </c>
      <c r="CH21" s="194"/>
      <c r="CI21" s="25" t="s">
        <v>44</v>
      </c>
      <c r="CJ21" s="26">
        <f>SUM(CJ18:CJ20)</f>
        <v>93790</v>
      </c>
      <c r="CK21" s="26">
        <f>SUM(CK18:CK20)</f>
        <v>810871</v>
      </c>
      <c r="CL21" s="27">
        <f t="shared" si="29"/>
        <v>0.11566574707937514</v>
      </c>
      <c r="CN21" s="194"/>
      <c r="CO21" s="25" t="s">
        <v>44</v>
      </c>
      <c r="CP21" s="26">
        <f>SUM(CP18:CP20)</f>
        <v>13253</v>
      </c>
      <c r="CQ21" s="26">
        <f>SUM(CQ18:CQ20)</f>
        <v>90750</v>
      </c>
      <c r="CR21" s="27">
        <f t="shared" si="31"/>
        <v>0.14603856749311295</v>
      </c>
      <c r="CT21" s="194"/>
      <c r="CU21" s="25" t="s">
        <v>44</v>
      </c>
      <c r="CV21" s="26">
        <f>SUM(CV18:CV20)</f>
        <v>938</v>
      </c>
      <c r="CW21" s="26">
        <f>SUM(CW18:CW20)</f>
        <v>21752</v>
      </c>
      <c r="CX21" s="27">
        <f t="shared" si="33"/>
        <v>4.312247149687385E-2</v>
      </c>
      <c r="CZ21" s="194"/>
      <c r="DA21" s="25" t="s">
        <v>44</v>
      </c>
      <c r="DB21" s="26">
        <f>SUM(DB18:DB20)</f>
        <v>192</v>
      </c>
      <c r="DC21" s="26">
        <f>SUM(DC18:DC20)</f>
        <v>1133</v>
      </c>
      <c r="DD21" s="27">
        <f t="shared" si="35"/>
        <v>0.16946160635481025</v>
      </c>
    </row>
    <row r="22" spans="1:108" ht="18.75" customHeight="1" x14ac:dyDescent="0.3">
      <c r="A22" s="190" t="s">
        <v>46</v>
      </c>
      <c r="B22" s="198"/>
      <c r="C22" s="191"/>
      <c r="D22" s="31">
        <f>SUM(D9,D13,D17,D21)</f>
        <v>318539</v>
      </c>
      <c r="E22" s="73">
        <f>SUM(E9,E13,E17,E21)</f>
        <v>2407743</v>
      </c>
      <c r="F22" s="32">
        <f t="shared" si="0"/>
        <v>0.13229775769257765</v>
      </c>
      <c r="G22" s="31">
        <f>SUM(G9,G13,G17,G21)</f>
        <v>263579</v>
      </c>
      <c r="H22" s="73">
        <f>SUM(H9,H13,H17,H21)</f>
        <v>2316908</v>
      </c>
      <c r="I22" s="32">
        <f t="shared" si="1"/>
        <v>0.11376325689237553</v>
      </c>
      <c r="J22" s="31">
        <f>SUM(J9,J13,J17,J21)</f>
        <v>150716</v>
      </c>
      <c r="K22" s="73">
        <f>SUM(K9,K13,K17,K21)</f>
        <v>1490801</v>
      </c>
      <c r="L22" s="32">
        <f t="shared" si="2"/>
        <v>0.10109732955639283</v>
      </c>
      <c r="M22" s="31">
        <f>SUM(M9,M13,M17,M21)</f>
        <v>96183</v>
      </c>
      <c r="N22" s="73">
        <f>SUM(N9,N13,N17,N21)</f>
        <v>975328</v>
      </c>
      <c r="O22" s="32">
        <f t="shared" si="3"/>
        <v>9.8616055316775489E-2</v>
      </c>
      <c r="P22" s="31">
        <f>SUM(P9,P13,P17,P21)</f>
        <v>130018</v>
      </c>
      <c r="Q22" s="73">
        <f>SUM(Q9,Q13,Q17,Q21)</f>
        <v>1143766</v>
      </c>
      <c r="R22" s="32">
        <f t="shared" si="4"/>
        <v>0.11367534967816843</v>
      </c>
      <c r="S22" s="31">
        <f>SUM(S9,S13,S17,S21)</f>
        <v>95078</v>
      </c>
      <c r="T22" s="73">
        <f>SUM(T9,T13,T17,T21)</f>
        <v>1151546</v>
      </c>
      <c r="U22" s="32">
        <f t="shared" si="5"/>
        <v>8.2565524955147254E-2</v>
      </c>
      <c r="V22" s="31">
        <f>SUM(V9,V13,V17,V21)</f>
        <v>72638</v>
      </c>
      <c r="W22" s="73">
        <f>SUM(W9,W13,W17,W21)</f>
        <v>895095</v>
      </c>
      <c r="X22" s="32">
        <f t="shared" si="6"/>
        <v>8.11511627257442E-2</v>
      </c>
      <c r="Y22" s="31">
        <f>SUM(Y9,Y13,Y17,Y21)</f>
        <v>5540</v>
      </c>
      <c r="Z22" s="73">
        <f>SUM(Z9,Z13,Z17,Z21)</f>
        <v>45880</v>
      </c>
      <c r="AA22" s="32">
        <f t="shared" si="7"/>
        <v>0.12074978204010461</v>
      </c>
      <c r="AB22" s="87">
        <f>SUM(AB9,AB13,AB17,AB21)</f>
        <v>0</v>
      </c>
      <c r="AC22" s="73">
        <f>SUM(AC9,AC13,AC17,AC21)</f>
        <v>0</v>
      </c>
      <c r="AD22" s="32">
        <f t="shared" si="8"/>
        <v>0</v>
      </c>
      <c r="AE22" s="87">
        <f>SUM(AE9,AE13,AE17,AE21)</f>
        <v>105</v>
      </c>
      <c r="AF22" s="73">
        <f>SUM(AF9,AF13,AF17,AF21)</f>
        <v>522</v>
      </c>
      <c r="AG22" s="32">
        <f t="shared" si="9"/>
        <v>0.20114942528735633</v>
      </c>
      <c r="AH22" s="31">
        <f>SUM(AH9,AH13,AH17,AH21)</f>
        <v>1132396</v>
      </c>
      <c r="AI22" s="31">
        <f>SUM(AI9,AI13,AI17,AI21)</f>
        <v>10427589</v>
      </c>
      <c r="AJ22" s="33">
        <f t="shared" si="11"/>
        <v>0.10859614816042328</v>
      </c>
      <c r="AK22" s="34">
        <f>SUM(AK9,AK13,AK17,AK21)</f>
        <v>154786</v>
      </c>
      <c r="AL22" s="35">
        <f t="shared" si="12"/>
        <v>1.4843891526603129E-2</v>
      </c>
      <c r="AM22" s="4"/>
      <c r="AN22" s="229" t="s">
        <v>46</v>
      </c>
      <c r="AO22" s="229"/>
      <c r="AP22" s="229"/>
      <c r="AQ22" s="31">
        <f>SUM(AQ9,AQ13,AQ17,AQ21)</f>
        <v>2951500</v>
      </c>
      <c r="AR22" s="31">
        <f>SUM(AR9,AR13,AR17,AR21)</f>
        <v>32703859</v>
      </c>
      <c r="AS22" s="32">
        <f t="shared" si="13"/>
        <v>9.024928831793215E-2</v>
      </c>
      <c r="AT22" s="31">
        <f>SUM(AT9,AT13,AT17,AT21)</f>
        <v>428074</v>
      </c>
      <c r="AU22" s="32">
        <f t="shared" si="15"/>
        <v>1.3089403302527693E-2</v>
      </c>
      <c r="AV22" s="23"/>
      <c r="AX22" s="190" t="s">
        <v>46</v>
      </c>
      <c r="AY22" s="191"/>
      <c r="AZ22" s="31">
        <f>SUM(AZ9,AZ13,AZ17,AZ21)</f>
        <v>760804</v>
      </c>
      <c r="BA22" s="31">
        <f>SUM(BA9,BA13,BA17,BA21)</f>
        <v>7330102</v>
      </c>
      <c r="BB22" s="32">
        <f t="shared" si="17"/>
        <v>0.10379173441242701</v>
      </c>
      <c r="BD22" s="190" t="s">
        <v>46</v>
      </c>
      <c r="BE22" s="191"/>
      <c r="BF22" s="31">
        <f>SUM(BF9,BF13,BF17,BF21)</f>
        <v>663952</v>
      </c>
      <c r="BG22" s="31">
        <f>SUM(BG9,BG13,BG17,BG21)</f>
        <v>6304562</v>
      </c>
      <c r="BH22" s="32">
        <f t="shared" si="19"/>
        <v>0.10531294640293806</v>
      </c>
      <c r="BJ22" s="190" t="s">
        <v>46</v>
      </c>
      <c r="BK22" s="191"/>
      <c r="BL22" s="31">
        <f>SUM(BL9,BL13,BL17,BL21)</f>
        <v>413449</v>
      </c>
      <c r="BM22" s="31">
        <f>SUM(BM9,BM13,BM17,BM21)</f>
        <v>4872806</v>
      </c>
      <c r="BN22" s="32">
        <f t="shared" si="21"/>
        <v>8.4848237340045957E-2</v>
      </c>
      <c r="BP22" s="190" t="s">
        <v>46</v>
      </c>
      <c r="BQ22" s="191"/>
      <c r="BR22" s="31">
        <f>SUM(BR9,BR13,BR17,BR21)</f>
        <v>286422</v>
      </c>
      <c r="BS22" s="31">
        <f>SUM(BS9,BS13,BS17,BS21)</f>
        <v>3576118</v>
      </c>
      <c r="BT22" s="32">
        <f t="shared" si="23"/>
        <v>8.0092994694246661E-2</v>
      </c>
      <c r="BV22" s="190" t="s">
        <v>46</v>
      </c>
      <c r="BW22" s="191"/>
      <c r="BX22" s="31">
        <f>SUM(BX9,BX13,BX17,BX21)</f>
        <v>329007</v>
      </c>
      <c r="BY22" s="31">
        <f>SUM(BY9,BY13,BY17,BY21)</f>
        <v>4341884</v>
      </c>
      <c r="BZ22" s="32">
        <f t="shared" si="25"/>
        <v>7.5775170409895801E-2</v>
      </c>
      <c r="CB22" s="190" t="s">
        <v>46</v>
      </c>
      <c r="CC22" s="191"/>
      <c r="CD22" s="31">
        <f>SUM(CD9,CD13,CD17,CD21)</f>
        <v>260349</v>
      </c>
      <c r="CE22" s="31">
        <f>SUM(CE9,CE13,CE17,CE21)</f>
        <v>3134295</v>
      </c>
      <c r="CF22" s="32">
        <f t="shared" si="27"/>
        <v>8.3064612616234268E-2</v>
      </c>
      <c r="CH22" s="190" t="s">
        <v>46</v>
      </c>
      <c r="CI22" s="191"/>
      <c r="CJ22" s="31">
        <f>SUM(CJ9,CJ13,CJ17,CJ21)</f>
        <v>223134</v>
      </c>
      <c r="CK22" s="31">
        <f>SUM(CK9,CK13,CK17,CK21)</f>
        <v>3030457</v>
      </c>
      <c r="CL22" s="32">
        <f t="shared" si="29"/>
        <v>7.3630478835370369E-2</v>
      </c>
      <c r="CN22" s="190" t="s">
        <v>46</v>
      </c>
      <c r="CO22" s="191"/>
      <c r="CP22" s="31">
        <f>SUM(CP9,CP13,CP17,CP21)</f>
        <v>13253</v>
      </c>
      <c r="CQ22" s="31">
        <f>SUM(CQ9,CQ13,CQ17,CQ21)</f>
        <v>90750</v>
      </c>
      <c r="CR22" s="32">
        <f t="shared" si="31"/>
        <v>0.14603856749311295</v>
      </c>
      <c r="CT22" s="190" t="s">
        <v>46</v>
      </c>
      <c r="CU22" s="191"/>
      <c r="CV22" s="31">
        <f>SUM(CV9,CV13,CV17,CV21)</f>
        <v>938</v>
      </c>
      <c r="CW22" s="31">
        <f>SUM(CW9,CW13,CW17,CW21)</f>
        <v>21752</v>
      </c>
      <c r="CX22" s="32">
        <f t="shared" si="33"/>
        <v>4.312247149687385E-2</v>
      </c>
      <c r="CZ22" s="190" t="s">
        <v>46</v>
      </c>
      <c r="DA22" s="191"/>
      <c r="DB22" s="31">
        <f>SUM(DB9,DB13,DB17,DB21)</f>
        <v>192</v>
      </c>
      <c r="DC22" s="31">
        <f>SUM(DC9,DC13,DC17,DC21)</f>
        <v>1133</v>
      </c>
      <c r="DD22" s="32">
        <f t="shared" si="35"/>
        <v>0.16946160635481025</v>
      </c>
    </row>
    <row r="23" spans="1:108" ht="18.75" customHeight="1" x14ac:dyDescent="0.3">
      <c r="A23" s="206" t="s">
        <v>11</v>
      </c>
      <c r="B23" s="192" t="s">
        <v>24</v>
      </c>
      <c r="C23" s="19" t="s">
        <v>41</v>
      </c>
      <c r="D23" s="20">
        <v>1996</v>
      </c>
      <c r="E23" s="70">
        <v>86904</v>
      </c>
      <c r="F23" s="24">
        <f t="shared" si="0"/>
        <v>2.2967872595047407E-2</v>
      </c>
      <c r="G23" s="20">
        <v>0</v>
      </c>
      <c r="H23" s="70">
        <v>6356</v>
      </c>
      <c r="I23" s="24">
        <f t="shared" si="1"/>
        <v>0</v>
      </c>
      <c r="J23" s="20">
        <v>571</v>
      </c>
      <c r="K23" s="70">
        <v>44733</v>
      </c>
      <c r="L23" s="24">
        <f t="shared" si="2"/>
        <v>1.2764625667851474E-2</v>
      </c>
      <c r="M23" s="20">
        <v>142</v>
      </c>
      <c r="N23" s="70">
        <v>15505</v>
      </c>
      <c r="O23" s="24">
        <f t="shared" si="3"/>
        <v>9.1583360206385044E-3</v>
      </c>
      <c r="P23" s="20">
        <v>1925</v>
      </c>
      <c r="Q23" s="70">
        <v>125480</v>
      </c>
      <c r="R23" s="24">
        <f t="shared" si="4"/>
        <v>1.5341090213579853E-2</v>
      </c>
      <c r="S23" s="20">
        <v>17</v>
      </c>
      <c r="T23" s="70">
        <v>10579</v>
      </c>
      <c r="U23" s="24">
        <f t="shared" si="5"/>
        <v>1.6069571793175159E-3</v>
      </c>
      <c r="V23" s="20">
        <v>0</v>
      </c>
      <c r="W23" s="70" t="s">
        <v>57</v>
      </c>
      <c r="X23" s="24">
        <f t="shared" si="6"/>
        <v>0</v>
      </c>
      <c r="Y23" s="20"/>
      <c r="Z23" s="70" t="s">
        <v>57</v>
      </c>
      <c r="AA23" s="24">
        <f t="shared" si="7"/>
        <v>0</v>
      </c>
      <c r="AB23" s="20"/>
      <c r="AC23" s="70" t="s">
        <v>57</v>
      </c>
      <c r="AD23" s="24">
        <f t="shared" si="8"/>
        <v>0</v>
      </c>
      <c r="AE23" s="20"/>
      <c r="AF23" s="70" t="s">
        <v>57</v>
      </c>
      <c r="AG23" s="24">
        <f t="shared" si="9"/>
        <v>0</v>
      </c>
      <c r="AH23" s="13">
        <f t="shared" ref="AH23:AI25" si="69">SUM(D23,G23,J23,M23,P23,S23,V23,Y23,AB23,AE23)</f>
        <v>4651</v>
      </c>
      <c r="AI23" s="13">
        <f t="shared" si="69"/>
        <v>289557</v>
      </c>
      <c r="AJ23" s="21">
        <f t="shared" ref="AJ23:AJ38" si="70">IF(ISERROR(AH23/AI23),0,(AH23/AI23))</f>
        <v>1.6062467838802032E-2</v>
      </c>
      <c r="AK23" s="22">
        <v>898</v>
      </c>
      <c r="AL23" s="23">
        <f t="shared" si="12"/>
        <v>3.1012892107598849E-3</v>
      </c>
      <c r="AM23" s="65"/>
      <c r="AN23" s="230" t="s">
        <v>71</v>
      </c>
      <c r="AO23" s="231"/>
      <c r="AP23" s="231"/>
      <c r="AQ23" s="81">
        <f>AQ22+'2018년'!AH22</f>
        <v>3852396</v>
      </c>
      <c r="AR23" s="81">
        <f>AR22+'2018년'!AI22</f>
        <v>54612803</v>
      </c>
      <c r="AS23" s="80">
        <f t="shared" si="13"/>
        <v>7.0540162532950382E-2</v>
      </c>
      <c r="AT23" s="81">
        <f>AT22+'2018년'!AK22</f>
        <v>593993</v>
      </c>
      <c r="AU23" s="80">
        <f t="shared" si="15"/>
        <v>1.0876442287717772E-2</v>
      </c>
      <c r="AV23" s="53"/>
      <c r="AW23" s="53"/>
    </row>
    <row r="24" spans="1:108" ht="18.75" customHeight="1" x14ac:dyDescent="0.3">
      <c r="A24" s="193"/>
      <c r="B24" s="193"/>
      <c r="C24" s="19" t="s">
        <v>43</v>
      </c>
      <c r="D24" s="20">
        <v>2171</v>
      </c>
      <c r="E24" s="70">
        <v>84948</v>
      </c>
      <c r="F24" s="24">
        <f t="shared" si="0"/>
        <v>2.555681122569101E-2</v>
      </c>
      <c r="G24" s="20">
        <v>0</v>
      </c>
      <c r="H24" s="70">
        <v>5670</v>
      </c>
      <c r="I24" s="24">
        <f t="shared" si="1"/>
        <v>0</v>
      </c>
      <c r="J24" s="20">
        <v>800</v>
      </c>
      <c r="K24" s="70">
        <v>47977</v>
      </c>
      <c r="L24" s="24">
        <f t="shared" si="2"/>
        <v>1.6674656606290514E-2</v>
      </c>
      <c r="M24" s="20">
        <v>123</v>
      </c>
      <c r="N24" s="70">
        <v>14733</v>
      </c>
      <c r="O24" s="24">
        <f t="shared" si="3"/>
        <v>8.3486051720627168E-3</v>
      </c>
      <c r="P24" s="20">
        <v>2284</v>
      </c>
      <c r="Q24" s="70">
        <v>115174</v>
      </c>
      <c r="R24" s="24">
        <f t="shared" si="4"/>
        <v>1.9830864604858736E-2</v>
      </c>
      <c r="S24" s="20">
        <v>31</v>
      </c>
      <c r="T24" s="70">
        <v>9888</v>
      </c>
      <c r="U24" s="24">
        <f t="shared" si="5"/>
        <v>3.1351132686084143E-3</v>
      </c>
      <c r="V24" s="20">
        <v>0</v>
      </c>
      <c r="W24" s="70"/>
      <c r="X24" s="24">
        <f t="shared" si="6"/>
        <v>0</v>
      </c>
      <c r="Y24" s="20"/>
      <c r="Z24" s="70"/>
      <c r="AA24" s="24">
        <f t="shared" si="7"/>
        <v>0</v>
      </c>
      <c r="AB24" s="20"/>
      <c r="AC24" s="70"/>
      <c r="AD24" s="24">
        <f t="shared" si="8"/>
        <v>0</v>
      </c>
      <c r="AE24" s="20"/>
      <c r="AF24" s="70"/>
      <c r="AG24" s="24">
        <f t="shared" si="9"/>
        <v>0</v>
      </c>
      <c r="AH24" s="13">
        <f t="shared" si="69"/>
        <v>5409</v>
      </c>
      <c r="AI24" s="13">
        <f t="shared" si="69"/>
        <v>278390</v>
      </c>
      <c r="AJ24" s="21">
        <f t="shared" si="70"/>
        <v>1.9429577211825137E-2</v>
      </c>
      <c r="AK24" s="22">
        <v>762</v>
      </c>
      <c r="AL24" s="23">
        <f t="shared" si="12"/>
        <v>2.73716728330759E-3</v>
      </c>
      <c r="AM24" s="49"/>
      <c r="AQ24" s="36"/>
      <c r="AR24" s="36"/>
      <c r="AV24" s="82"/>
    </row>
    <row r="25" spans="1:108" ht="18.75" customHeight="1" x14ac:dyDescent="0.3">
      <c r="A25" s="193"/>
      <c r="B25" s="193"/>
      <c r="C25" s="19" t="s">
        <v>47</v>
      </c>
      <c r="D25" s="20">
        <v>3124</v>
      </c>
      <c r="E25" s="70">
        <v>91495</v>
      </c>
      <c r="F25" s="24">
        <f t="shared" si="0"/>
        <v>3.414394229192852E-2</v>
      </c>
      <c r="G25" s="20">
        <v>5</v>
      </c>
      <c r="H25" s="70">
        <v>6175</v>
      </c>
      <c r="I25" s="24">
        <f t="shared" si="1"/>
        <v>8.0971659919028337E-4</v>
      </c>
      <c r="J25" s="20">
        <v>1076</v>
      </c>
      <c r="K25" s="70">
        <v>50360</v>
      </c>
      <c r="L25" s="24">
        <f t="shared" si="2"/>
        <v>2.136616362192216E-2</v>
      </c>
      <c r="M25" s="20">
        <v>219</v>
      </c>
      <c r="N25" s="70">
        <v>15516</v>
      </c>
      <c r="O25" s="24">
        <f t="shared" si="3"/>
        <v>1.4114462490332561E-2</v>
      </c>
      <c r="P25" s="20">
        <v>2817</v>
      </c>
      <c r="Q25" s="70">
        <v>113252</v>
      </c>
      <c r="R25" s="24">
        <f t="shared" si="4"/>
        <v>2.487373291420902E-2</v>
      </c>
      <c r="S25" s="20">
        <v>36</v>
      </c>
      <c r="T25" s="70">
        <v>10018</v>
      </c>
      <c r="U25" s="24">
        <f t="shared" si="5"/>
        <v>3.5935316430425234E-3</v>
      </c>
      <c r="V25" s="20">
        <v>0</v>
      </c>
      <c r="W25" s="70"/>
      <c r="X25" s="24">
        <f t="shared" si="6"/>
        <v>0</v>
      </c>
      <c r="Y25" s="20"/>
      <c r="Z25" s="70"/>
      <c r="AA25" s="24">
        <f t="shared" si="7"/>
        <v>0</v>
      </c>
      <c r="AB25" s="20"/>
      <c r="AC25" s="70"/>
      <c r="AD25" s="24">
        <f t="shared" si="8"/>
        <v>0</v>
      </c>
      <c r="AE25" s="20"/>
      <c r="AF25" s="70"/>
      <c r="AG25" s="24">
        <f t="shared" si="9"/>
        <v>0</v>
      </c>
      <c r="AH25" s="13">
        <f t="shared" si="69"/>
        <v>7277</v>
      </c>
      <c r="AI25" s="13">
        <f t="shared" si="69"/>
        <v>286816</v>
      </c>
      <c r="AJ25" s="21">
        <f t="shared" si="70"/>
        <v>2.5371666852616312E-2</v>
      </c>
      <c r="AK25" s="22">
        <v>631</v>
      </c>
      <c r="AL25" s="23">
        <f t="shared" si="12"/>
        <v>2.2000167354680354E-3</v>
      </c>
      <c r="AN25" s="200" t="s">
        <v>36</v>
      </c>
      <c r="AO25" s="200"/>
      <c r="AP25" s="200"/>
      <c r="AQ25" s="200" t="s">
        <v>58</v>
      </c>
      <c r="AR25" s="200"/>
      <c r="AS25" s="200"/>
      <c r="AT25" s="215" t="s">
        <v>60</v>
      </c>
      <c r="AU25" s="215"/>
    </row>
    <row r="26" spans="1:108" ht="18.75" customHeight="1" thickBot="1" x14ac:dyDescent="0.35">
      <c r="A26" s="193"/>
      <c r="B26" s="194"/>
      <c r="C26" s="25" t="s">
        <v>44</v>
      </c>
      <c r="D26" s="26">
        <f>SUM(D23:D25)</f>
        <v>7291</v>
      </c>
      <c r="E26" s="74">
        <f>SUM(E23:E25)</f>
        <v>263347</v>
      </c>
      <c r="F26" s="27">
        <f t="shared" si="0"/>
        <v>2.7685904908732586E-2</v>
      </c>
      <c r="G26" s="26">
        <f>SUM(G23:G25)</f>
        <v>5</v>
      </c>
      <c r="H26" s="71">
        <f>SUM(H23:H25)</f>
        <v>18201</v>
      </c>
      <c r="I26" s="27">
        <f t="shared" si="1"/>
        <v>2.7471018075929892E-4</v>
      </c>
      <c r="J26" s="26">
        <f>SUM(J23:J25)</f>
        <v>2447</v>
      </c>
      <c r="K26" s="71">
        <f>SUM(K23:K25)</f>
        <v>143070</v>
      </c>
      <c r="L26" s="27">
        <f t="shared" si="2"/>
        <v>1.7103515761515344E-2</v>
      </c>
      <c r="M26" s="26">
        <f>SUM(M23:M25)</f>
        <v>484</v>
      </c>
      <c r="N26" s="71">
        <f>SUM(N23:N25)</f>
        <v>45754</v>
      </c>
      <c r="O26" s="27">
        <f t="shared" si="3"/>
        <v>1.0578310093106613E-2</v>
      </c>
      <c r="P26" s="26">
        <f>SUM(P23:P25)</f>
        <v>7026</v>
      </c>
      <c r="Q26" s="71">
        <f>SUM(Q23:Q25)</f>
        <v>353906</v>
      </c>
      <c r="R26" s="27">
        <f t="shared" si="4"/>
        <v>1.9852729255791086E-2</v>
      </c>
      <c r="S26" s="26">
        <f>SUM(S23:S25)</f>
        <v>84</v>
      </c>
      <c r="T26" s="71">
        <f>SUM(T23:T25)</f>
        <v>30485</v>
      </c>
      <c r="U26" s="27">
        <f t="shared" si="5"/>
        <v>2.7554535017221583E-3</v>
      </c>
      <c r="V26" s="26">
        <f>SUM(V23:V25)</f>
        <v>0</v>
      </c>
      <c r="W26" s="71">
        <f>SUM(W23:W25)</f>
        <v>0</v>
      </c>
      <c r="X26" s="27">
        <f t="shared" si="6"/>
        <v>0</v>
      </c>
      <c r="Y26" s="26">
        <f>SUM(Y23:Y25)</f>
        <v>0</v>
      </c>
      <c r="Z26" s="71">
        <f>SUM(Z23:Z25)</f>
        <v>0</v>
      </c>
      <c r="AA26" s="27">
        <f t="shared" si="7"/>
        <v>0</v>
      </c>
      <c r="AB26" s="86"/>
      <c r="AC26" s="71">
        <f>SUM(AC23:AC25)</f>
        <v>0</v>
      </c>
      <c r="AD26" s="27">
        <f t="shared" si="8"/>
        <v>0</v>
      </c>
      <c r="AE26" s="86"/>
      <c r="AF26" s="71">
        <f>SUM(AF23:AF25)</f>
        <v>0</v>
      </c>
      <c r="AG26" s="27">
        <f t="shared" si="9"/>
        <v>0</v>
      </c>
      <c r="AH26" s="26">
        <f>SUM(AH23:AH25)</f>
        <v>17337</v>
      </c>
      <c r="AI26" s="26">
        <f>SUM(AI23:AI25)</f>
        <v>854763</v>
      </c>
      <c r="AJ26" s="28">
        <f t="shared" si="70"/>
        <v>2.0282815236504152E-2</v>
      </c>
      <c r="AK26" s="29">
        <f>SUM(AK23:AK25)</f>
        <v>2291</v>
      </c>
      <c r="AL26" s="30">
        <f t="shared" si="12"/>
        <v>2.6802751171962286E-3</v>
      </c>
      <c r="AN26" s="201"/>
      <c r="AO26" s="201"/>
      <c r="AP26" s="201"/>
      <c r="AQ26" s="7" t="s">
        <v>59</v>
      </c>
      <c r="AR26" s="8" t="s">
        <v>10</v>
      </c>
      <c r="AS26" s="8" t="s">
        <v>40</v>
      </c>
      <c r="AT26" s="10" t="s">
        <v>21</v>
      </c>
      <c r="AU26" s="11" t="s">
        <v>45</v>
      </c>
      <c r="AV26" s="36"/>
    </row>
    <row r="27" spans="1:108" ht="18.75" customHeight="1" thickTop="1" x14ac:dyDescent="0.3">
      <c r="A27" s="193"/>
      <c r="B27" s="192" t="s">
        <v>25</v>
      </c>
      <c r="C27" s="19" t="s">
        <v>38</v>
      </c>
      <c r="D27" s="20">
        <v>3622</v>
      </c>
      <c r="E27" s="70">
        <v>105046</v>
      </c>
      <c r="F27" s="24">
        <f t="shared" si="0"/>
        <v>3.4480132513375096E-2</v>
      </c>
      <c r="G27" s="20"/>
      <c r="H27" s="70">
        <v>5647</v>
      </c>
      <c r="I27" s="24">
        <f t="shared" si="1"/>
        <v>0</v>
      </c>
      <c r="J27" s="20">
        <v>1027</v>
      </c>
      <c r="K27" s="70">
        <v>49234</v>
      </c>
      <c r="L27" s="24">
        <f t="shared" si="2"/>
        <v>2.0859568590811228E-2</v>
      </c>
      <c r="M27" s="20">
        <v>256</v>
      </c>
      <c r="N27" s="70">
        <v>21746</v>
      </c>
      <c r="O27" s="24">
        <f t="shared" si="3"/>
        <v>1.1772279959532788E-2</v>
      </c>
      <c r="P27" s="20">
        <v>3109</v>
      </c>
      <c r="Q27" s="70">
        <v>117114</v>
      </c>
      <c r="R27" s="24">
        <f t="shared" si="4"/>
        <v>2.6546783475929436E-2</v>
      </c>
      <c r="S27" s="20">
        <v>30</v>
      </c>
      <c r="T27" s="70">
        <v>5079</v>
      </c>
      <c r="U27" s="24">
        <f t="shared" si="5"/>
        <v>5.9066745422327229E-3</v>
      </c>
      <c r="V27" s="20"/>
      <c r="W27" s="70"/>
      <c r="X27" s="24">
        <f t="shared" si="6"/>
        <v>0</v>
      </c>
      <c r="Y27" s="20"/>
      <c r="Z27" s="70"/>
      <c r="AA27" s="24">
        <f t="shared" si="7"/>
        <v>0</v>
      </c>
      <c r="AB27" s="84"/>
      <c r="AC27" s="70"/>
      <c r="AD27" s="24">
        <f t="shared" si="8"/>
        <v>0</v>
      </c>
      <c r="AE27" s="84"/>
      <c r="AF27" s="70"/>
      <c r="AG27" s="24">
        <f t="shared" si="9"/>
        <v>0</v>
      </c>
      <c r="AH27" s="13">
        <f t="shared" ref="AH27:AI29" si="71">SUM(D27,G27,J27,M27,P27,S27,V27,Y27,AB27,AE27)</f>
        <v>8044</v>
      </c>
      <c r="AI27" s="13">
        <f t="shared" si="71"/>
        <v>303866</v>
      </c>
      <c r="AJ27" s="21">
        <f t="shared" si="70"/>
        <v>2.6472194980682276E-2</v>
      </c>
      <c r="AK27" s="22">
        <v>573</v>
      </c>
      <c r="AL27" s="23">
        <f t="shared" si="12"/>
        <v>1.8856996175945977E-3</v>
      </c>
      <c r="AN27" s="221" t="s">
        <v>63</v>
      </c>
      <c r="AO27" s="193" t="s">
        <v>24</v>
      </c>
      <c r="AP27" s="12" t="s">
        <v>41</v>
      </c>
      <c r="AQ27" s="16">
        <f t="shared" ref="AQ27:AR29" si="72">SUM(AH6,AH40)</f>
        <v>129182</v>
      </c>
      <c r="AR27" s="16">
        <f t="shared" si="72"/>
        <v>1896185</v>
      </c>
      <c r="AS27" s="17">
        <f t="shared" ref="AS27:AS43" si="73">IF(ISERROR(AQ27/AR27),0,(AQ27/AR27))</f>
        <v>6.8127318800644446E-2</v>
      </c>
      <c r="AT27" s="16">
        <f>SUM(AK6,AK40)</f>
        <v>21716</v>
      </c>
      <c r="AU27" s="17">
        <f t="shared" ref="AU27:AU43" si="74">IF(ISERROR(AT27/AR27),0,(AT27/AR27))</f>
        <v>1.1452469036512787E-2</v>
      </c>
      <c r="AV27" s="53"/>
      <c r="AW27" s="51"/>
      <c r="BC27" s="49"/>
      <c r="BD27" s="49"/>
    </row>
    <row r="28" spans="1:108" ht="18.75" customHeight="1" x14ac:dyDescent="0.3">
      <c r="A28" s="193"/>
      <c r="B28" s="193"/>
      <c r="C28" s="19" t="s">
        <v>39</v>
      </c>
      <c r="D28" s="20">
        <v>4019</v>
      </c>
      <c r="E28" s="70">
        <v>105058</v>
      </c>
      <c r="F28" s="24">
        <f t="shared" si="0"/>
        <v>3.825505911020579E-2</v>
      </c>
      <c r="G28" s="20">
        <v>5</v>
      </c>
      <c r="H28" s="70">
        <v>8185</v>
      </c>
      <c r="I28" s="24">
        <f t="shared" si="1"/>
        <v>6.1087354917532073E-4</v>
      </c>
      <c r="J28" s="20">
        <v>1125</v>
      </c>
      <c r="K28" s="70">
        <v>48084</v>
      </c>
      <c r="L28" s="24">
        <f t="shared" si="2"/>
        <v>2.3396556026952831E-2</v>
      </c>
      <c r="M28" s="20">
        <v>397</v>
      </c>
      <c r="N28" s="70">
        <v>22274</v>
      </c>
      <c r="O28" s="24">
        <f t="shared" si="3"/>
        <v>1.7823471311843406E-2</v>
      </c>
      <c r="P28" s="20">
        <v>3878</v>
      </c>
      <c r="Q28" s="70">
        <v>125827</v>
      </c>
      <c r="R28" s="24">
        <f t="shared" si="4"/>
        <v>3.0820094256399661E-2</v>
      </c>
      <c r="S28" s="20">
        <v>45</v>
      </c>
      <c r="T28" s="70">
        <v>5238</v>
      </c>
      <c r="U28" s="24">
        <f t="shared" si="5"/>
        <v>8.5910652920962206E-3</v>
      </c>
      <c r="V28" s="20"/>
      <c r="W28" s="70"/>
      <c r="X28" s="24">
        <f t="shared" si="6"/>
        <v>0</v>
      </c>
      <c r="Y28" s="20"/>
      <c r="Z28" s="70"/>
      <c r="AA28" s="24">
        <f t="shared" si="7"/>
        <v>0</v>
      </c>
      <c r="AB28" s="84"/>
      <c r="AC28" s="70"/>
      <c r="AD28" s="24">
        <f t="shared" si="8"/>
        <v>0</v>
      </c>
      <c r="AE28" s="84"/>
      <c r="AF28" s="70"/>
      <c r="AG28" s="24">
        <f t="shared" si="9"/>
        <v>0</v>
      </c>
      <c r="AH28" s="13">
        <f t="shared" si="71"/>
        <v>9469</v>
      </c>
      <c r="AI28" s="13">
        <f t="shared" si="71"/>
        <v>314666</v>
      </c>
      <c r="AJ28" s="21">
        <f t="shared" si="70"/>
        <v>3.0092224771662651E-2</v>
      </c>
      <c r="AK28" s="22">
        <v>625</v>
      </c>
      <c r="AL28" s="23">
        <f t="shared" si="12"/>
        <v>1.9862330216801308E-3</v>
      </c>
      <c r="AN28" s="193"/>
      <c r="AO28" s="193"/>
      <c r="AP28" s="19" t="s">
        <v>43</v>
      </c>
      <c r="AQ28" s="16">
        <f t="shared" si="72"/>
        <v>126437</v>
      </c>
      <c r="AR28" s="16">
        <f t="shared" si="72"/>
        <v>1811241</v>
      </c>
      <c r="AS28" s="17">
        <f t="shared" si="73"/>
        <v>6.9806834098830581E-2</v>
      </c>
      <c r="AT28" s="16">
        <f>SUM(AK7,AK41)</f>
        <v>19718</v>
      </c>
      <c r="AU28" s="17">
        <f t="shared" si="74"/>
        <v>1.088645851104298E-2</v>
      </c>
      <c r="AW28" s="51"/>
    </row>
    <row r="29" spans="1:108" ht="18.75" customHeight="1" x14ac:dyDescent="0.3">
      <c r="A29" s="193"/>
      <c r="B29" s="193"/>
      <c r="C29" s="19" t="s">
        <v>52</v>
      </c>
      <c r="D29" s="20">
        <v>5273</v>
      </c>
      <c r="E29" s="70">
        <v>105395</v>
      </c>
      <c r="F29" s="24">
        <f t="shared" si="0"/>
        <v>5.0030836377437257E-2</v>
      </c>
      <c r="G29" s="20">
        <v>27</v>
      </c>
      <c r="H29" s="70">
        <v>7679</v>
      </c>
      <c r="I29" s="24">
        <f t="shared" si="1"/>
        <v>3.5160828232842817E-3</v>
      </c>
      <c r="J29" s="20">
        <v>1630</v>
      </c>
      <c r="K29" s="70">
        <v>46874</v>
      </c>
      <c r="L29" s="24">
        <f t="shared" si="2"/>
        <v>3.4774075180270515E-2</v>
      </c>
      <c r="M29" s="20">
        <v>549</v>
      </c>
      <c r="N29" s="70">
        <v>21544</v>
      </c>
      <c r="O29" s="24">
        <f t="shared" si="3"/>
        <v>2.5482733011511327E-2</v>
      </c>
      <c r="P29" s="20">
        <v>4921</v>
      </c>
      <c r="Q29" s="70">
        <v>124993</v>
      </c>
      <c r="R29" s="24">
        <f t="shared" si="4"/>
        <v>3.9370204731464964E-2</v>
      </c>
      <c r="S29" s="20">
        <v>52</v>
      </c>
      <c r="T29" s="70">
        <v>5216</v>
      </c>
      <c r="U29" s="24">
        <f t="shared" si="5"/>
        <v>9.9693251533742328E-3</v>
      </c>
      <c r="V29" s="20"/>
      <c r="W29" s="70"/>
      <c r="X29" s="24">
        <f t="shared" si="6"/>
        <v>0</v>
      </c>
      <c r="Y29" s="20"/>
      <c r="Z29" s="70"/>
      <c r="AA29" s="24">
        <f t="shared" si="7"/>
        <v>0</v>
      </c>
      <c r="AB29" s="84"/>
      <c r="AC29" s="70"/>
      <c r="AD29" s="24">
        <f t="shared" si="8"/>
        <v>0</v>
      </c>
      <c r="AE29" s="84"/>
      <c r="AF29" s="70"/>
      <c r="AG29" s="24">
        <f t="shared" si="9"/>
        <v>0</v>
      </c>
      <c r="AH29" s="13">
        <f t="shared" si="71"/>
        <v>12452</v>
      </c>
      <c r="AI29" s="13">
        <f t="shared" si="71"/>
        <v>311701</v>
      </c>
      <c r="AJ29" s="21">
        <f t="shared" si="70"/>
        <v>3.9948540428166736E-2</v>
      </c>
      <c r="AK29" s="22">
        <v>1780</v>
      </c>
      <c r="AL29" s="23">
        <f t="shared" si="12"/>
        <v>5.7106008642898165E-3</v>
      </c>
      <c r="AN29" s="193"/>
      <c r="AO29" s="193"/>
      <c r="AP29" s="19" t="s">
        <v>47</v>
      </c>
      <c r="AQ29" s="16">
        <f t="shared" si="72"/>
        <v>143894</v>
      </c>
      <c r="AR29" s="16">
        <f t="shared" si="72"/>
        <v>1880951</v>
      </c>
      <c r="AS29" s="17">
        <f t="shared" si="73"/>
        <v>7.6500663759980991E-2</v>
      </c>
      <c r="AT29" s="16">
        <f>SUM(AK8,AK42)</f>
        <v>18000</v>
      </c>
      <c r="AU29" s="17">
        <f t="shared" si="74"/>
        <v>9.5696272789668625E-3</v>
      </c>
      <c r="AV29" s="52"/>
      <c r="AW29" s="4"/>
    </row>
    <row r="30" spans="1:108" ht="18.75" customHeight="1" x14ac:dyDescent="0.3">
      <c r="A30" s="193"/>
      <c r="B30" s="194"/>
      <c r="C30" s="25" t="s">
        <v>44</v>
      </c>
      <c r="D30" s="26">
        <f>SUM(D27:D29)</f>
        <v>12914</v>
      </c>
      <c r="E30" s="74">
        <f>SUM(E27:E29)</f>
        <v>315499</v>
      </c>
      <c r="F30" s="27">
        <f t="shared" si="0"/>
        <v>4.0931983936557642E-2</v>
      </c>
      <c r="G30" s="26">
        <f>SUM(G27:G29)</f>
        <v>32</v>
      </c>
      <c r="H30" s="71">
        <f>SUM(H27:H29)</f>
        <v>21511</v>
      </c>
      <c r="I30" s="27">
        <f t="shared" si="1"/>
        <v>1.4876109897261865E-3</v>
      </c>
      <c r="J30" s="26">
        <f>SUM(J27:J29)</f>
        <v>3782</v>
      </c>
      <c r="K30" s="71">
        <f>SUM(K27:K29)</f>
        <v>144192</v>
      </c>
      <c r="L30" s="27">
        <f t="shared" si="2"/>
        <v>2.6228916999556148E-2</v>
      </c>
      <c r="M30" s="26">
        <f>SUM(M27:M29)</f>
        <v>1202</v>
      </c>
      <c r="N30" s="71">
        <f>SUM(N27:N29)</f>
        <v>65564</v>
      </c>
      <c r="O30" s="27">
        <f t="shared" si="3"/>
        <v>1.8333231651516076E-2</v>
      </c>
      <c r="P30" s="26">
        <f>SUM(P27:P29)</f>
        <v>11908</v>
      </c>
      <c r="Q30" s="71">
        <f>SUM(Q27:Q29)</f>
        <v>367934</v>
      </c>
      <c r="R30" s="27">
        <f t="shared" si="4"/>
        <v>3.2364500154919089E-2</v>
      </c>
      <c r="S30" s="26">
        <f>SUM(S27:S29)</f>
        <v>127</v>
      </c>
      <c r="T30" s="71">
        <f>SUM(T27:T29)</f>
        <v>15533</v>
      </c>
      <c r="U30" s="27">
        <f t="shared" si="5"/>
        <v>8.1761411189081312E-3</v>
      </c>
      <c r="V30" s="26">
        <f>SUM(V27:V29)</f>
        <v>0</v>
      </c>
      <c r="W30" s="71">
        <f>SUM(W27:W29)</f>
        <v>0</v>
      </c>
      <c r="X30" s="27">
        <f t="shared" si="6"/>
        <v>0</v>
      </c>
      <c r="Y30" s="26">
        <f>SUM(Y27:Y29)</f>
        <v>0</v>
      </c>
      <c r="Z30" s="71">
        <f>SUM(Z27:Z29)</f>
        <v>0</v>
      </c>
      <c r="AA30" s="27">
        <f t="shared" si="7"/>
        <v>0</v>
      </c>
      <c r="AB30" s="86"/>
      <c r="AC30" s="71">
        <f>SUM(AC27:AC29)</f>
        <v>0</v>
      </c>
      <c r="AD30" s="27">
        <f t="shared" si="8"/>
        <v>0</v>
      </c>
      <c r="AE30" s="86"/>
      <c r="AF30" s="71">
        <f>SUM(AF27:AF29)</f>
        <v>0</v>
      </c>
      <c r="AG30" s="27">
        <f t="shared" si="9"/>
        <v>0</v>
      </c>
      <c r="AH30" s="26">
        <f>SUM(AH27:AH29)</f>
        <v>29965</v>
      </c>
      <c r="AI30" s="26">
        <f>SUM(AI27:AI29)</f>
        <v>930233</v>
      </c>
      <c r="AJ30" s="28">
        <f t="shared" si="70"/>
        <v>3.2212359699129146E-2</v>
      </c>
      <c r="AK30" s="29">
        <f>SUM(AK27:AK29)</f>
        <v>2978</v>
      </c>
      <c r="AL30" s="30">
        <f t="shared" si="12"/>
        <v>3.2013484793594724E-3</v>
      </c>
      <c r="AN30" s="193"/>
      <c r="AO30" s="194"/>
      <c r="AP30" s="25" t="s">
        <v>44</v>
      </c>
      <c r="AQ30" s="26">
        <f>SUM(AQ27:AQ29)</f>
        <v>399513</v>
      </c>
      <c r="AR30" s="26">
        <f>SUM(AR27:AR29)</f>
        <v>5588377</v>
      </c>
      <c r="AS30" s="27">
        <f t="shared" si="73"/>
        <v>7.1489987164430752E-2</v>
      </c>
      <c r="AT30" s="26">
        <f>SUM(AT27:AT29)</f>
        <v>59434</v>
      </c>
      <c r="AU30" s="27">
        <f t="shared" si="74"/>
        <v>1.0635288206218013E-2</v>
      </c>
      <c r="AV30" s="53"/>
      <c r="AW30" s="51"/>
    </row>
    <row r="31" spans="1:108" ht="18.75" customHeight="1" x14ac:dyDescent="0.3">
      <c r="A31" s="193"/>
      <c r="B31" s="192" t="s">
        <v>26</v>
      </c>
      <c r="C31" s="19" t="s">
        <v>55</v>
      </c>
      <c r="D31" s="20">
        <v>5585</v>
      </c>
      <c r="E31" s="70">
        <v>105885</v>
      </c>
      <c r="F31" s="24">
        <f t="shared" si="0"/>
        <v>5.2745903574632859E-2</v>
      </c>
      <c r="G31" s="20">
        <v>17</v>
      </c>
      <c r="H31" s="70">
        <v>7670</v>
      </c>
      <c r="I31" s="24">
        <f t="shared" si="1"/>
        <v>2.2164276401564539E-3</v>
      </c>
      <c r="J31" s="20">
        <v>1635</v>
      </c>
      <c r="K31" s="70">
        <v>44183</v>
      </c>
      <c r="L31" s="24">
        <f t="shared" si="2"/>
        <v>3.7005182988932392E-2</v>
      </c>
      <c r="M31" s="20">
        <v>582</v>
      </c>
      <c r="N31" s="70">
        <v>20423</v>
      </c>
      <c r="O31" s="24">
        <f t="shared" si="3"/>
        <v>2.849728247564021E-2</v>
      </c>
      <c r="P31" s="20">
        <v>5074</v>
      </c>
      <c r="Q31" s="70">
        <v>122200</v>
      </c>
      <c r="R31" s="24">
        <f t="shared" si="4"/>
        <v>4.1522094926350249E-2</v>
      </c>
      <c r="S31" s="20">
        <v>69</v>
      </c>
      <c r="T31" s="70">
        <v>5151</v>
      </c>
      <c r="U31" s="24">
        <f t="shared" si="5"/>
        <v>1.3395457192778102E-2</v>
      </c>
      <c r="V31" s="20"/>
      <c r="W31" s="70"/>
      <c r="X31" s="24">
        <f t="shared" si="6"/>
        <v>0</v>
      </c>
      <c r="Y31" s="20"/>
      <c r="Z31" s="70"/>
      <c r="AA31" s="24">
        <f t="shared" si="7"/>
        <v>0</v>
      </c>
      <c r="AB31" s="84"/>
      <c r="AC31" s="70"/>
      <c r="AD31" s="24">
        <f t="shared" si="8"/>
        <v>0</v>
      </c>
      <c r="AE31" s="84"/>
      <c r="AF31" s="70"/>
      <c r="AG31" s="24">
        <f t="shared" si="9"/>
        <v>0</v>
      </c>
      <c r="AH31" s="13">
        <f t="shared" ref="AH31:AI33" si="75">SUM(D31,G31,J31,M31,P31,S31,V31,Y31,AB31,AE31)</f>
        <v>12962</v>
      </c>
      <c r="AI31" s="13">
        <f t="shared" si="75"/>
        <v>305512</v>
      </c>
      <c r="AJ31" s="21">
        <f t="shared" si="70"/>
        <v>4.2427138704862657E-2</v>
      </c>
      <c r="AK31" s="22">
        <v>1545</v>
      </c>
      <c r="AL31" s="23">
        <f t="shared" si="12"/>
        <v>5.0570845007724737E-3</v>
      </c>
      <c r="AN31" s="193"/>
      <c r="AO31" s="192" t="s">
        <v>25</v>
      </c>
      <c r="AP31" s="19" t="s">
        <v>38</v>
      </c>
      <c r="AQ31" s="16">
        <f t="shared" ref="AQ31:AR33" si="76">SUM(AH10,AH44)</f>
        <v>160598</v>
      </c>
      <c r="AR31" s="16">
        <f t="shared" si="76"/>
        <v>2058117</v>
      </c>
      <c r="AS31" s="17">
        <f t="shared" si="73"/>
        <v>7.8031521045693705E-2</v>
      </c>
      <c r="AT31" s="16">
        <f>SUM(AK10,AK44)</f>
        <v>20058</v>
      </c>
      <c r="AU31" s="17">
        <f t="shared" si="74"/>
        <v>9.7458016235228602E-3</v>
      </c>
      <c r="AV31" s="36"/>
      <c r="AW31" s="51"/>
    </row>
    <row r="32" spans="1:108" ht="18.75" customHeight="1" x14ac:dyDescent="0.3">
      <c r="A32" s="193"/>
      <c r="B32" s="193"/>
      <c r="C32" s="19" t="s">
        <v>50</v>
      </c>
      <c r="D32" s="20">
        <v>6440</v>
      </c>
      <c r="E32" s="72">
        <v>109184</v>
      </c>
      <c r="F32" s="24">
        <f t="shared" si="0"/>
        <v>5.898300117233294E-2</v>
      </c>
      <c r="G32" s="20">
        <v>8</v>
      </c>
      <c r="H32" s="72">
        <v>7279</v>
      </c>
      <c r="I32" s="24">
        <f t="shared" si="1"/>
        <v>1.0990520675917021E-3</v>
      </c>
      <c r="J32" s="20">
        <v>1629</v>
      </c>
      <c r="K32" s="72">
        <v>47723</v>
      </c>
      <c r="L32" s="24">
        <f t="shared" si="2"/>
        <v>3.4134484420510029E-2</v>
      </c>
      <c r="M32" s="20">
        <v>689</v>
      </c>
      <c r="N32" s="72">
        <v>22311</v>
      </c>
      <c r="O32" s="24">
        <f t="shared" si="3"/>
        <v>3.0881627896553271E-2</v>
      </c>
      <c r="P32" s="20">
        <v>5773</v>
      </c>
      <c r="Q32" s="72">
        <v>129485</v>
      </c>
      <c r="R32" s="24">
        <f t="shared" si="4"/>
        <v>4.458431478549639E-2</v>
      </c>
      <c r="S32" s="20">
        <v>59</v>
      </c>
      <c r="T32" s="72">
        <v>5457</v>
      </c>
      <c r="U32" s="24">
        <f t="shared" si="5"/>
        <v>1.0811801356056441E-2</v>
      </c>
      <c r="V32" s="20"/>
      <c r="W32" s="70"/>
      <c r="X32" s="24">
        <f t="shared" si="6"/>
        <v>0</v>
      </c>
      <c r="Y32" s="20"/>
      <c r="Z32" s="70"/>
      <c r="AA32" s="24">
        <f t="shared" si="7"/>
        <v>0</v>
      </c>
      <c r="AB32" s="84"/>
      <c r="AC32" s="70"/>
      <c r="AD32" s="24">
        <f t="shared" si="8"/>
        <v>0</v>
      </c>
      <c r="AE32" s="84"/>
      <c r="AF32" s="70"/>
      <c r="AG32" s="24">
        <f t="shared" si="9"/>
        <v>0</v>
      </c>
      <c r="AH32" s="13">
        <f t="shared" si="75"/>
        <v>14598</v>
      </c>
      <c r="AI32" s="13">
        <f t="shared" si="75"/>
        <v>321439</v>
      </c>
      <c r="AJ32" s="21">
        <f t="shared" si="70"/>
        <v>4.5414526550916351E-2</v>
      </c>
      <c r="AK32" s="22">
        <v>2208</v>
      </c>
      <c r="AL32" s="23">
        <f t="shared" si="12"/>
        <v>6.8691104688603432E-3</v>
      </c>
      <c r="AN32" s="193"/>
      <c r="AO32" s="193"/>
      <c r="AP32" s="19" t="s">
        <v>39</v>
      </c>
      <c r="AQ32" s="16">
        <f t="shared" si="76"/>
        <v>173803</v>
      </c>
      <c r="AR32" s="16">
        <f t="shared" si="76"/>
        <v>2143164</v>
      </c>
      <c r="AS32" s="17">
        <f>IF(ISERROR(AQ32/AR32),0,(AQ32/AR32))</f>
        <v>8.1096453654503339E-2</v>
      </c>
      <c r="AT32" s="16">
        <f>SUM(AK11,AK45)</f>
        <v>18874</v>
      </c>
      <c r="AU32" s="17">
        <f t="shared" si="74"/>
        <v>8.8066055607503666E-3</v>
      </c>
      <c r="AV32" s="51"/>
    </row>
    <row r="33" spans="1:52" ht="18.75" customHeight="1" x14ac:dyDescent="0.3">
      <c r="A33" s="193"/>
      <c r="B33" s="193"/>
      <c r="C33" s="19" t="s">
        <v>51</v>
      </c>
      <c r="D33" s="20">
        <v>6660</v>
      </c>
      <c r="E33" s="70">
        <v>91631</v>
      </c>
      <c r="F33" s="24">
        <f t="shared" si="0"/>
        <v>7.2682825681265079E-2</v>
      </c>
      <c r="G33" s="20">
        <v>11</v>
      </c>
      <c r="H33" s="70">
        <v>6925</v>
      </c>
      <c r="I33" s="24">
        <f t="shared" si="1"/>
        <v>1.588447653429603E-3</v>
      </c>
      <c r="J33" s="20">
        <v>2485</v>
      </c>
      <c r="K33" s="70">
        <v>46571</v>
      </c>
      <c r="L33" s="24">
        <f t="shared" si="2"/>
        <v>5.3359386742822784E-2</v>
      </c>
      <c r="M33" s="20">
        <v>850</v>
      </c>
      <c r="N33" s="70">
        <v>17369</v>
      </c>
      <c r="O33" s="24">
        <f t="shared" si="3"/>
        <v>4.8937762680637917E-2</v>
      </c>
      <c r="P33" s="20">
        <v>7437</v>
      </c>
      <c r="Q33" s="70">
        <v>113882</v>
      </c>
      <c r="R33" s="24">
        <f t="shared" si="4"/>
        <v>6.5304437926977044E-2</v>
      </c>
      <c r="S33" s="20">
        <v>245</v>
      </c>
      <c r="T33" s="70">
        <v>8718</v>
      </c>
      <c r="U33" s="24">
        <f t="shared" si="5"/>
        <v>2.8102775866024318E-2</v>
      </c>
      <c r="V33" s="20"/>
      <c r="W33" s="70"/>
      <c r="X33" s="24">
        <f t="shared" si="6"/>
        <v>0</v>
      </c>
      <c r="Y33" s="20"/>
      <c r="Z33" s="70"/>
      <c r="AA33" s="24">
        <f t="shared" si="7"/>
        <v>0</v>
      </c>
      <c r="AB33" s="84"/>
      <c r="AC33" s="70"/>
      <c r="AD33" s="24">
        <f t="shared" si="8"/>
        <v>0</v>
      </c>
      <c r="AE33" s="84"/>
      <c r="AF33" s="70"/>
      <c r="AG33" s="24">
        <f t="shared" si="9"/>
        <v>0</v>
      </c>
      <c r="AH33" s="13">
        <f t="shared" si="75"/>
        <v>17688</v>
      </c>
      <c r="AI33" s="13">
        <f t="shared" si="75"/>
        <v>285096</v>
      </c>
      <c r="AJ33" s="21">
        <f t="shared" si="70"/>
        <v>6.2042259449448606E-2</v>
      </c>
      <c r="AK33" s="22">
        <v>2308</v>
      </c>
      <c r="AL33" s="23">
        <f t="shared" si="12"/>
        <v>8.0955187024721494E-3</v>
      </c>
      <c r="AN33" s="193"/>
      <c r="AO33" s="193"/>
      <c r="AP33" s="19" t="s">
        <v>52</v>
      </c>
      <c r="AQ33" s="16">
        <f t="shared" si="76"/>
        <v>178737</v>
      </c>
      <c r="AR33" s="16">
        <f t="shared" si="76"/>
        <v>2100245</v>
      </c>
      <c r="AS33" s="17">
        <f t="shared" si="73"/>
        <v>8.5102928467869224E-2</v>
      </c>
      <c r="AT33" s="16">
        <f>SUM(AK12,AK46)</f>
        <v>18832</v>
      </c>
      <c r="AU33" s="17">
        <f t="shared" si="74"/>
        <v>8.9665729474418462E-3</v>
      </c>
      <c r="AV33" s="53"/>
    </row>
    <row r="34" spans="1:52" ht="18.75" customHeight="1" x14ac:dyDescent="0.3">
      <c r="A34" s="193"/>
      <c r="B34" s="194"/>
      <c r="C34" s="25" t="s">
        <v>44</v>
      </c>
      <c r="D34" s="26">
        <f>SUM(D31:D33)</f>
        <v>18685</v>
      </c>
      <c r="E34" s="74">
        <f>SUM(E31:E33)</f>
        <v>306700</v>
      </c>
      <c r="F34" s="27">
        <f t="shared" si="0"/>
        <v>6.0922725790674925E-2</v>
      </c>
      <c r="G34" s="26">
        <f>SUM(G31:G33)</f>
        <v>36</v>
      </c>
      <c r="H34" s="71">
        <f>SUM(H31:H33)</f>
        <v>21874</v>
      </c>
      <c r="I34" s="27">
        <f t="shared" si="1"/>
        <v>1.6457895218067113E-3</v>
      </c>
      <c r="J34" s="26">
        <f>SUM(J31:J33)</f>
        <v>5749</v>
      </c>
      <c r="K34" s="71">
        <f>SUM(K31:K33)</f>
        <v>138477</v>
      </c>
      <c r="L34" s="27">
        <f t="shared" si="2"/>
        <v>4.1515919611198972E-2</v>
      </c>
      <c r="M34" s="26">
        <f>SUM(M31:M33)</f>
        <v>2121</v>
      </c>
      <c r="N34" s="71">
        <f>SUM(N31:N33)</f>
        <v>60103</v>
      </c>
      <c r="O34" s="27">
        <f t="shared" si="3"/>
        <v>3.5289419829293046E-2</v>
      </c>
      <c r="P34" s="26">
        <f>SUM(P31:P33)</f>
        <v>18284</v>
      </c>
      <c r="Q34" s="71">
        <f>SUM(Q31:Q33)</f>
        <v>365567</v>
      </c>
      <c r="R34" s="27">
        <f t="shared" si="4"/>
        <v>5.001545544318825E-2</v>
      </c>
      <c r="S34" s="26">
        <f>SUM(S31:S33)</f>
        <v>373</v>
      </c>
      <c r="T34" s="71">
        <f>SUM(T31:T33)</f>
        <v>19326</v>
      </c>
      <c r="U34" s="27">
        <f t="shared" si="5"/>
        <v>1.9300424298871986E-2</v>
      </c>
      <c r="V34" s="26">
        <f>SUM(V31:V33)</f>
        <v>0</v>
      </c>
      <c r="W34" s="71">
        <f>SUM(W31:W33)</f>
        <v>0</v>
      </c>
      <c r="X34" s="27">
        <f t="shared" si="6"/>
        <v>0</v>
      </c>
      <c r="Y34" s="26">
        <f>SUM(Y31:Y33)</f>
        <v>0</v>
      </c>
      <c r="Z34" s="71">
        <f>SUM(Z31:Z33)</f>
        <v>0</v>
      </c>
      <c r="AA34" s="27">
        <f t="shared" si="7"/>
        <v>0</v>
      </c>
      <c r="AB34" s="86"/>
      <c r="AC34" s="71">
        <f>SUM(AC31:AC33)</f>
        <v>0</v>
      </c>
      <c r="AD34" s="27">
        <f t="shared" si="8"/>
        <v>0</v>
      </c>
      <c r="AE34" s="86"/>
      <c r="AF34" s="71">
        <f>SUM(AF31:AF33)</f>
        <v>0</v>
      </c>
      <c r="AG34" s="27">
        <f t="shared" si="9"/>
        <v>0</v>
      </c>
      <c r="AH34" s="26">
        <f>SUM(AH31:AH33)</f>
        <v>45248</v>
      </c>
      <c r="AI34" s="26">
        <f>SUM(AI31:AI33)</f>
        <v>912047</v>
      </c>
      <c r="AJ34" s="28">
        <f t="shared" si="70"/>
        <v>4.9611478355830345E-2</v>
      </c>
      <c r="AK34" s="29">
        <f>SUM(AK31:AK33)</f>
        <v>6061</v>
      </c>
      <c r="AL34" s="30">
        <f t="shared" si="12"/>
        <v>6.6454908573790605E-3</v>
      </c>
      <c r="AN34" s="193"/>
      <c r="AO34" s="194"/>
      <c r="AP34" s="25" t="s">
        <v>44</v>
      </c>
      <c r="AQ34" s="26">
        <f>SUM(AQ31:AQ33)</f>
        <v>513138</v>
      </c>
      <c r="AR34" s="26">
        <f>SUM(AR31:AR33)</f>
        <v>6301526</v>
      </c>
      <c r="AS34" s="27">
        <f t="shared" si="73"/>
        <v>8.1430751852805183E-2</v>
      </c>
      <c r="AT34" s="26">
        <f>SUM(AT31:AT33)</f>
        <v>57764</v>
      </c>
      <c r="AU34" s="27">
        <f t="shared" si="74"/>
        <v>9.1666685180700671E-3</v>
      </c>
      <c r="AV34" s="53"/>
      <c r="AW34" s="67"/>
    </row>
    <row r="35" spans="1:52" ht="18.75" customHeight="1" x14ac:dyDescent="0.3">
      <c r="A35" s="193"/>
      <c r="B35" s="192" t="s">
        <v>9</v>
      </c>
      <c r="C35" s="19" t="s">
        <v>53</v>
      </c>
      <c r="D35" s="85">
        <v>8126</v>
      </c>
      <c r="E35" s="70">
        <v>104572</v>
      </c>
      <c r="F35" s="24">
        <f t="shared" si="0"/>
        <v>7.7707225643575711E-2</v>
      </c>
      <c r="G35" s="85">
        <v>8</v>
      </c>
      <c r="H35" s="70">
        <v>7888</v>
      </c>
      <c r="I35" s="24">
        <f t="shared" si="1"/>
        <v>1.0141987829614604E-3</v>
      </c>
      <c r="J35" s="85">
        <v>3065</v>
      </c>
      <c r="K35" s="70">
        <v>57197</v>
      </c>
      <c r="L35" s="24">
        <f t="shared" si="2"/>
        <v>5.3586726576568704E-2</v>
      </c>
      <c r="M35" s="85">
        <v>1081</v>
      </c>
      <c r="N35" s="70">
        <v>25538</v>
      </c>
      <c r="O35" s="24">
        <f t="shared" si="3"/>
        <v>4.2329078236353672E-2</v>
      </c>
      <c r="P35" s="85">
        <v>8633</v>
      </c>
      <c r="Q35" s="70">
        <v>129506</v>
      </c>
      <c r="R35" s="24">
        <f t="shared" si="4"/>
        <v>6.6661004123361081E-2</v>
      </c>
      <c r="S35" s="85">
        <v>226</v>
      </c>
      <c r="T35" s="70">
        <v>9221</v>
      </c>
      <c r="U35" s="24">
        <f t="shared" si="5"/>
        <v>2.4509272313198136E-2</v>
      </c>
      <c r="V35" s="20"/>
      <c r="W35" s="70"/>
      <c r="X35" s="24">
        <f t="shared" si="6"/>
        <v>0</v>
      </c>
      <c r="Y35" s="20"/>
      <c r="Z35" s="70"/>
      <c r="AA35" s="24">
        <f t="shared" si="7"/>
        <v>0</v>
      </c>
      <c r="AB35" s="84"/>
      <c r="AC35" s="70"/>
      <c r="AD35" s="24">
        <f t="shared" si="8"/>
        <v>0</v>
      </c>
      <c r="AE35" s="84"/>
      <c r="AF35" s="70"/>
      <c r="AG35" s="24">
        <f t="shared" si="9"/>
        <v>0</v>
      </c>
      <c r="AH35" s="13">
        <f t="shared" ref="AH35:AI37" si="77">SUM(D35,G35,J35,M35,P35,S35,V35,Y35,AB35,AE35)</f>
        <v>21139</v>
      </c>
      <c r="AI35" s="13">
        <f t="shared" si="77"/>
        <v>333922</v>
      </c>
      <c r="AJ35" s="21">
        <f t="shared" si="70"/>
        <v>6.3305203011481723E-2</v>
      </c>
      <c r="AK35" s="22">
        <v>2905</v>
      </c>
      <c r="AL35" s="23">
        <f t="shared" si="12"/>
        <v>8.6996364420433518E-3</v>
      </c>
      <c r="AN35" s="193"/>
      <c r="AO35" s="192" t="s">
        <v>26</v>
      </c>
      <c r="AP35" s="19" t="s">
        <v>55</v>
      </c>
      <c r="AQ35" s="16">
        <f t="shared" ref="AQ35:AR37" si="78">SUM(AH14,AH48)</f>
        <v>189570</v>
      </c>
      <c r="AR35" s="16">
        <f t="shared" si="78"/>
        <v>2043451</v>
      </c>
      <c r="AS35" s="17">
        <f t="shared" si="73"/>
        <v>9.2769535457419824E-2</v>
      </c>
      <c r="AT35" s="16">
        <f>SUM(AK14,AK48)</f>
        <v>20864</v>
      </c>
      <c r="AU35" s="17">
        <f t="shared" si="74"/>
        <v>1.0210178761320922E-2</v>
      </c>
      <c r="AV35" s="36"/>
    </row>
    <row r="36" spans="1:52" ht="18.75" customHeight="1" x14ac:dyDescent="0.3">
      <c r="A36" s="193"/>
      <c r="B36" s="193"/>
      <c r="C36" s="19" t="s">
        <v>48</v>
      </c>
      <c r="D36" s="20">
        <v>7876</v>
      </c>
      <c r="E36" s="70">
        <v>89341</v>
      </c>
      <c r="F36" s="24">
        <f t="shared" si="0"/>
        <v>8.8156613424967264E-2</v>
      </c>
      <c r="G36" s="20">
        <v>0</v>
      </c>
      <c r="H36" s="70">
        <v>6345</v>
      </c>
      <c r="I36" s="24">
        <f t="shared" si="1"/>
        <v>0</v>
      </c>
      <c r="J36" s="20">
        <v>3797</v>
      </c>
      <c r="K36" s="70">
        <v>56074</v>
      </c>
      <c r="L36" s="24">
        <f t="shared" si="2"/>
        <v>6.7714092092591938E-2</v>
      </c>
      <c r="M36" s="20">
        <v>1174</v>
      </c>
      <c r="N36" s="70">
        <v>23649</v>
      </c>
      <c r="O36" s="24">
        <f t="shared" si="3"/>
        <v>4.9642691022876231E-2</v>
      </c>
      <c r="P36" s="20">
        <v>10124</v>
      </c>
      <c r="Q36" s="70">
        <v>128207</v>
      </c>
      <c r="R36" s="24">
        <f t="shared" si="4"/>
        <v>7.8966047095712408E-2</v>
      </c>
      <c r="S36" s="20">
        <v>252</v>
      </c>
      <c r="T36" s="70">
        <v>10843</v>
      </c>
      <c r="U36" s="24">
        <f t="shared" si="5"/>
        <v>2.3240800516462233E-2</v>
      </c>
      <c r="V36" s="20"/>
      <c r="W36" s="70"/>
      <c r="X36" s="24">
        <f t="shared" si="6"/>
        <v>0</v>
      </c>
      <c r="Y36" s="20"/>
      <c r="Z36" s="70"/>
      <c r="AA36" s="24">
        <f t="shared" si="7"/>
        <v>0</v>
      </c>
      <c r="AB36" s="84"/>
      <c r="AC36" s="70"/>
      <c r="AD36" s="24">
        <f t="shared" si="8"/>
        <v>0</v>
      </c>
      <c r="AE36" s="84"/>
      <c r="AF36" s="70"/>
      <c r="AG36" s="24">
        <f t="shared" si="9"/>
        <v>0</v>
      </c>
      <c r="AH36" s="13">
        <f t="shared" si="77"/>
        <v>23223</v>
      </c>
      <c r="AI36" s="13">
        <f t="shared" si="77"/>
        <v>314459</v>
      </c>
      <c r="AJ36" s="21">
        <f t="shared" si="70"/>
        <v>7.3850645076146651E-2</v>
      </c>
      <c r="AK36" s="22">
        <v>2550</v>
      </c>
      <c r="AL36" s="23">
        <f t="shared" si="12"/>
        <v>8.1091652647880957E-3</v>
      </c>
      <c r="AN36" s="193"/>
      <c r="AO36" s="193"/>
      <c r="AP36" s="19" t="s">
        <v>50</v>
      </c>
      <c r="AQ36" s="16">
        <f t="shared" si="78"/>
        <v>233562</v>
      </c>
      <c r="AR36" s="16">
        <f t="shared" si="78"/>
        <v>2267240</v>
      </c>
      <c r="AS36" s="17">
        <f t="shared" si="73"/>
        <v>0.10301600183483002</v>
      </c>
      <c r="AT36" s="16">
        <f>SUM(AK15,AK49)</f>
        <v>41109</v>
      </c>
      <c r="AU36" s="17">
        <f t="shared" si="74"/>
        <v>1.8131737266456133E-2</v>
      </c>
      <c r="AV36" s="53"/>
    </row>
    <row r="37" spans="1:52" ht="18.75" customHeight="1" x14ac:dyDescent="0.3">
      <c r="A37" s="193"/>
      <c r="B37" s="193"/>
      <c r="C37" s="19" t="s">
        <v>54</v>
      </c>
      <c r="D37" s="20">
        <v>9376</v>
      </c>
      <c r="E37" s="70">
        <v>88047</v>
      </c>
      <c r="F37" s="24">
        <f t="shared" si="0"/>
        <v>0.10648857996297433</v>
      </c>
      <c r="G37" s="20">
        <v>0</v>
      </c>
      <c r="H37" s="70">
        <v>7194</v>
      </c>
      <c r="I37" s="24">
        <f t="shared" si="1"/>
        <v>0</v>
      </c>
      <c r="J37" s="20">
        <v>5181</v>
      </c>
      <c r="K37" s="70">
        <v>54077</v>
      </c>
      <c r="L37" s="24">
        <f t="shared" si="2"/>
        <v>9.5807829576344844E-2</v>
      </c>
      <c r="M37" s="20">
        <v>1343</v>
      </c>
      <c r="N37" s="70">
        <v>19088</v>
      </c>
      <c r="O37" s="24">
        <f t="shared" si="3"/>
        <v>7.0358340318524726E-2</v>
      </c>
      <c r="P37" s="20">
        <v>13448</v>
      </c>
      <c r="Q37" s="70">
        <v>127151</v>
      </c>
      <c r="R37" s="24">
        <f t="shared" si="4"/>
        <v>0.10576401286659169</v>
      </c>
      <c r="S37" s="20">
        <v>460</v>
      </c>
      <c r="T37" s="70">
        <v>11118</v>
      </c>
      <c r="U37" s="24">
        <f t="shared" si="5"/>
        <v>4.1374347904299336E-2</v>
      </c>
      <c r="V37" s="20"/>
      <c r="W37" s="70"/>
      <c r="X37" s="24">
        <f t="shared" si="6"/>
        <v>0</v>
      </c>
      <c r="Y37" s="20"/>
      <c r="Z37" s="70"/>
      <c r="AA37" s="24">
        <f t="shared" si="7"/>
        <v>0</v>
      </c>
      <c r="AB37" s="84"/>
      <c r="AC37" s="70"/>
      <c r="AD37" s="24">
        <f t="shared" si="8"/>
        <v>0</v>
      </c>
      <c r="AE37" s="84"/>
      <c r="AF37" s="70"/>
      <c r="AG37" s="24">
        <f t="shared" si="9"/>
        <v>0</v>
      </c>
      <c r="AH37" s="13">
        <f t="shared" si="77"/>
        <v>29808</v>
      </c>
      <c r="AI37" s="13">
        <f t="shared" si="77"/>
        <v>306675</v>
      </c>
      <c r="AJ37" s="21">
        <f t="shared" si="70"/>
        <v>9.7197358767424802E-2</v>
      </c>
      <c r="AK37" s="22">
        <v>3546</v>
      </c>
      <c r="AL37" s="23">
        <f t="shared" si="12"/>
        <v>1.1562729273661043E-2</v>
      </c>
      <c r="AN37" s="193"/>
      <c r="AO37" s="193"/>
      <c r="AP37" s="19" t="s">
        <v>51</v>
      </c>
      <c r="AQ37" s="16">
        <f t="shared" si="78"/>
        <v>263620</v>
      </c>
      <c r="AR37" s="16">
        <f t="shared" si="78"/>
        <v>1915640</v>
      </c>
      <c r="AS37" s="17">
        <f t="shared" si="73"/>
        <v>0.13761458311582553</v>
      </c>
      <c r="AT37" s="16">
        <f>SUM(AK16,AK50)</f>
        <v>42716</v>
      </c>
      <c r="AU37" s="17">
        <f t="shared" si="74"/>
        <v>2.2298552964022469E-2</v>
      </c>
      <c r="AV37" s="36"/>
      <c r="AY37" s="50"/>
    </row>
    <row r="38" spans="1:52" ht="18.75" customHeight="1" x14ac:dyDescent="0.3">
      <c r="A38" s="194"/>
      <c r="B38" s="194"/>
      <c r="C38" s="25" t="s">
        <v>44</v>
      </c>
      <c r="D38" s="26">
        <f>SUM(D35:D37)</f>
        <v>25378</v>
      </c>
      <c r="E38" s="71">
        <v>0</v>
      </c>
      <c r="F38" s="27">
        <f t="shared" si="0"/>
        <v>0</v>
      </c>
      <c r="G38" s="26">
        <f>SUM(G35:G37)</f>
        <v>8</v>
      </c>
      <c r="H38" s="71">
        <f>SUM(H35:H37)</f>
        <v>21427</v>
      </c>
      <c r="I38" s="27">
        <f t="shared" si="1"/>
        <v>3.7336071311896204E-4</v>
      </c>
      <c r="J38" s="26">
        <f>SUM(J35:J37)</f>
        <v>12043</v>
      </c>
      <c r="K38" s="71">
        <f>SUM(K35:K37)</f>
        <v>167348</v>
      </c>
      <c r="L38" s="27">
        <f t="shared" si="2"/>
        <v>7.1963811936802347E-2</v>
      </c>
      <c r="M38" s="26">
        <f>SUM(M35:M37)</f>
        <v>3598</v>
      </c>
      <c r="N38" s="71">
        <f>SUM(N35:N37)</f>
        <v>68275</v>
      </c>
      <c r="O38" s="27">
        <f t="shared" si="3"/>
        <v>5.2698645184913948E-2</v>
      </c>
      <c r="P38" s="26">
        <f>SUM(P35:P37)</f>
        <v>32205</v>
      </c>
      <c r="Q38" s="71">
        <f>SUM(Q35:Q37)</f>
        <v>384864</v>
      </c>
      <c r="R38" s="27">
        <f t="shared" si="4"/>
        <v>8.3678909952606628E-2</v>
      </c>
      <c r="S38" s="26">
        <f>SUM(S35:S37)</f>
        <v>938</v>
      </c>
      <c r="T38" s="71">
        <f>SUM(T35:T37)</f>
        <v>31182</v>
      </c>
      <c r="U38" s="27">
        <f t="shared" si="5"/>
        <v>3.008145725097813E-2</v>
      </c>
      <c r="V38" s="26">
        <f>SUM(V35:V37)</f>
        <v>0</v>
      </c>
      <c r="W38" s="71">
        <f>SUM(W35:W37)</f>
        <v>0</v>
      </c>
      <c r="X38" s="27">
        <f t="shared" si="6"/>
        <v>0</v>
      </c>
      <c r="Y38" s="26">
        <f>SUM(Y35:Y37)</f>
        <v>0</v>
      </c>
      <c r="Z38" s="71">
        <f>SUM(Z35:Z37)</f>
        <v>0</v>
      </c>
      <c r="AA38" s="27">
        <f t="shared" si="7"/>
        <v>0</v>
      </c>
      <c r="AB38" s="86"/>
      <c r="AC38" s="71">
        <f>SUM(AC35:AC37)</f>
        <v>0</v>
      </c>
      <c r="AD38" s="27">
        <f t="shared" si="8"/>
        <v>0</v>
      </c>
      <c r="AE38" s="86"/>
      <c r="AF38" s="71">
        <f>SUM(AF35:AF37)</f>
        <v>0</v>
      </c>
      <c r="AG38" s="27">
        <f t="shared" si="9"/>
        <v>0</v>
      </c>
      <c r="AH38" s="26">
        <f>SUM(AH35:AH37)</f>
        <v>74170</v>
      </c>
      <c r="AI38" s="26">
        <f>SUM(AI35:AI37)</f>
        <v>955056</v>
      </c>
      <c r="AJ38" s="28">
        <f t="shared" si="70"/>
        <v>7.7660367559598598E-2</v>
      </c>
      <c r="AK38" s="29">
        <f>SUM(AK35:AK37)</f>
        <v>9001</v>
      </c>
      <c r="AL38" s="30">
        <f t="shared" si="12"/>
        <v>9.4245782446264938E-3</v>
      </c>
      <c r="AN38" s="193"/>
      <c r="AO38" s="194"/>
      <c r="AP38" s="25" t="s">
        <v>44</v>
      </c>
      <c r="AQ38" s="26">
        <f>SUM(AQ35:AQ37)</f>
        <v>686752</v>
      </c>
      <c r="AR38" s="26">
        <f>SUM(AR35:AR37)</f>
        <v>6226331</v>
      </c>
      <c r="AS38" s="27">
        <f t="shared" si="73"/>
        <v>0.11029802302511704</v>
      </c>
      <c r="AT38" s="26">
        <f>SUM(AT35:AT37)</f>
        <v>104689</v>
      </c>
      <c r="AU38" s="27">
        <f t="shared" si="74"/>
        <v>1.6813914968542468E-2</v>
      </c>
      <c r="AV38" s="88"/>
    </row>
    <row r="39" spans="1:52" ht="18.75" customHeight="1" x14ac:dyDescent="0.3">
      <c r="A39" s="190" t="s">
        <v>46</v>
      </c>
      <c r="B39" s="198"/>
      <c r="C39" s="191"/>
      <c r="D39" s="31">
        <f>SUM(D26,D30,D34,D38)</f>
        <v>64268</v>
      </c>
      <c r="E39" s="73">
        <f>SUM(E26,E30,E34,E38)</f>
        <v>885546</v>
      </c>
      <c r="F39" s="32">
        <f t="shared" si="0"/>
        <v>7.2574434303808041E-2</v>
      </c>
      <c r="G39" s="31">
        <f>SUM(G26,G30,G34,G38)</f>
        <v>81</v>
      </c>
      <c r="H39" s="73">
        <f>SUM(H26,H30,H34,H38)</f>
        <v>83013</v>
      </c>
      <c r="I39" s="32">
        <f t="shared" si="1"/>
        <v>9.757507860214665E-4</v>
      </c>
      <c r="J39" s="31">
        <f>SUM(J26,J30,J34,J38)</f>
        <v>24021</v>
      </c>
      <c r="K39" s="73">
        <f>SUM(K26,K30,K34,K38)</f>
        <v>593087</v>
      </c>
      <c r="L39" s="32">
        <f t="shared" si="2"/>
        <v>4.0501646470079429E-2</v>
      </c>
      <c r="M39" s="31">
        <f>SUM(M26,M30,M34,M38)</f>
        <v>7405</v>
      </c>
      <c r="N39" s="73">
        <f>SUM(N26,N30,N34,N38)</f>
        <v>239696</v>
      </c>
      <c r="O39" s="32">
        <f t="shared" si="3"/>
        <v>3.0893298177691743E-2</v>
      </c>
      <c r="P39" s="31">
        <f>SUM(P26,P30,P34,P38)</f>
        <v>69423</v>
      </c>
      <c r="Q39" s="73">
        <f>SUM(Q26,Q30,Q34,Q38)</f>
        <v>1472271</v>
      </c>
      <c r="R39" s="32">
        <f t="shared" si="4"/>
        <v>4.7153682983635488E-2</v>
      </c>
      <c r="S39" s="31">
        <f>SUM(S26,S30,S34,S38)</f>
        <v>1522</v>
      </c>
      <c r="T39" s="73">
        <f>SUM(T26,T30,T34,T38)</f>
        <v>96526</v>
      </c>
      <c r="U39" s="32">
        <f t="shared" si="5"/>
        <v>1.5767772413650207E-2</v>
      </c>
      <c r="V39" s="31">
        <f>SUM(V26,V30,V34,V38)</f>
        <v>0</v>
      </c>
      <c r="W39" s="73">
        <f>SUM(W26,W30,W34,W38)</f>
        <v>0</v>
      </c>
      <c r="X39" s="32">
        <f t="shared" si="6"/>
        <v>0</v>
      </c>
      <c r="Y39" s="31">
        <f>SUM(Y26,Y30,Y34,Y38)</f>
        <v>0</v>
      </c>
      <c r="Z39" s="73">
        <f>SUM(Z26,Z30,Z34,Z38)</f>
        <v>0</v>
      </c>
      <c r="AA39" s="32">
        <f t="shared" si="7"/>
        <v>0</v>
      </c>
      <c r="AB39" s="87">
        <f>SUM(AB26,AB30,AB34,AB38)</f>
        <v>0</v>
      </c>
      <c r="AC39" s="73">
        <f>SUM(AC26,AC30,AC34,AC38)</f>
        <v>0</v>
      </c>
      <c r="AD39" s="32">
        <f t="shared" si="8"/>
        <v>0</v>
      </c>
      <c r="AE39" s="87">
        <f>SUM(AE26,AE30,AE34,AE38)</f>
        <v>0</v>
      </c>
      <c r="AF39" s="73">
        <f>SUM(AF26,AF30,AF34,AF38)</f>
        <v>0</v>
      </c>
      <c r="AG39" s="32">
        <f t="shared" si="9"/>
        <v>0</v>
      </c>
      <c r="AH39" s="31">
        <f>SUM(AH26,AH30,AH34,AH38)</f>
        <v>166720</v>
      </c>
      <c r="AI39" s="31">
        <f>SUM(AI26,AI30,AI34,AI38)</f>
        <v>3652099</v>
      </c>
      <c r="AJ39" s="33">
        <f>IF(ISERROR(AH39/AI39),0,(AH39/AI39))</f>
        <v>4.5650460187415511E-2</v>
      </c>
      <c r="AK39" s="34">
        <f>SUM(AK26,AK30,AK34,AK38)</f>
        <v>20331</v>
      </c>
      <c r="AL39" s="35">
        <f t="shared" si="12"/>
        <v>5.5669356170246209E-3</v>
      </c>
      <c r="AM39" s="4"/>
      <c r="AN39" s="193"/>
      <c r="AO39" s="192" t="s">
        <v>9</v>
      </c>
      <c r="AP39" s="19" t="s">
        <v>53</v>
      </c>
      <c r="AQ39" s="16">
        <f t="shared" ref="AQ39:AR41" si="79">SUM(AH18,AH52)</f>
        <v>311664</v>
      </c>
      <c r="AR39" s="16">
        <f t="shared" si="79"/>
        <v>2260743</v>
      </c>
      <c r="AS39" s="17">
        <f t="shared" si="73"/>
        <v>0.13785910207396418</v>
      </c>
      <c r="AT39" s="16">
        <f>SUM(AK18,AK52)</f>
        <v>53077</v>
      </c>
      <c r="AU39" s="17">
        <f t="shared" si="74"/>
        <v>2.3477679683183802E-2</v>
      </c>
      <c r="AV39" s="36"/>
    </row>
    <row r="40" spans="1:52" ht="18.75" customHeight="1" x14ac:dyDescent="0.3">
      <c r="A40" s="206" t="s">
        <v>12</v>
      </c>
      <c r="B40" s="192" t="s">
        <v>24</v>
      </c>
      <c r="C40" s="19" t="s">
        <v>41</v>
      </c>
      <c r="D40" s="20">
        <v>15833</v>
      </c>
      <c r="E40" s="70">
        <v>188745</v>
      </c>
      <c r="F40" s="24">
        <f t="shared" si="0"/>
        <v>8.3885665845452859E-2</v>
      </c>
      <c r="G40" s="20">
        <v>18057</v>
      </c>
      <c r="H40" s="70">
        <v>244614</v>
      </c>
      <c r="I40" s="24">
        <f t="shared" si="1"/>
        <v>7.3818342367975673E-2</v>
      </c>
      <c r="J40" s="20">
        <v>11493</v>
      </c>
      <c r="K40" s="70">
        <v>189863</v>
      </c>
      <c r="L40" s="24">
        <f t="shared" si="2"/>
        <v>6.053312125058595E-2</v>
      </c>
      <c r="M40" s="20">
        <v>6049</v>
      </c>
      <c r="N40" s="70">
        <v>114809</v>
      </c>
      <c r="O40" s="24">
        <f t="shared" si="3"/>
        <v>5.268750707697132E-2</v>
      </c>
      <c r="P40" s="20">
        <v>4376</v>
      </c>
      <c r="Q40" s="70">
        <v>116284</v>
      </c>
      <c r="R40" s="24">
        <f t="shared" si="4"/>
        <v>3.7632004403013314E-2</v>
      </c>
      <c r="S40" s="20">
        <v>7248</v>
      </c>
      <c r="T40" s="70">
        <v>126558</v>
      </c>
      <c r="U40" s="24">
        <f t="shared" si="5"/>
        <v>5.7270184421372022E-2</v>
      </c>
      <c r="V40" s="20">
        <v>6746</v>
      </c>
      <c r="W40" s="70">
        <v>127824</v>
      </c>
      <c r="X40" s="24">
        <f t="shared" si="6"/>
        <v>5.2775691575916883E-2</v>
      </c>
      <c r="Y40" s="20"/>
      <c r="Z40" s="70"/>
      <c r="AA40" s="24">
        <f t="shared" si="7"/>
        <v>0</v>
      </c>
      <c r="AB40" s="20"/>
      <c r="AC40" s="70"/>
      <c r="AD40" s="24">
        <f t="shared" si="8"/>
        <v>0</v>
      </c>
      <c r="AE40" s="20"/>
      <c r="AF40" s="70"/>
      <c r="AG40" s="24">
        <f t="shared" si="9"/>
        <v>0</v>
      </c>
      <c r="AH40" s="13">
        <f t="shared" ref="AH40:AI42" si="80">SUM(D40,G40,J40,M40,P40,S40,V40,Y40,AB40,AE40)</f>
        <v>69802</v>
      </c>
      <c r="AI40" s="13">
        <f t="shared" si="80"/>
        <v>1108697</v>
      </c>
      <c r="AJ40" s="21">
        <f t="shared" ref="AJ40:AJ55" si="81">IF(ISERROR(AH40/AI40),0,(AH40/AI40))</f>
        <v>6.2958590128772779E-2</v>
      </c>
      <c r="AK40" s="22">
        <v>11981</v>
      </c>
      <c r="AL40" s="23">
        <f t="shared" si="12"/>
        <v>1.0806379019696093E-2</v>
      </c>
      <c r="AN40" s="193"/>
      <c r="AO40" s="193"/>
      <c r="AP40" s="19" t="s">
        <v>48</v>
      </c>
      <c r="AQ40" s="16">
        <f t="shared" si="79"/>
        <v>353768</v>
      </c>
      <c r="AR40" s="16">
        <f t="shared" si="79"/>
        <v>2151827</v>
      </c>
      <c r="AS40" s="17">
        <f t="shared" si="73"/>
        <v>0.16440355102896284</v>
      </c>
      <c r="AT40" s="16">
        <f>SUM(AK19,AK53)</f>
        <v>57288</v>
      </c>
      <c r="AU40" s="17">
        <f t="shared" si="74"/>
        <v>2.6622958072372919E-2</v>
      </c>
      <c r="AV40" s="36"/>
      <c r="AZ40" s="51"/>
    </row>
    <row r="41" spans="1:52" ht="18.75" customHeight="1" x14ac:dyDescent="0.3">
      <c r="A41" s="193"/>
      <c r="B41" s="193"/>
      <c r="C41" s="19" t="s">
        <v>43</v>
      </c>
      <c r="D41" s="20">
        <v>16946</v>
      </c>
      <c r="E41" s="70">
        <v>191215</v>
      </c>
      <c r="F41" s="24">
        <f t="shared" si="0"/>
        <v>8.862275449101796E-2</v>
      </c>
      <c r="G41" s="20">
        <v>17424</v>
      </c>
      <c r="H41" s="70">
        <v>221942</v>
      </c>
      <c r="I41" s="24">
        <f t="shared" si="1"/>
        <v>7.8506997323625094E-2</v>
      </c>
      <c r="J41" s="20">
        <v>11113</v>
      </c>
      <c r="K41" s="70">
        <v>175529</v>
      </c>
      <c r="L41" s="24">
        <f t="shared" si="2"/>
        <v>6.3311475596625061E-2</v>
      </c>
      <c r="M41" s="20">
        <v>6690</v>
      </c>
      <c r="N41" s="70">
        <v>117896</v>
      </c>
      <c r="O41" s="24">
        <f t="shared" si="3"/>
        <v>5.6744927732917144E-2</v>
      </c>
      <c r="P41" s="20">
        <v>4750</v>
      </c>
      <c r="Q41" s="70">
        <v>102185</v>
      </c>
      <c r="R41" s="24">
        <f t="shared" si="4"/>
        <v>4.6484317659147623E-2</v>
      </c>
      <c r="S41" s="20">
        <v>6537</v>
      </c>
      <c r="T41" s="70">
        <v>117572</v>
      </c>
      <c r="U41" s="24">
        <f t="shared" si="5"/>
        <v>5.5599972782635322E-2</v>
      </c>
      <c r="V41" s="20">
        <v>6552</v>
      </c>
      <c r="W41" s="70">
        <v>117051</v>
      </c>
      <c r="X41" s="24">
        <f t="shared" si="6"/>
        <v>5.5975600379321831E-2</v>
      </c>
      <c r="Y41" s="20"/>
      <c r="Z41" s="70"/>
      <c r="AA41" s="24">
        <f t="shared" si="7"/>
        <v>0</v>
      </c>
      <c r="AB41" s="20"/>
      <c r="AC41" s="70"/>
      <c r="AD41" s="24">
        <f t="shared" si="8"/>
        <v>0</v>
      </c>
      <c r="AE41" s="20"/>
      <c r="AF41" s="70"/>
      <c r="AG41" s="24">
        <f t="shared" si="9"/>
        <v>0</v>
      </c>
      <c r="AH41" s="13">
        <f t="shared" si="80"/>
        <v>70012</v>
      </c>
      <c r="AI41" s="13">
        <f t="shared" si="80"/>
        <v>1043390</v>
      </c>
      <c r="AJ41" s="21">
        <f t="shared" si="81"/>
        <v>6.710050891804599E-2</v>
      </c>
      <c r="AK41" s="22">
        <v>10803</v>
      </c>
      <c r="AL41" s="23">
        <f t="shared" si="12"/>
        <v>1.035375075475134E-2</v>
      </c>
      <c r="AN41" s="193"/>
      <c r="AO41" s="193"/>
      <c r="AP41" s="19" t="s">
        <v>54</v>
      </c>
      <c r="AQ41" s="16">
        <f t="shared" si="79"/>
        <v>342709</v>
      </c>
      <c r="AR41" s="16">
        <f t="shared" si="79"/>
        <v>2057393</v>
      </c>
      <c r="AS41" s="17">
        <f t="shared" si="73"/>
        <v>0.16657439779371272</v>
      </c>
      <c r="AT41" s="16">
        <f>SUM(AK20,AK54)</f>
        <v>51706</v>
      </c>
      <c r="AU41" s="17">
        <f t="shared" si="74"/>
        <v>2.5131805153415027E-2</v>
      </c>
    </row>
    <row r="42" spans="1:52" ht="18.75" customHeight="1" x14ac:dyDescent="0.3">
      <c r="A42" s="193"/>
      <c r="B42" s="193"/>
      <c r="C42" s="19" t="s">
        <v>47</v>
      </c>
      <c r="D42" s="20">
        <v>17567</v>
      </c>
      <c r="E42" s="70">
        <v>192578</v>
      </c>
      <c r="F42" s="24">
        <f t="shared" si="0"/>
        <v>9.1220180913707691E-2</v>
      </c>
      <c r="G42" s="20">
        <v>17832</v>
      </c>
      <c r="H42" s="70">
        <v>224813</v>
      </c>
      <c r="I42" s="24">
        <f t="shared" si="1"/>
        <v>7.9319256448692907E-2</v>
      </c>
      <c r="J42" s="20">
        <v>12726</v>
      </c>
      <c r="K42" s="70">
        <v>186126</v>
      </c>
      <c r="L42" s="24">
        <f t="shared" si="2"/>
        <v>6.8373037619676988E-2</v>
      </c>
      <c r="M42" s="20">
        <v>8267</v>
      </c>
      <c r="N42" s="70">
        <v>127026</v>
      </c>
      <c r="O42" s="24">
        <f t="shared" si="3"/>
        <v>6.5081164486010742E-2</v>
      </c>
      <c r="P42" s="20">
        <v>5103</v>
      </c>
      <c r="Q42" s="70">
        <v>105648</v>
      </c>
      <c r="R42" s="24">
        <f t="shared" si="4"/>
        <v>4.8301908223534758E-2</v>
      </c>
      <c r="S42" s="20">
        <v>8348</v>
      </c>
      <c r="T42" s="70">
        <v>125983</v>
      </c>
      <c r="U42" s="24">
        <f t="shared" si="5"/>
        <v>6.6262908487653094E-2</v>
      </c>
      <c r="V42" s="20">
        <v>7856</v>
      </c>
      <c r="W42" s="70">
        <v>125200</v>
      </c>
      <c r="X42" s="24">
        <f t="shared" si="6"/>
        <v>6.2747603833865809E-2</v>
      </c>
      <c r="Y42" s="20"/>
      <c r="Z42" s="70"/>
      <c r="AA42" s="24">
        <f t="shared" si="7"/>
        <v>0</v>
      </c>
      <c r="AB42" s="20"/>
      <c r="AC42" s="70"/>
      <c r="AD42" s="24">
        <f t="shared" si="8"/>
        <v>0</v>
      </c>
      <c r="AE42" s="20"/>
      <c r="AF42" s="70"/>
      <c r="AG42" s="24">
        <f t="shared" si="9"/>
        <v>0</v>
      </c>
      <c r="AH42" s="13">
        <f t="shared" si="80"/>
        <v>77699</v>
      </c>
      <c r="AI42" s="13">
        <f t="shared" si="80"/>
        <v>1087374</v>
      </c>
      <c r="AJ42" s="21">
        <f t="shared" si="81"/>
        <v>7.1455635319586458E-2</v>
      </c>
      <c r="AK42" s="22">
        <v>9097</v>
      </c>
      <c r="AL42" s="23">
        <f t="shared" si="12"/>
        <v>8.366026776435706E-3</v>
      </c>
      <c r="AN42" s="194"/>
      <c r="AO42" s="194"/>
      <c r="AP42" s="25" t="s">
        <v>44</v>
      </c>
      <c r="AQ42" s="26">
        <f>SUM(AQ39:AQ41)</f>
        <v>1008141</v>
      </c>
      <c r="AR42" s="26">
        <f>SUM(AR39:AR41)</f>
        <v>6469963</v>
      </c>
      <c r="AS42" s="27">
        <f t="shared" si="73"/>
        <v>0.15581866542358896</v>
      </c>
      <c r="AT42" s="26">
        <f>SUM(AT39:AT41)</f>
        <v>162071</v>
      </c>
      <c r="AU42" s="27">
        <f t="shared" si="74"/>
        <v>2.5049756853323581E-2</v>
      </c>
    </row>
    <row r="43" spans="1:52" ht="18.75" customHeight="1" x14ac:dyDescent="0.3">
      <c r="A43" s="193"/>
      <c r="B43" s="194"/>
      <c r="C43" s="25" t="s">
        <v>44</v>
      </c>
      <c r="D43" s="26">
        <f>SUM(D40:D42)</f>
        <v>50346</v>
      </c>
      <c r="E43" s="74">
        <f>SUM(E40:E42)</f>
        <v>572538</v>
      </c>
      <c r="F43" s="27">
        <f t="shared" si="0"/>
        <v>8.7934774635046065E-2</v>
      </c>
      <c r="G43" s="26">
        <f>SUM(G40:G42)</f>
        <v>53313</v>
      </c>
      <c r="H43" s="71">
        <f>SUM(H40:H42)</f>
        <v>691369</v>
      </c>
      <c r="I43" s="27">
        <f t="shared" si="1"/>
        <v>7.7112222272042855E-2</v>
      </c>
      <c r="J43" s="26">
        <f>SUM(J40:J42)</f>
        <v>35332</v>
      </c>
      <c r="K43" s="71">
        <f>SUM(K40:K42)</f>
        <v>551518</v>
      </c>
      <c r="L43" s="27">
        <f t="shared" si="2"/>
        <v>6.4063185607722686E-2</v>
      </c>
      <c r="M43" s="26">
        <f>SUM(M40:M42)</f>
        <v>21006</v>
      </c>
      <c r="N43" s="71">
        <f>SUM(N40:N42)</f>
        <v>359731</v>
      </c>
      <c r="O43" s="27">
        <f t="shared" si="3"/>
        <v>5.8393633020229006E-2</v>
      </c>
      <c r="P43" s="26">
        <f>SUM(P40:P42)</f>
        <v>14229</v>
      </c>
      <c r="Q43" s="71">
        <f>SUM(Q40:Q42)</f>
        <v>324117</v>
      </c>
      <c r="R43" s="27">
        <f t="shared" si="4"/>
        <v>4.3900813595090661E-2</v>
      </c>
      <c r="S43" s="26">
        <f>SUM(S40:S42)</f>
        <v>22133</v>
      </c>
      <c r="T43" s="71">
        <f>SUM(T40:T42)</f>
        <v>370113</v>
      </c>
      <c r="U43" s="27">
        <f t="shared" si="5"/>
        <v>5.9800655475489919E-2</v>
      </c>
      <c r="V43" s="26">
        <f>SUM(V40:V42)</f>
        <v>21154</v>
      </c>
      <c r="W43" s="71">
        <f>SUM(W40:W42)</f>
        <v>370075</v>
      </c>
      <c r="X43" s="27">
        <f t="shared" si="6"/>
        <v>5.7161386205498883E-2</v>
      </c>
      <c r="Y43" s="26">
        <f>SUM(Y40:Y42)</f>
        <v>0</v>
      </c>
      <c r="Z43" s="71">
        <f>SUM(Z40:Z42)</f>
        <v>0</v>
      </c>
      <c r="AA43" s="27">
        <f t="shared" si="7"/>
        <v>0</v>
      </c>
      <c r="AB43" s="86"/>
      <c r="AC43" s="71">
        <f>SUM(AC40:AC42)</f>
        <v>0</v>
      </c>
      <c r="AD43" s="27">
        <f t="shared" si="8"/>
        <v>0</v>
      </c>
      <c r="AE43" s="86"/>
      <c r="AF43" s="71">
        <f>SUM(AF40:AF42)</f>
        <v>0</v>
      </c>
      <c r="AG43" s="27">
        <f t="shared" si="9"/>
        <v>0</v>
      </c>
      <c r="AH43" s="26">
        <f>SUM(AH40:AH42)</f>
        <v>217513</v>
      </c>
      <c r="AI43" s="26">
        <f>SUM(AI40:AI42)</f>
        <v>3239461</v>
      </c>
      <c r="AJ43" s="28">
        <f t="shared" si="81"/>
        <v>6.7144812053610156E-2</v>
      </c>
      <c r="AK43" s="29">
        <f>SUM(AK40:AK42)</f>
        <v>31881</v>
      </c>
      <c r="AL43" s="30">
        <f t="shared" si="12"/>
        <v>9.8414520193328466E-3</v>
      </c>
      <c r="AN43" s="190" t="s">
        <v>46</v>
      </c>
      <c r="AO43" s="198"/>
      <c r="AP43" s="191"/>
      <c r="AQ43" s="31">
        <f>SUM(AQ30,AQ34,AQ38,AQ42)</f>
        <v>2607544</v>
      </c>
      <c r="AR43" s="31">
        <f>SUM(AR30,AR34,AR38,AR42)</f>
        <v>24586197</v>
      </c>
      <c r="AS43" s="32">
        <f t="shared" si="73"/>
        <v>0.10605723203145244</v>
      </c>
      <c r="AT43" s="31">
        <f>SUM(AT30,AT34,AT38,AT42)</f>
        <v>383958</v>
      </c>
      <c r="AU43" s="32">
        <f t="shared" si="74"/>
        <v>1.5616811335238224E-2</v>
      </c>
    </row>
    <row r="44" spans="1:52" ht="18.75" customHeight="1" x14ac:dyDescent="0.3">
      <c r="A44" s="193"/>
      <c r="B44" s="192" t="s">
        <v>25</v>
      </c>
      <c r="C44" s="19" t="s">
        <v>38</v>
      </c>
      <c r="D44" s="20">
        <v>21058</v>
      </c>
      <c r="E44" s="70">
        <v>227249</v>
      </c>
      <c r="F44" s="24">
        <f t="shared" si="0"/>
        <v>9.2664874212867829E-2</v>
      </c>
      <c r="G44" s="20">
        <v>19306</v>
      </c>
      <c r="H44" s="70">
        <v>246258</v>
      </c>
      <c r="I44" s="24">
        <f t="shared" si="1"/>
        <v>7.8397453077666518E-2</v>
      </c>
      <c r="J44" s="20">
        <v>13259</v>
      </c>
      <c r="K44" s="70">
        <v>182111</v>
      </c>
      <c r="L44" s="24">
        <f t="shared" si="2"/>
        <v>7.2807243933644863E-2</v>
      </c>
      <c r="M44" s="20">
        <v>11376</v>
      </c>
      <c r="N44" s="70">
        <v>169146</v>
      </c>
      <c r="O44" s="24">
        <f t="shared" si="3"/>
        <v>6.7255507076726617E-2</v>
      </c>
      <c r="P44" s="20">
        <v>5924</v>
      </c>
      <c r="Q44" s="70">
        <v>108255</v>
      </c>
      <c r="R44" s="24">
        <f t="shared" si="4"/>
        <v>5.4722645605283823E-2</v>
      </c>
      <c r="S44" s="20">
        <v>9285</v>
      </c>
      <c r="T44" s="70">
        <v>127123</v>
      </c>
      <c r="U44" s="24">
        <f t="shared" si="5"/>
        <v>7.3039497179896634E-2</v>
      </c>
      <c r="V44" s="20">
        <v>7291</v>
      </c>
      <c r="W44" s="70">
        <v>121955</v>
      </c>
      <c r="X44" s="24">
        <f t="shared" si="6"/>
        <v>5.9784346685252759E-2</v>
      </c>
      <c r="Y44" s="20"/>
      <c r="Z44" s="70"/>
      <c r="AA44" s="24">
        <f t="shared" si="7"/>
        <v>0</v>
      </c>
      <c r="AB44" s="84"/>
      <c r="AC44" s="70"/>
      <c r="AD44" s="24">
        <f t="shared" si="8"/>
        <v>0</v>
      </c>
      <c r="AE44" s="84"/>
      <c r="AF44" s="70"/>
      <c r="AG44" s="24">
        <f t="shared" si="9"/>
        <v>0</v>
      </c>
      <c r="AH44" s="13">
        <f t="shared" ref="AH44:AI46" si="82">SUM(D44,G44,J44,M44,P44,S44,V44,Y44,AB44,AE44)</f>
        <v>87499</v>
      </c>
      <c r="AI44" s="13">
        <f t="shared" si="82"/>
        <v>1182097</v>
      </c>
      <c r="AJ44" s="21">
        <f t="shared" si="81"/>
        <v>7.4020152322525137E-2</v>
      </c>
      <c r="AK44" s="22">
        <v>10792</v>
      </c>
      <c r="AL44" s="23">
        <f t="shared" si="12"/>
        <v>9.1295384388929163E-3</v>
      </c>
    </row>
    <row r="45" spans="1:52" ht="18.75" customHeight="1" x14ac:dyDescent="0.3">
      <c r="A45" s="193"/>
      <c r="B45" s="193"/>
      <c r="C45" s="19" t="s">
        <v>39</v>
      </c>
      <c r="D45" s="20">
        <v>22425</v>
      </c>
      <c r="E45" s="70">
        <v>236228</v>
      </c>
      <c r="F45" s="24">
        <f t="shared" si="0"/>
        <v>9.4929474914066073E-2</v>
      </c>
      <c r="G45" s="20">
        <v>21179</v>
      </c>
      <c r="H45" s="70">
        <v>254680</v>
      </c>
      <c r="I45" s="24">
        <f t="shared" si="1"/>
        <v>8.315925867755615E-2</v>
      </c>
      <c r="J45" s="20">
        <v>15203</v>
      </c>
      <c r="K45" s="70">
        <v>195554</v>
      </c>
      <c r="L45" s="24">
        <f t="shared" si="2"/>
        <v>7.774323204843675E-2</v>
      </c>
      <c r="M45" s="20">
        <v>12446</v>
      </c>
      <c r="N45" s="70">
        <v>177459</v>
      </c>
      <c r="O45" s="24">
        <f t="shared" si="3"/>
        <v>7.0134509943141798E-2</v>
      </c>
      <c r="P45" s="20">
        <v>7196</v>
      </c>
      <c r="Q45" s="70">
        <v>117663</v>
      </c>
      <c r="R45" s="24">
        <f t="shared" si="4"/>
        <v>6.1157713129870901E-2</v>
      </c>
      <c r="S45" s="20">
        <v>9962</v>
      </c>
      <c r="T45" s="70">
        <v>129678</v>
      </c>
      <c r="U45" s="24">
        <f t="shared" si="5"/>
        <v>7.6821049059979329E-2</v>
      </c>
      <c r="V45" s="20">
        <v>7549</v>
      </c>
      <c r="W45" s="70">
        <v>126298</v>
      </c>
      <c r="X45" s="24">
        <f t="shared" si="6"/>
        <v>5.9771334462936865E-2</v>
      </c>
      <c r="Y45" s="20"/>
      <c r="Z45" s="70"/>
      <c r="AA45" s="24">
        <f t="shared" si="7"/>
        <v>0</v>
      </c>
      <c r="AB45" s="84"/>
      <c r="AC45" s="70"/>
      <c r="AD45" s="24">
        <f t="shared" si="8"/>
        <v>0</v>
      </c>
      <c r="AE45" s="84"/>
      <c r="AF45" s="70"/>
      <c r="AG45" s="24">
        <f t="shared" si="9"/>
        <v>0</v>
      </c>
      <c r="AH45" s="13">
        <f t="shared" si="82"/>
        <v>95960</v>
      </c>
      <c r="AI45" s="13">
        <f t="shared" si="82"/>
        <v>1237560</v>
      </c>
      <c r="AJ45" s="21">
        <f t="shared" si="81"/>
        <v>7.7539674844047959E-2</v>
      </c>
      <c r="AK45" s="22">
        <v>10117</v>
      </c>
      <c r="AL45" s="23">
        <f t="shared" si="12"/>
        <v>8.1749571737935942E-3</v>
      </c>
      <c r="AQ45" s="36"/>
    </row>
    <row r="46" spans="1:52" ht="18.75" customHeight="1" x14ac:dyDescent="0.3">
      <c r="A46" s="193"/>
      <c r="B46" s="193"/>
      <c r="C46" s="19" t="s">
        <v>52</v>
      </c>
      <c r="D46" s="20">
        <v>23331</v>
      </c>
      <c r="E46" s="70">
        <v>239014</v>
      </c>
      <c r="F46" s="24">
        <f t="shared" si="0"/>
        <v>9.7613528914624242E-2</v>
      </c>
      <c r="G46" s="20">
        <v>23187</v>
      </c>
      <c r="H46" s="70">
        <v>253688</v>
      </c>
      <c r="I46" s="24">
        <f t="shared" si="1"/>
        <v>9.1399672038094043E-2</v>
      </c>
      <c r="J46" s="20">
        <v>14989</v>
      </c>
      <c r="K46" s="70">
        <v>193248</v>
      </c>
      <c r="L46" s="24">
        <f t="shared" si="2"/>
        <v>7.7563545288955121E-2</v>
      </c>
      <c r="M46" s="20">
        <v>10763</v>
      </c>
      <c r="N46" s="70">
        <v>152449</v>
      </c>
      <c r="O46" s="24">
        <f t="shared" si="3"/>
        <v>7.0600659892816608E-2</v>
      </c>
      <c r="P46" s="20">
        <v>6957</v>
      </c>
      <c r="Q46" s="70">
        <v>118363</v>
      </c>
      <c r="R46" s="24">
        <f t="shared" si="4"/>
        <v>5.8776813700227269E-2</v>
      </c>
      <c r="S46" s="20">
        <v>9854</v>
      </c>
      <c r="T46" s="70">
        <v>131285</v>
      </c>
      <c r="U46" s="24">
        <f t="shared" si="5"/>
        <v>7.5058079750161863E-2</v>
      </c>
      <c r="V46" s="20">
        <v>8062</v>
      </c>
      <c r="W46" s="70">
        <v>126229</v>
      </c>
      <c r="X46" s="24">
        <f t="shared" si="6"/>
        <v>6.3868049338899932E-2</v>
      </c>
      <c r="Y46" s="20"/>
      <c r="Z46" s="70"/>
      <c r="AA46" s="24">
        <f t="shared" si="7"/>
        <v>0</v>
      </c>
      <c r="AB46" s="84"/>
      <c r="AC46" s="70"/>
      <c r="AD46" s="24">
        <f t="shared" si="8"/>
        <v>0</v>
      </c>
      <c r="AE46" s="84"/>
      <c r="AF46" s="70"/>
      <c r="AG46" s="24">
        <f t="shared" si="9"/>
        <v>0</v>
      </c>
      <c r="AH46" s="13">
        <f t="shared" si="82"/>
        <v>97143</v>
      </c>
      <c r="AI46" s="13">
        <f t="shared" si="82"/>
        <v>1214276</v>
      </c>
      <c r="AJ46" s="21">
        <f t="shared" si="81"/>
        <v>8.000075765312005E-2</v>
      </c>
      <c r="AK46" s="22">
        <v>9649</v>
      </c>
      <c r="AL46" s="23">
        <f t="shared" si="12"/>
        <v>7.9462988645085629E-3</v>
      </c>
      <c r="AN46" s="200" t="s">
        <v>36</v>
      </c>
      <c r="AO46" s="200"/>
      <c r="AP46" s="200"/>
      <c r="AQ46" s="200" t="s">
        <v>62</v>
      </c>
      <c r="AR46" s="200"/>
      <c r="AS46" s="200"/>
      <c r="AT46" s="215" t="s">
        <v>60</v>
      </c>
      <c r="AU46" s="215"/>
    </row>
    <row r="47" spans="1:52" ht="18.75" customHeight="1" thickBot="1" x14ac:dyDescent="0.35">
      <c r="A47" s="193"/>
      <c r="B47" s="194"/>
      <c r="C47" s="25" t="s">
        <v>44</v>
      </c>
      <c r="D47" s="26">
        <f>SUM(D44:D46)</f>
        <v>66814</v>
      </c>
      <c r="E47" s="74">
        <f>SUM(E44:E46)</f>
        <v>702491</v>
      </c>
      <c r="F47" s="27">
        <f t="shared" si="0"/>
        <v>9.5110115289733246E-2</v>
      </c>
      <c r="G47" s="26">
        <f>SUM(G44:G46)</f>
        <v>63672</v>
      </c>
      <c r="H47" s="71">
        <f>SUM(H44:H46)</f>
        <v>754626</v>
      </c>
      <c r="I47" s="27">
        <f t="shared" si="1"/>
        <v>8.4375571475141325E-2</v>
      </c>
      <c r="J47" s="26">
        <f>SUM(J44:J46)</f>
        <v>43451</v>
      </c>
      <c r="K47" s="71">
        <f>SUM(K44:K46)</f>
        <v>570913</v>
      </c>
      <c r="L47" s="27">
        <f t="shared" si="2"/>
        <v>7.6107918369348743E-2</v>
      </c>
      <c r="M47" s="26">
        <f>SUM(M44:M46)</f>
        <v>34585</v>
      </c>
      <c r="N47" s="71">
        <f>SUM(N44:N46)</f>
        <v>499054</v>
      </c>
      <c r="O47" s="27">
        <f t="shared" si="3"/>
        <v>6.930111771471624E-2</v>
      </c>
      <c r="P47" s="26">
        <f>SUM(P44:P46)</f>
        <v>20077</v>
      </c>
      <c r="Q47" s="71">
        <f>SUM(Q44:Q46)</f>
        <v>344281</v>
      </c>
      <c r="R47" s="27">
        <f t="shared" si="4"/>
        <v>5.8315736273567231E-2</v>
      </c>
      <c r="S47" s="26">
        <f>SUM(S44:S46)</f>
        <v>29101</v>
      </c>
      <c r="T47" s="71">
        <f>SUM(T44:T46)</f>
        <v>388086</v>
      </c>
      <c r="U47" s="27">
        <f t="shared" si="5"/>
        <v>7.4985956720932986E-2</v>
      </c>
      <c r="V47" s="26">
        <f>SUM(V44:V46)</f>
        <v>22902</v>
      </c>
      <c r="W47" s="71">
        <f>SUM(W44:W46)</f>
        <v>374482</v>
      </c>
      <c r="X47" s="27">
        <f t="shared" si="6"/>
        <v>6.115647748089361E-2</v>
      </c>
      <c r="Y47" s="26">
        <f>SUM(Y44:Y46)</f>
        <v>0</v>
      </c>
      <c r="Z47" s="71">
        <f>SUM(Z44:Z46)</f>
        <v>0</v>
      </c>
      <c r="AA47" s="27">
        <f t="shared" si="7"/>
        <v>0</v>
      </c>
      <c r="AB47" s="86"/>
      <c r="AC47" s="71">
        <f>SUM(AC44:AC46)</f>
        <v>0</v>
      </c>
      <c r="AD47" s="27">
        <f t="shared" si="8"/>
        <v>0</v>
      </c>
      <c r="AE47" s="86"/>
      <c r="AF47" s="71">
        <f>SUM(AF44:AF46)</f>
        <v>0</v>
      </c>
      <c r="AG47" s="27">
        <f t="shared" si="9"/>
        <v>0</v>
      </c>
      <c r="AH47" s="26">
        <f>SUM(AH44:AH46)</f>
        <v>280602</v>
      </c>
      <c r="AI47" s="26">
        <f>SUM(AI44:AI46)</f>
        <v>3633933</v>
      </c>
      <c r="AJ47" s="28">
        <f t="shared" si="81"/>
        <v>7.7217163882768336E-2</v>
      </c>
      <c r="AK47" s="29">
        <f>SUM(AK44:AK46)</f>
        <v>30558</v>
      </c>
      <c r="AL47" s="30">
        <f t="shared" si="12"/>
        <v>8.409070833171663E-3</v>
      </c>
      <c r="AN47" s="201"/>
      <c r="AO47" s="201"/>
      <c r="AP47" s="201"/>
      <c r="AQ47" s="7" t="s">
        <v>59</v>
      </c>
      <c r="AR47" s="8" t="s">
        <v>10</v>
      </c>
      <c r="AS47" s="8" t="s">
        <v>40</v>
      </c>
      <c r="AT47" s="10" t="s">
        <v>21</v>
      </c>
      <c r="AU47" s="11" t="s">
        <v>45</v>
      </c>
    </row>
    <row r="48" spans="1:52" ht="18.75" customHeight="1" thickTop="1" x14ac:dyDescent="0.3">
      <c r="A48" s="193"/>
      <c r="B48" s="192" t="s">
        <v>26</v>
      </c>
      <c r="C48" s="19" t="s">
        <v>55</v>
      </c>
      <c r="D48" s="20">
        <v>23527</v>
      </c>
      <c r="E48" s="70">
        <v>219476</v>
      </c>
      <c r="F48" s="24">
        <f t="shared" si="0"/>
        <v>0.10719623102298201</v>
      </c>
      <c r="G48" s="20">
        <v>27850</v>
      </c>
      <c r="H48" s="70">
        <v>236194</v>
      </c>
      <c r="I48" s="24">
        <f t="shared" si="1"/>
        <v>0.11791154728739935</v>
      </c>
      <c r="J48" s="20">
        <v>16621</v>
      </c>
      <c r="K48" s="70">
        <v>192950</v>
      </c>
      <c r="L48" s="24">
        <f t="shared" si="2"/>
        <v>8.6141487431977193E-2</v>
      </c>
      <c r="M48" s="20">
        <v>10985</v>
      </c>
      <c r="N48" s="70">
        <v>136845</v>
      </c>
      <c r="O48" s="24">
        <f t="shared" si="3"/>
        <v>8.0273301910921122E-2</v>
      </c>
      <c r="P48" s="20">
        <v>7973</v>
      </c>
      <c r="Q48" s="70">
        <v>110266</v>
      </c>
      <c r="R48" s="24">
        <f t="shared" si="4"/>
        <v>7.2306966789400184E-2</v>
      </c>
      <c r="S48" s="20">
        <v>10858</v>
      </c>
      <c r="T48" s="70">
        <v>132181</v>
      </c>
      <c r="U48" s="24">
        <f t="shared" si="5"/>
        <v>8.2144937623410325E-2</v>
      </c>
      <c r="V48" s="20">
        <v>8986</v>
      </c>
      <c r="W48" s="70">
        <v>121343</v>
      </c>
      <c r="X48" s="24">
        <f t="shared" si="6"/>
        <v>7.4054539610855175E-2</v>
      </c>
      <c r="Y48" s="20"/>
      <c r="Z48" s="70"/>
      <c r="AA48" s="24">
        <f t="shared" si="7"/>
        <v>0</v>
      </c>
      <c r="AB48" s="84"/>
      <c r="AC48" s="70"/>
      <c r="AD48" s="24">
        <f t="shared" si="8"/>
        <v>0</v>
      </c>
      <c r="AE48" s="84"/>
      <c r="AF48" s="70"/>
      <c r="AG48" s="24">
        <f t="shared" si="9"/>
        <v>0</v>
      </c>
      <c r="AH48" s="13">
        <f t="shared" ref="AH48:AI50" si="83">SUM(D48,G48,J48,M48,P48,S48,V48,Y48,AB48,AE48)</f>
        <v>106800</v>
      </c>
      <c r="AI48" s="13">
        <f t="shared" si="83"/>
        <v>1149255</v>
      </c>
      <c r="AJ48" s="21">
        <f t="shared" si="81"/>
        <v>9.2929767545061798E-2</v>
      </c>
      <c r="AK48" s="22">
        <v>12035</v>
      </c>
      <c r="AL48" s="23">
        <f t="shared" si="12"/>
        <v>1.0472001427011412E-2</v>
      </c>
      <c r="AN48" s="221" t="s">
        <v>62</v>
      </c>
      <c r="AO48" s="193" t="s">
        <v>24</v>
      </c>
      <c r="AP48" s="12" t="s">
        <v>41</v>
      </c>
      <c r="AQ48" s="16">
        <f>SUM(AH23,AH57,AH74,AH91,AH108,AH125,AH142,AH159,AH210,AH176,AH193,AH227)</f>
        <v>9617</v>
      </c>
      <c r="AR48" s="16">
        <f>SUM(AI23,AI57,AI74,AI91,AI108,AI125,AI142,AI159,AI210,AI176,AI193,AI227)</f>
        <v>633440</v>
      </c>
      <c r="AS48" s="17">
        <f t="shared" ref="AS48:AS64" si="84">IF(ISERROR(AQ48/AR48),0,(AQ48/AR48))</f>
        <v>1.5182179843394797E-2</v>
      </c>
      <c r="AT48" s="16">
        <f>SUM(AK23,AK57,AK74,AK91,AK108,AK125,AK142,AK159,AK210,AK176,AK193,AK227)</f>
        <v>2254</v>
      </c>
      <c r="AU48" s="17">
        <f t="shared" ref="AU48:AU64" si="85">IF(ISERROR(AT48/AR48),0,(AT48/AR48))</f>
        <v>3.558348067693862E-3</v>
      </c>
      <c r="AV48" s="36"/>
    </row>
    <row r="49" spans="1:48" ht="18.75" customHeight="1" x14ac:dyDescent="0.3">
      <c r="A49" s="193"/>
      <c r="B49" s="193"/>
      <c r="C49" s="19" t="s">
        <v>50</v>
      </c>
      <c r="D49" s="20">
        <v>29096</v>
      </c>
      <c r="E49" s="72">
        <v>256210</v>
      </c>
      <c r="F49" s="24">
        <f t="shared" si="0"/>
        <v>0.11356309277545763</v>
      </c>
      <c r="G49" s="20">
        <v>33792</v>
      </c>
      <c r="H49" s="72">
        <v>274823</v>
      </c>
      <c r="I49" s="24">
        <f t="shared" si="1"/>
        <v>0.12295914097437259</v>
      </c>
      <c r="J49" s="20">
        <v>21408</v>
      </c>
      <c r="K49" s="72">
        <v>224310</v>
      </c>
      <c r="L49" s="24">
        <f t="shared" si="2"/>
        <v>9.5439347331817567E-2</v>
      </c>
      <c r="M49" s="20">
        <v>14388</v>
      </c>
      <c r="N49" s="72">
        <v>161084</v>
      </c>
      <c r="O49" s="24">
        <f t="shared" si="3"/>
        <v>8.9319857962305377E-2</v>
      </c>
      <c r="P49" s="20">
        <v>10486</v>
      </c>
      <c r="Q49" s="72">
        <v>123773</v>
      </c>
      <c r="R49" s="24">
        <f t="shared" si="4"/>
        <v>8.4719607668877706E-2</v>
      </c>
      <c r="S49" s="20">
        <v>14000</v>
      </c>
      <c r="T49" s="72">
        <v>144734</v>
      </c>
      <c r="U49" s="24">
        <f t="shared" si="5"/>
        <v>9.6729172136471045E-2</v>
      </c>
      <c r="V49" s="20">
        <v>12209</v>
      </c>
      <c r="W49" s="72">
        <v>134867</v>
      </c>
      <c r="X49" s="24">
        <f t="shared" si="6"/>
        <v>9.0526222129950248E-2</v>
      </c>
      <c r="Y49" s="20"/>
      <c r="Z49" s="72"/>
      <c r="AA49" s="24">
        <f t="shared" si="7"/>
        <v>0</v>
      </c>
      <c r="AB49" s="84"/>
      <c r="AC49" s="72"/>
      <c r="AD49" s="24">
        <f t="shared" si="8"/>
        <v>0</v>
      </c>
      <c r="AE49" s="84"/>
      <c r="AF49" s="72"/>
      <c r="AG49" s="24">
        <f t="shared" si="9"/>
        <v>0</v>
      </c>
      <c r="AH49" s="13">
        <f t="shared" si="83"/>
        <v>135379</v>
      </c>
      <c r="AI49" s="13">
        <f t="shared" si="83"/>
        <v>1319801</v>
      </c>
      <c r="AJ49" s="21">
        <f t="shared" si="81"/>
        <v>0.1025753124902921</v>
      </c>
      <c r="AK49" s="22">
        <v>25237</v>
      </c>
      <c r="AL49" s="23">
        <f t="shared" si="12"/>
        <v>1.912182215349132E-2</v>
      </c>
      <c r="AN49" s="193"/>
      <c r="AO49" s="193"/>
      <c r="AP49" s="19" t="s">
        <v>43</v>
      </c>
      <c r="AQ49" s="16">
        <f t="shared" ref="AQ49:AT50" si="86">SUM(AH24,AH58,AH75,AH92,AH109,AH126,AH143,AH160,AH211,AH177,AH194,AH228)</f>
        <v>12246</v>
      </c>
      <c r="AR49" s="16">
        <f t="shared" si="86"/>
        <v>631294</v>
      </c>
      <c r="AS49" s="17">
        <f t="shared" si="84"/>
        <v>1.93982518446239E-2</v>
      </c>
      <c r="AT49" s="16">
        <f t="shared" si="86"/>
        <v>2415</v>
      </c>
      <c r="AU49" s="17">
        <f t="shared" si="85"/>
        <v>3.8254759272224985E-3</v>
      </c>
      <c r="AV49" s="36"/>
    </row>
    <row r="50" spans="1:48" ht="18.75" customHeight="1" x14ac:dyDescent="0.3">
      <c r="A50" s="193"/>
      <c r="B50" s="193"/>
      <c r="C50" s="19" t="s">
        <v>51</v>
      </c>
      <c r="D50" s="20">
        <v>32483</v>
      </c>
      <c r="E50" s="70">
        <v>209135</v>
      </c>
      <c r="F50" s="24">
        <f t="shared" si="0"/>
        <v>0.15532072584694098</v>
      </c>
      <c r="G50" s="20">
        <v>36994</v>
      </c>
      <c r="H50" s="70">
        <v>226845</v>
      </c>
      <c r="I50" s="24">
        <f t="shared" si="1"/>
        <v>0.16308051753399899</v>
      </c>
      <c r="J50" s="20">
        <v>21687</v>
      </c>
      <c r="K50" s="70">
        <v>168616</v>
      </c>
      <c r="L50" s="24">
        <f t="shared" si="2"/>
        <v>0.12861768752668787</v>
      </c>
      <c r="M50" s="20">
        <v>19328</v>
      </c>
      <c r="N50" s="70">
        <v>155733</v>
      </c>
      <c r="O50" s="24">
        <f t="shared" si="3"/>
        <v>0.12410985468718896</v>
      </c>
      <c r="P50" s="20">
        <v>11442</v>
      </c>
      <c r="Q50" s="70">
        <v>100913</v>
      </c>
      <c r="R50" s="24">
        <f t="shared" si="4"/>
        <v>0.1133847968051688</v>
      </c>
      <c r="S50" s="20">
        <v>15860</v>
      </c>
      <c r="T50" s="70">
        <v>125486</v>
      </c>
      <c r="U50" s="24">
        <f t="shared" si="5"/>
        <v>0.12638860111884992</v>
      </c>
      <c r="V50" s="20">
        <v>13454</v>
      </c>
      <c r="W50" s="70">
        <v>110061</v>
      </c>
      <c r="X50" s="24">
        <f t="shared" si="6"/>
        <v>0.12224130255040387</v>
      </c>
      <c r="Y50" s="20"/>
      <c r="Z50" s="70"/>
      <c r="AA50" s="24">
        <f t="shared" si="7"/>
        <v>0</v>
      </c>
      <c r="AB50" s="84"/>
      <c r="AC50" s="70"/>
      <c r="AD50" s="24">
        <f t="shared" si="8"/>
        <v>0</v>
      </c>
      <c r="AE50" s="84"/>
      <c r="AF50" s="70"/>
      <c r="AG50" s="24">
        <f t="shared" si="9"/>
        <v>0</v>
      </c>
      <c r="AH50" s="13">
        <f t="shared" si="83"/>
        <v>151248</v>
      </c>
      <c r="AI50" s="13">
        <f t="shared" si="83"/>
        <v>1096789</v>
      </c>
      <c r="AJ50" s="21">
        <f t="shared" si="81"/>
        <v>0.13790072657548536</v>
      </c>
      <c r="AK50" s="22">
        <v>26462</v>
      </c>
      <c r="AL50" s="23">
        <f t="shared" si="12"/>
        <v>2.4126791935367695E-2</v>
      </c>
      <c r="AN50" s="193"/>
      <c r="AO50" s="193"/>
      <c r="AP50" s="19" t="s">
        <v>47</v>
      </c>
      <c r="AQ50" s="16">
        <f t="shared" si="86"/>
        <v>16368</v>
      </c>
      <c r="AR50" s="16">
        <f t="shared" si="86"/>
        <v>638307</v>
      </c>
      <c r="AS50" s="17">
        <f t="shared" si="84"/>
        <v>2.5642833307483702E-2</v>
      </c>
      <c r="AT50" s="16">
        <f t="shared" si="86"/>
        <v>2220</v>
      </c>
      <c r="AU50" s="17">
        <f t="shared" si="85"/>
        <v>3.4779502653112062E-3</v>
      </c>
      <c r="AV50" s="36"/>
    </row>
    <row r="51" spans="1:48" ht="18.75" customHeight="1" x14ac:dyDescent="0.3">
      <c r="A51" s="193"/>
      <c r="B51" s="194"/>
      <c r="C51" s="25" t="s">
        <v>44</v>
      </c>
      <c r="D51" s="26">
        <f>SUM(D48:D50)</f>
        <v>85106</v>
      </c>
      <c r="E51" s="74">
        <f>SUM(E48:E50)</f>
        <v>684821</v>
      </c>
      <c r="F51" s="27">
        <f t="shared" si="0"/>
        <v>0.12427481049792574</v>
      </c>
      <c r="G51" s="26">
        <f>SUM(G48:G50)</f>
        <v>98636</v>
      </c>
      <c r="H51" s="71">
        <f>SUM(H48:H50)</f>
        <v>737862</v>
      </c>
      <c r="I51" s="27">
        <f t="shared" si="1"/>
        <v>0.13367811325152942</v>
      </c>
      <c r="J51" s="26">
        <f>SUM(J48:J50)</f>
        <v>59716</v>
      </c>
      <c r="K51" s="71">
        <f>SUM(K48:K50)</f>
        <v>585876</v>
      </c>
      <c r="L51" s="27">
        <f t="shared" si="2"/>
        <v>0.10192600482013259</v>
      </c>
      <c r="M51" s="26">
        <f>SUM(M48:M50)</f>
        <v>44701</v>
      </c>
      <c r="N51" s="71">
        <f>SUM(N48:N50)</f>
        <v>453662</v>
      </c>
      <c r="O51" s="27">
        <f t="shared" si="3"/>
        <v>9.8533710118987261E-2</v>
      </c>
      <c r="P51" s="26">
        <f>SUM(P48:P50)</f>
        <v>29901</v>
      </c>
      <c r="Q51" s="71">
        <f>SUM(Q48:Q50)</f>
        <v>334952</v>
      </c>
      <c r="R51" s="27">
        <f t="shared" si="4"/>
        <v>8.9269507272683846E-2</v>
      </c>
      <c r="S51" s="26">
        <f>SUM(S48:S50)</f>
        <v>40718</v>
      </c>
      <c r="T51" s="71">
        <f>SUM(T48:T50)</f>
        <v>402401</v>
      </c>
      <c r="U51" s="27">
        <f t="shared" si="5"/>
        <v>0.10118762130312797</v>
      </c>
      <c r="V51" s="26">
        <f>SUM(V48:V50)</f>
        <v>34649</v>
      </c>
      <c r="W51" s="71">
        <f>SUM(W48:W50)</f>
        <v>366271</v>
      </c>
      <c r="X51" s="27">
        <f t="shared" si="6"/>
        <v>9.4599354030212607E-2</v>
      </c>
      <c r="Y51" s="26">
        <f>SUM(Y48:Y50)</f>
        <v>0</v>
      </c>
      <c r="Z51" s="71">
        <f>SUM(Z48:Z50)</f>
        <v>0</v>
      </c>
      <c r="AA51" s="27">
        <f t="shared" si="7"/>
        <v>0</v>
      </c>
      <c r="AB51" s="86"/>
      <c r="AC51" s="71">
        <f>SUM(AC48:AC50)</f>
        <v>0</v>
      </c>
      <c r="AD51" s="27">
        <f t="shared" si="8"/>
        <v>0</v>
      </c>
      <c r="AE51" s="86"/>
      <c r="AF51" s="71">
        <f>SUM(AF48:AF50)</f>
        <v>0</v>
      </c>
      <c r="AG51" s="27">
        <f t="shared" si="9"/>
        <v>0</v>
      </c>
      <c r="AH51" s="26">
        <f>SUM(AH48:AH50)</f>
        <v>393427</v>
      </c>
      <c r="AI51" s="26">
        <f>SUM(AI48:AI50)</f>
        <v>3565845</v>
      </c>
      <c r="AJ51" s="28">
        <f t="shared" si="81"/>
        <v>0.11033205313186636</v>
      </c>
      <c r="AK51" s="29">
        <f>SUM(AK48:AK50)</f>
        <v>63734</v>
      </c>
      <c r="AL51" s="30">
        <f t="shared" si="12"/>
        <v>1.7873463372636782E-2</v>
      </c>
      <c r="AN51" s="193"/>
      <c r="AO51" s="194"/>
      <c r="AP51" s="25" t="s">
        <v>44</v>
      </c>
      <c r="AQ51" s="26">
        <f>SUM(AQ48:AQ50)</f>
        <v>38231</v>
      </c>
      <c r="AR51" s="26">
        <f>SUM(AR48:AR50)</f>
        <v>1903041</v>
      </c>
      <c r="AS51" s="27">
        <f t="shared" si="84"/>
        <v>2.0089425293517059E-2</v>
      </c>
      <c r="AT51" s="26">
        <f>SUM(AT48:AT50)</f>
        <v>6889</v>
      </c>
      <c r="AU51" s="27">
        <f t="shared" si="85"/>
        <v>3.619995575502577E-3</v>
      </c>
    </row>
    <row r="52" spans="1:48" ht="18.75" customHeight="1" x14ac:dyDescent="0.3">
      <c r="A52" s="193"/>
      <c r="B52" s="192" t="s">
        <v>9</v>
      </c>
      <c r="C52" s="19" t="s">
        <v>53</v>
      </c>
      <c r="D52" s="85">
        <v>38849</v>
      </c>
      <c r="E52" s="70">
        <v>251049</v>
      </c>
      <c r="F52" s="24">
        <f t="shared" si="0"/>
        <v>0.15474668291847407</v>
      </c>
      <c r="G52" s="85">
        <v>41325</v>
      </c>
      <c r="H52" s="70">
        <v>262125</v>
      </c>
      <c r="I52" s="24">
        <f t="shared" si="1"/>
        <v>0.15765379113018599</v>
      </c>
      <c r="J52" s="85">
        <v>24687</v>
      </c>
      <c r="K52" s="70">
        <v>193237</v>
      </c>
      <c r="L52" s="24">
        <f t="shared" si="2"/>
        <v>0.12775503656132106</v>
      </c>
      <c r="M52" s="85">
        <v>23775</v>
      </c>
      <c r="N52" s="70">
        <v>191993</v>
      </c>
      <c r="O52" s="24">
        <f t="shared" si="3"/>
        <v>0.12383263973165688</v>
      </c>
      <c r="P52" s="85">
        <v>13363</v>
      </c>
      <c r="Q52" s="70">
        <v>120893</v>
      </c>
      <c r="R52" s="24">
        <f t="shared" si="4"/>
        <v>0.11053576303011754</v>
      </c>
      <c r="S52" s="85">
        <v>18943</v>
      </c>
      <c r="T52" s="70">
        <v>143361</v>
      </c>
      <c r="U52" s="24">
        <f t="shared" si="5"/>
        <v>0.13213495999609379</v>
      </c>
      <c r="V52" s="85">
        <v>16011</v>
      </c>
      <c r="W52" s="70">
        <v>132072</v>
      </c>
      <c r="X52" s="24">
        <f t="shared" si="6"/>
        <v>0.12122932945666</v>
      </c>
      <c r="Y52" s="85">
        <v>643</v>
      </c>
      <c r="Z52" s="70">
        <v>3329</v>
      </c>
      <c r="AA52" s="24">
        <f t="shared" si="7"/>
        <v>0.19315109642535297</v>
      </c>
      <c r="AB52" s="84"/>
      <c r="AC52" s="70"/>
      <c r="AD52" s="24">
        <f t="shared" si="8"/>
        <v>0</v>
      </c>
      <c r="AE52" s="84"/>
      <c r="AF52" s="70"/>
      <c r="AG52" s="24">
        <f t="shared" si="9"/>
        <v>0</v>
      </c>
      <c r="AH52" s="13">
        <f t="shared" ref="AH52:AI54" si="87">SUM(D52,G52,J52,M52,P52,S52,V52,Y52,AB52,AE52)</f>
        <v>177596</v>
      </c>
      <c r="AI52" s="13">
        <f t="shared" si="87"/>
        <v>1298059</v>
      </c>
      <c r="AJ52" s="21">
        <f t="shared" si="81"/>
        <v>0.1368165853786307</v>
      </c>
      <c r="AK52" s="22">
        <v>32520</v>
      </c>
      <c r="AL52" s="23">
        <f t="shared" si="12"/>
        <v>2.5052790358527616E-2</v>
      </c>
      <c r="AN52" s="193"/>
      <c r="AO52" s="192" t="s">
        <v>25</v>
      </c>
      <c r="AP52" s="19" t="s">
        <v>38</v>
      </c>
      <c r="AQ52" s="16">
        <f t="shared" ref="AQ52:AR54" si="88">SUM(AH27,AH61,AH78,AH95,AH112,AH129,AH146,AH163,AH214,AH180,AH197,AH231)</f>
        <v>18043</v>
      </c>
      <c r="AR52" s="16">
        <f t="shared" si="88"/>
        <v>673453</v>
      </c>
      <c r="AS52" s="17">
        <f t="shared" si="84"/>
        <v>2.6791773145267747E-2</v>
      </c>
      <c r="AT52" s="16">
        <f>SUM(AK27,AK61,AK78,AK95,AK112,AK129,AK146,AK163,AK214,AK180,AK197,AK231)</f>
        <v>2031</v>
      </c>
      <c r="AU52" s="17">
        <f t="shared" si="85"/>
        <v>3.0158006572099313E-3</v>
      </c>
      <c r="AV52" s="36"/>
    </row>
    <row r="53" spans="1:48" ht="18.75" customHeight="1" x14ac:dyDescent="0.3">
      <c r="A53" s="193"/>
      <c r="B53" s="193"/>
      <c r="C53" s="19" t="s">
        <v>48</v>
      </c>
      <c r="D53" s="20">
        <v>40100</v>
      </c>
      <c r="E53" s="70">
        <v>221097</v>
      </c>
      <c r="F53" s="24">
        <f t="shared" si="0"/>
        <v>0.18136835868419743</v>
      </c>
      <c r="G53" s="20">
        <v>49243</v>
      </c>
      <c r="H53" s="70">
        <v>251112</v>
      </c>
      <c r="I53" s="24">
        <f t="shared" si="1"/>
        <v>0.19609974831947496</v>
      </c>
      <c r="J53" s="20">
        <v>30736</v>
      </c>
      <c r="K53" s="70">
        <v>189890</v>
      </c>
      <c r="L53" s="24">
        <f t="shared" si="2"/>
        <v>0.16186213070725156</v>
      </c>
      <c r="M53" s="20">
        <v>22452</v>
      </c>
      <c r="N53" s="70">
        <v>160582</v>
      </c>
      <c r="O53" s="24">
        <f t="shared" si="3"/>
        <v>0.13981641778032408</v>
      </c>
      <c r="P53" s="20">
        <v>16390</v>
      </c>
      <c r="Q53" s="70">
        <v>118476</v>
      </c>
      <c r="R53" s="24">
        <f t="shared" si="4"/>
        <v>0.13834025456632568</v>
      </c>
      <c r="S53" s="20">
        <v>22643</v>
      </c>
      <c r="T53" s="70">
        <v>138364</v>
      </c>
      <c r="U53" s="24">
        <f t="shared" si="5"/>
        <v>0.16364805874360383</v>
      </c>
      <c r="V53" s="20">
        <v>22530</v>
      </c>
      <c r="W53" s="70">
        <v>142296</v>
      </c>
      <c r="X53" s="24">
        <f t="shared" si="6"/>
        <v>0.15833192781244729</v>
      </c>
      <c r="Y53" s="20">
        <v>3598</v>
      </c>
      <c r="Z53" s="70">
        <v>20069</v>
      </c>
      <c r="AA53" s="24">
        <f t="shared" si="7"/>
        <v>0.17928147889780258</v>
      </c>
      <c r="AB53" s="84">
        <v>190</v>
      </c>
      <c r="AC53" s="70">
        <v>2212</v>
      </c>
      <c r="AD53" s="24">
        <f t="shared" si="8"/>
        <v>8.5895117540687155E-2</v>
      </c>
      <c r="AE53" s="84"/>
      <c r="AF53" s="70"/>
      <c r="AG53" s="24">
        <f t="shared" si="9"/>
        <v>0</v>
      </c>
      <c r="AH53" s="13">
        <f t="shared" si="87"/>
        <v>207882</v>
      </c>
      <c r="AI53" s="13">
        <f t="shared" si="87"/>
        <v>1244098</v>
      </c>
      <c r="AJ53" s="21">
        <f t="shared" si="81"/>
        <v>0.1670945536444878</v>
      </c>
      <c r="AK53" s="22">
        <v>37560</v>
      </c>
      <c r="AL53" s="23">
        <f t="shared" si="12"/>
        <v>3.0190547689972976E-2</v>
      </c>
      <c r="AN53" s="193"/>
      <c r="AO53" s="193"/>
      <c r="AP53" s="19" t="s">
        <v>39</v>
      </c>
      <c r="AQ53" s="16">
        <f t="shared" si="88"/>
        <v>21757</v>
      </c>
      <c r="AR53" s="16">
        <f t="shared" si="88"/>
        <v>701060</v>
      </c>
      <c r="AS53" s="17">
        <f t="shared" si="84"/>
        <v>3.1034433572019512E-2</v>
      </c>
      <c r="AT53" s="16">
        <f>SUM(AK28,AK62,AK79,AK96,AK113,AK130,AK147,AK164,AK215,AK181,AK198,AK232)</f>
        <v>2014</v>
      </c>
      <c r="AU53" s="17">
        <f t="shared" si="85"/>
        <v>2.8727926283057086E-3</v>
      </c>
      <c r="AV53" s="36"/>
    </row>
    <row r="54" spans="1:48" ht="18.75" customHeight="1" x14ac:dyDescent="0.3">
      <c r="A54" s="193"/>
      <c r="B54" s="193"/>
      <c r="C54" s="19" t="s">
        <v>54</v>
      </c>
      <c r="D54" s="20">
        <v>38045</v>
      </c>
      <c r="E54" s="70">
        <v>213767</v>
      </c>
      <c r="F54" s="24">
        <f t="shared" si="0"/>
        <v>0.17797414942437326</v>
      </c>
      <c r="G54" s="20">
        <v>50831</v>
      </c>
      <c r="H54" s="70">
        <v>244639</v>
      </c>
      <c r="I54" s="24">
        <f t="shared" si="1"/>
        <v>0.20777962630651695</v>
      </c>
      <c r="J54" s="20">
        <v>29768</v>
      </c>
      <c r="K54" s="70">
        <v>189056</v>
      </c>
      <c r="L54" s="24">
        <f t="shared" si="2"/>
        <v>0.15745599187542317</v>
      </c>
      <c r="M54" s="20">
        <v>18194</v>
      </c>
      <c r="N54" s="70">
        <v>125365</v>
      </c>
      <c r="O54" s="24">
        <f t="shared" si="3"/>
        <v>0.14512822558130259</v>
      </c>
      <c r="P54" s="20">
        <v>16241</v>
      </c>
      <c r="Q54" s="70">
        <v>114249</v>
      </c>
      <c r="R54" s="24">
        <f t="shared" si="4"/>
        <v>0.14215441710649546</v>
      </c>
      <c r="S54" s="20">
        <v>20795</v>
      </c>
      <c r="T54" s="70">
        <v>129527</v>
      </c>
      <c r="U54" s="24">
        <f t="shared" si="5"/>
        <v>0.16054567773514403</v>
      </c>
      <c r="V54" s="20">
        <v>20091</v>
      </c>
      <c r="W54" s="70">
        <v>130699</v>
      </c>
      <c r="X54" s="24">
        <f t="shared" si="6"/>
        <v>0.15371961529927544</v>
      </c>
      <c r="Y54" s="20">
        <v>3472</v>
      </c>
      <c r="Z54" s="70">
        <v>21472</v>
      </c>
      <c r="AA54" s="24">
        <f t="shared" si="7"/>
        <v>0.161698956780924</v>
      </c>
      <c r="AB54" s="84">
        <v>691</v>
      </c>
      <c r="AC54" s="70">
        <v>8438</v>
      </c>
      <c r="AD54" s="24">
        <f t="shared" si="8"/>
        <v>8.1891443470016589E-2</v>
      </c>
      <c r="AE54" s="84"/>
      <c r="AF54" s="70"/>
      <c r="AG54" s="24">
        <f t="shared" si="9"/>
        <v>0</v>
      </c>
      <c r="AH54" s="13">
        <f t="shared" si="87"/>
        <v>198128</v>
      </c>
      <c r="AI54" s="13">
        <f t="shared" si="87"/>
        <v>1177212</v>
      </c>
      <c r="AJ54" s="21">
        <f t="shared" si="81"/>
        <v>0.16830273561601478</v>
      </c>
      <c r="AK54" s="22">
        <v>32919</v>
      </c>
      <c r="AL54" s="23">
        <f t="shared" si="12"/>
        <v>2.7963527385041948E-2</v>
      </c>
      <c r="AN54" s="193"/>
      <c r="AO54" s="193"/>
      <c r="AP54" s="19" t="s">
        <v>52</v>
      </c>
      <c r="AQ54" s="16">
        <f t="shared" si="88"/>
        <v>26140</v>
      </c>
      <c r="AR54" s="16">
        <f t="shared" si="88"/>
        <v>688839</v>
      </c>
      <c r="AS54" s="17">
        <f t="shared" si="84"/>
        <v>3.7947909453442674E-2</v>
      </c>
      <c r="AT54" s="16">
        <f>SUM(AK29,AK63,AK80,AK97,AK114,AK131,AK148,AK165,AK216,AK182,AK199,AK233)</f>
        <v>3674</v>
      </c>
      <c r="AU54" s="17">
        <f t="shared" si="85"/>
        <v>5.3336120631961893E-3</v>
      </c>
      <c r="AV54" s="36"/>
    </row>
    <row r="55" spans="1:48" ht="18.75" customHeight="1" x14ac:dyDescent="0.3">
      <c r="A55" s="194"/>
      <c r="B55" s="194"/>
      <c r="C55" s="25" t="s">
        <v>44</v>
      </c>
      <c r="D55" s="26">
        <f>SUM(D52:D54)</f>
        <v>116994</v>
      </c>
      <c r="E55" s="74">
        <f>SUM(E52:E54)</f>
        <v>685913</v>
      </c>
      <c r="F55" s="27">
        <f t="shared" si="0"/>
        <v>0.17056682115661898</v>
      </c>
      <c r="G55" s="26">
        <f>SUM(G52:G54)</f>
        <v>141399</v>
      </c>
      <c r="H55" s="71">
        <f>SUM(H52:H54)</f>
        <v>757876</v>
      </c>
      <c r="I55" s="27">
        <f t="shared" si="1"/>
        <v>0.18657273749267692</v>
      </c>
      <c r="J55" s="26">
        <f>SUM(J52:J54)</f>
        <v>85191</v>
      </c>
      <c r="K55" s="71">
        <f>SUM(K52:K54)</f>
        <v>572183</v>
      </c>
      <c r="L55" s="27">
        <f t="shared" si="2"/>
        <v>0.14888768103910813</v>
      </c>
      <c r="M55" s="26">
        <f>SUM(M52:M54)</f>
        <v>64421</v>
      </c>
      <c r="N55" s="71">
        <f>SUM(N52:N54)</f>
        <v>477940</v>
      </c>
      <c r="O55" s="27">
        <f t="shared" si="3"/>
        <v>0.13478888563418001</v>
      </c>
      <c r="P55" s="26">
        <f>SUM(P52:P54)</f>
        <v>45994</v>
      </c>
      <c r="Q55" s="71">
        <f>SUM(Q52:Q54)</f>
        <v>353618</v>
      </c>
      <c r="R55" s="27">
        <f t="shared" si="4"/>
        <v>0.13006690835873738</v>
      </c>
      <c r="S55" s="26">
        <f>SUM(S52:S54)</f>
        <v>62381</v>
      </c>
      <c r="T55" s="71">
        <f>SUM(T52:T54)</f>
        <v>411252</v>
      </c>
      <c r="U55" s="27">
        <f t="shared" si="5"/>
        <v>0.15168558450779571</v>
      </c>
      <c r="V55" s="26">
        <f>SUM(V52:V54)</f>
        <v>58632</v>
      </c>
      <c r="W55" s="71">
        <f>SUM(W52:W54)</f>
        <v>405067</v>
      </c>
      <c r="X55" s="27">
        <f t="shared" si="6"/>
        <v>0.14474642466554916</v>
      </c>
      <c r="Y55" s="26">
        <f>SUM(Y52:Y54)</f>
        <v>7713</v>
      </c>
      <c r="Z55" s="71">
        <f>SUM(Z52:Z54)</f>
        <v>44870</v>
      </c>
      <c r="AA55" s="27">
        <f t="shared" si="7"/>
        <v>0.17189659014932027</v>
      </c>
      <c r="AB55" s="86">
        <f>SUM(AB52:AB54)</f>
        <v>881</v>
      </c>
      <c r="AC55" s="71">
        <f>SUM(AC52:AC54)</f>
        <v>10650</v>
      </c>
      <c r="AD55" s="27">
        <f t="shared" si="8"/>
        <v>8.2723004694835678E-2</v>
      </c>
      <c r="AE55" s="86"/>
      <c r="AF55" s="71">
        <f>SUM(AF52:AF54)</f>
        <v>0</v>
      </c>
      <c r="AG55" s="27">
        <f t="shared" si="9"/>
        <v>0</v>
      </c>
      <c r="AH55" s="26">
        <f>SUM(AH52:AH54)</f>
        <v>583606</v>
      </c>
      <c r="AI55" s="26">
        <f>SUM(AI52:AI54)</f>
        <v>3719369</v>
      </c>
      <c r="AJ55" s="28">
        <f t="shared" si="81"/>
        <v>0.15690994897252733</v>
      </c>
      <c r="AK55" s="29">
        <f>SUM(AK52:AK54)</f>
        <v>102999</v>
      </c>
      <c r="AL55" s="30">
        <f t="shared" si="12"/>
        <v>2.7692600545952822E-2</v>
      </c>
      <c r="AN55" s="193"/>
      <c r="AO55" s="194"/>
      <c r="AP55" s="25" t="s">
        <v>44</v>
      </c>
      <c r="AQ55" s="26">
        <f>SUM(AQ52:AQ54)</f>
        <v>65940</v>
      </c>
      <c r="AR55" s="26">
        <f>SUM(AR52:AR54)</f>
        <v>2063352</v>
      </c>
      <c r="AS55" s="27">
        <f t="shared" si="84"/>
        <v>3.1957707652402495E-2</v>
      </c>
      <c r="AT55" s="26">
        <f>SUM(AT52:AT54)</f>
        <v>7719</v>
      </c>
      <c r="AU55" s="27">
        <f t="shared" si="85"/>
        <v>3.7410000814209112E-3</v>
      </c>
    </row>
    <row r="56" spans="1:48" ht="18.75" customHeight="1" x14ac:dyDescent="0.3">
      <c r="A56" s="190" t="s">
        <v>46</v>
      </c>
      <c r="B56" s="198"/>
      <c r="C56" s="191"/>
      <c r="D56" s="31">
        <f>SUM(D43,D47,D51,D55)</f>
        <v>319260</v>
      </c>
      <c r="E56" s="73">
        <f>SUM(E43,E47,E51,E55)</f>
        <v>2645763</v>
      </c>
      <c r="F56" s="32">
        <f t="shared" si="0"/>
        <v>0.12066840453963563</v>
      </c>
      <c r="G56" s="31">
        <f>SUM(G43,G47,G51,G55)</f>
        <v>357020</v>
      </c>
      <c r="H56" s="73">
        <f>SUM(H43,H47,H51,H55)</f>
        <v>2941733</v>
      </c>
      <c r="I56" s="32">
        <f t="shared" si="1"/>
        <v>0.12136383553504006</v>
      </c>
      <c r="J56" s="31">
        <f>SUM(J43,J47,J51,J55)</f>
        <v>223690</v>
      </c>
      <c r="K56" s="73">
        <f>SUM(K43,K47,K51,K55)</f>
        <v>2280490</v>
      </c>
      <c r="L56" s="32">
        <f t="shared" si="2"/>
        <v>9.808856868480019E-2</v>
      </c>
      <c r="M56" s="31">
        <f>SUM(M43,M47,M51,M55)</f>
        <v>164713</v>
      </c>
      <c r="N56" s="73">
        <f>SUM(N43,N47,N51,N55)</f>
        <v>1790387</v>
      </c>
      <c r="O56" s="32">
        <f t="shared" si="3"/>
        <v>9.199854556584694E-2</v>
      </c>
      <c r="P56" s="31">
        <f>SUM(P43,P47,P51,P55)</f>
        <v>110201</v>
      </c>
      <c r="Q56" s="73">
        <f>SUM(Q43,Q47,Q51,Q55)</f>
        <v>1356968</v>
      </c>
      <c r="R56" s="32">
        <f t="shared" si="4"/>
        <v>8.1211200264118238E-2</v>
      </c>
      <c r="S56" s="31">
        <f>SUM(S43,S47,S51,S55)</f>
        <v>154333</v>
      </c>
      <c r="T56" s="73">
        <f>SUM(T43,T47,T51,T55)</f>
        <v>1571852</v>
      </c>
      <c r="U56" s="32">
        <f t="shared" si="5"/>
        <v>9.8185452574415397E-2</v>
      </c>
      <c r="V56" s="31">
        <f>SUM(V43,V47,V51,V55)</f>
        <v>137337</v>
      </c>
      <c r="W56" s="73">
        <f>SUM(W43,W47,W51,W55)</f>
        <v>1515895</v>
      </c>
      <c r="X56" s="32">
        <f t="shared" si="6"/>
        <v>9.0597963579271648E-2</v>
      </c>
      <c r="Y56" s="31">
        <f>SUM(Y43,Y47,Y51,Y55)</f>
        <v>7713</v>
      </c>
      <c r="Z56" s="73">
        <f>SUM(Z43,Z47,Z51,Z55)</f>
        <v>44870</v>
      </c>
      <c r="AA56" s="32">
        <f t="shared" si="7"/>
        <v>0.17189659014932027</v>
      </c>
      <c r="AB56" s="87">
        <f>SUM(AB43,AB47,AB51,AB55)</f>
        <v>881</v>
      </c>
      <c r="AC56" s="73">
        <f>SUM(AC43,AC47,AC51,AC55)</f>
        <v>10650</v>
      </c>
      <c r="AD56" s="32">
        <f t="shared" si="8"/>
        <v>8.2723004694835678E-2</v>
      </c>
      <c r="AE56" s="87">
        <f>SUM(AE43,AE47,AE51,AE55)</f>
        <v>0</v>
      </c>
      <c r="AF56" s="73">
        <f>SUM(AF43,AF47,AF51,AF55)</f>
        <v>0</v>
      </c>
      <c r="AG56" s="32">
        <f t="shared" si="9"/>
        <v>0</v>
      </c>
      <c r="AH56" s="31">
        <f>SUM(AH43,AH47,AH51,AH55)</f>
        <v>1475148</v>
      </c>
      <c r="AI56" s="31">
        <f>SUM(AI43,AI47,AI51,AI55)</f>
        <v>14158608</v>
      </c>
      <c r="AJ56" s="33">
        <f>IF(ISERROR(AH56/AI56),0,(AH56/AI56))</f>
        <v>0.10418736079139983</v>
      </c>
      <c r="AK56" s="34">
        <f>SUM(AK43,AK47,AK51,AK55)</f>
        <v>229172</v>
      </c>
      <c r="AL56" s="35">
        <f t="shared" si="12"/>
        <v>1.6186054448290396E-2</v>
      </c>
      <c r="AM56" s="4"/>
      <c r="AN56" s="193"/>
      <c r="AO56" s="192" t="s">
        <v>26</v>
      </c>
      <c r="AP56" s="19" t="s">
        <v>55</v>
      </c>
      <c r="AQ56" s="16">
        <f>SUM(AH31,AH65,AH82,AH99,AH116,AH133,AH150,AH167,AH218,AH184,AH201,AH235)</f>
        <v>27415</v>
      </c>
      <c r="AR56" s="16">
        <f>SUM(AI31,AI65,AI82,AI99,AI116,AI133,AI150,AI167,AI218,AI184,AI201,AI235)</f>
        <v>681630</v>
      </c>
      <c r="AS56" s="17">
        <f t="shared" si="84"/>
        <v>4.0219767322447662E-2</v>
      </c>
      <c r="AT56" s="16">
        <f>SUM(AK31,AK65,AK82,AK99,AK116,AK133,AK150,AK167,AK218,AK184,AK201,AK235)</f>
        <v>3545</v>
      </c>
      <c r="AU56" s="17">
        <f t="shared" si="85"/>
        <v>5.2007687455070933E-3</v>
      </c>
      <c r="AV56" s="36"/>
    </row>
    <row r="57" spans="1:48" x14ac:dyDescent="0.3">
      <c r="A57" s="206" t="s">
        <v>13</v>
      </c>
      <c r="B57" s="192" t="s">
        <v>24</v>
      </c>
      <c r="C57" s="19" t="s">
        <v>41</v>
      </c>
      <c r="D57" s="20">
        <v>118</v>
      </c>
      <c r="E57" s="70">
        <v>15329</v>
      </c>
      <c r="F57" s="24">
        <f t="shared" si="0"/>
        <v>7.6978276469437017E-3</v>
      </c>
      <c r="G57" s="20">
        <v>132</v>
      </c>
      <c r="H57" s="70">
        <v>14524</v>
      </c>
      <c r="I57" s="24">
        <f t="shared" si="1"/>
        <v>9.088405397961994E-3</v>
      </c>
      <c r="J57" s="20">
        <v>98</v>
      </c>
      <c r="K57" s="70">
        <v>12604</v>
      </c>
      <c r="L57" s="24">
        <f t="shared" si="2"/>
        <v>7.7753094255791815E-3</v>
      </c>
      <c r="M57" s="20">
        <v>0</v>
      </c>
      <c r="N57" s="70"/>
      <c r="O57" s="24">
        <f t="shared" si="3"/>
        <v>0</v>
      </c>
      <c r="P57" s="20">
        <v>146</v>
      </c>
      <c r="Q57" s="70">
        <v>13322</v>
      </c>
      <c r="R57" s="24">
        <f t="shared" si="4"/>
        <v>1.095931541810539E-2</v>
      </c>
      <c r="S57" s="20">
        <v>0</v>
      </c>
      <c r="T57" s="70"/>
      <c r="U57" s="24">
        <f t="shared" si="5"/>
        <v>0</v>
      </c>
      <c r="V57" s="20">
        <v>155</v>
      </c>
      <c r="W57" s="70">
        <v>27513</v>
      </c>
      <c r="X57" s="24">
        <f t="shared" si="6"/>
        <v>5.6337004325228077E-3</v>
      </c>
      <c r="Y57" s="20"/>
      <c r="Z57" s="70"/>
      <c r="AA57" s="24">
        <f t="shared" si="7"/>
        <v>0</v>
      </c>
      <c r="AB57" s="20"/>
      <c r="AC57" s="70"/>
      <c r="AD57" s="24">
        <f t="shared" si="8"/>
        <v>0</v>
      </c>
      <c r="AE57" s="20"/>
      <c r="AF57" s="70"/>
      <c r="AG57" s="24">
        <f t="shared" si="9"/>
        <v>0</v>
      </c>
      <c r="AH57" s="13">
        <f t="shared" ref="AH57:AI59" si="89">SUM(D57,G57,J57,M57,P57,S57,V57,Y57,AB57,AE57)</f>
        <v>649</v>
      </c>
      <c r="AI57" s="13">
        <f t="shared" si="89"/>
        <v>83292</v>
      </c>
      <c r="AJ57" s="21">
        <f t="shared" ref="AJ57:AJ72" si="90">IF(ISERROR(AH57/AI57),0,(AH57/AI57))</f>
        <v>7.7918647649234023E-3</v>
      </c>
      <c r="AK57" s="22">
        <v>116</v>
      </c>
      <c r="AL57" s="23">
        <f t="shared" si="12"/>
        <v>1.3926907746242135E-3</v>
      </c>
      <c r="AN57" s="193"/>
      <c r="AO57" s="193"/>
      <c r="AP57" s="19" t="s">
        <v>50</v>
      </c>
      <c r="AQ57" s="16">
        <f>SUM(AH32,AH66,AH83,AH100,AH117,AH134,AH151,AH168,AH219,AH185,AH202,AH236)</f>
        <v>29851</v>
      </c>
      <c r="AR57" s="16">
        <f>SUM(AI32,AI66,AI83,AI100,AI117,AI134,AI151,AI168,AI219,AI185,AI202,AI236)</f>
        <v>718970</v>
      </c>
      <c r="AS57" s="17">
        <f t="shared" si="84"/>
        <v>4.1519117626604728E-2</v>
      </c>
      <c r="AT57" s="16">
        <f>SUM(AK32,AK66,AK83,AK100,AK117,AK134,AK151,AK168,AK219,AK185,AK202,AK236)</f>
        <v>4430</v>
      </c>
      <c r="AU57" s="17">
        <f t="shared" si="85"/>
        <v>6.1615922778419131E-3</v>
      </c>
      <c r="AV57" s="36"/>
    </row>
    <row r="58" spans="1:48" x14ac:dyDescent="0.3">
      <c r="A58" s="193"/>
      <c r="B58" s="193"/>
      <c r="C58" s="19" t="s">
        <v>43</v>
      </c>
      <c r="D58" s="20">
        <v>235</v>
      </c>
      <c r="E58" s="70">
        <v>17633</v>
      </c>
      <c r="F58" s="24">
        <f t="shared" si="0"/>
        <v>1.3327284069642148E-2</v>
      </c>
      <c r="G58" s="20">
        <v>202</v>
      </c>
      <c r="H58" s="70">
        <v>15299</v>
      </c>
      <c r="I58" s="24">
        <f t="shared" si="1"/>
        <v>1.3203477351460879E-2</v>
      </c>
      <c r="J58" s="20">
        <v>119</v>
      </c>
      <c r="K58" s="70">
        <v>11974</v>
      </c>
      <c r="L58" s="24">
        <f t="shared" si="2"/>
        <v>9.9381994321028899E-3</v>
      </c>
      <c r="M58" s="20">
        <v>0</v>
      </c>
      <c r="N58" s="70"/>
      <c r="O58" s="24">
        <f t="shared" si="3"/>
        <v>0</v>
      </c>
      <c r="P58" s="20">
        <v>234</v>
      </c>
      <c r="Q58" s="70">
        <v>13715</v>
      </c>
      <c r="R58" s="24">
        <f t="shared" si="4"/>
        <v>1.7061611374407582E-2</v>
      </c>
      <c r="S58" s="20">
        <v>0</v>
      </c>
      <c r="T58" s="70"/>
      <c r="U58" s="24">
        <f t="shared" si="5"/>
        <v>0</v>
      </c>
      <c r="V58" s="20">
        <v>189</v>
      </c>
      <c r="W58" s="70">
        <v>25857</v>
      </c>
      <c r="X58" s="24">
        <f t="shared" si="6"/>
        <v>7.3094326487991648E-3</v>
      </c>
      <c r="Y58" s="20"/>
      <c r="Z58" s="70"/>
      <c r="AA58" s="24">
        <f t="shared" si="7"/>
        <v>0</v>
      </c>
      <c r="AB58" s="20"/>
      <c r="AC58" s="70"/>
      <c r="AD58" s="24">
        <f t="shared" si="8"/>
        <v>0</v>
      </c>
      <c r="AE58" s="20"/>
      <c r="AF58" s="70"/>
      <c r="AG58" s="24">
        <f t="shared" si="9"/>
        <v>0</v>
      </c>
      <c r="AH58" s="13">
        <f t="shared" si="89"/>
        <v>979</v>
      </c>
      <c r="AI58" s="13">
        <f t="shared" si="89"/>
        <v>84478</v>
      </c>
      <c r="AJ58" s="21">
        <f t="shared" si="90"/>
        <v>1.1588816023106607E-2</v>
      </c>
      <c r="AK58" s="22">
        <v>188</v>
      </c>
      <c r="AL58" s="23">
        <f t="shared" si="12"/>
        <v>2.2254314732829848E-3</v>
      </c>
      <c r="AN58" s="193"/>
      <c r="AO58" s="193"/>
      <c r="AP58" s="19" t="s">
        <v>51</v>
      </c>
      <c r="AQ58" s="16">
        <f>SUM(AH33,AH67,AH84,AH101,AH118,AH135,AH152,AH169,AH220,AH186,AH203,AH237)</f>
        <v>37084</v>
      </c>
      <c r="AR58" s="16">
        <f>AR16-AR37</f>
        <v>624590</v>
      </c>
      <c r="AS58" s="17">
        <f t="shared" si="84"/>
        <v>5.937334891688948E-2</v>
      </c>
      <c r="AT58" s="16">
        <f>SUM(AK33,AK67,AK84,AK101,AK118,AK135,AK152,AK169,AK220,AK186,AK203,AK237)</f>
        <v>4623</v>
      </c>
      <c r="AU58" s="17">
        <f t="shared" si="85"/>
        <v>7.401655485998815E-3</v>
      </c>
      <c r="AV58" s="36"/>
    </row>
    <row r="59" spans="1:48" x14ac:dyDescent="0.3">
      <c r="A59" s="193"/>
      <c r="B59" s="193"/>
      <c r="C59" s="19" t="s">
        <v>47</v>
      </c>
      <c r="D59" s="20">
        <v>275</v>
      </c>
      <c r="E59" s="70">
        <v>15931</v>
      </c>
      <c r="F59" s="24">
        <f t="shared" si="0"/>
        <v>1.7261942125415857E-2</v>
      </c>
      <c r="G59" s="20">
        <v>279</v>
      </c>
      <c r="H59" s="70">
        <v>15318</v>
      </c>
      <c r="I59" s="24">
        <f t="shared" si="1"/>
        <v>1.8213866039952998E-2</v>
      </c>
      <c r="J59" s="20">
        <v>172</v>
      </c>
      <c r="K59" s="70">
        <v>12382</v>
      </c>
      <c r="L59" s="24">
        <f t="shared" si="2"/>
        <v>1.3891132288806332E-2</v>
      </c>
      <c r="M59" s="20">
        <v>0</v>
      </c>
      <c r="N59" s="70"/>
      <c r="O59" s="24">
        <f t="shared" si="3"/>
        <v>0</v>
      </c>
      <c r="P59" s="20">
        <v>326</v>
      </c>
      <c r="Q59" s="70">
        <v>13115</v>
      </c>
      <c r="R59" s="24">
        <v>0.09</v>
      </c>
      <c r="S59" s="20">
        <v>0</v>
      </c>
      <c r="T59" s="70"/>
      <c r="U59" s="24">
        <f t="shared" si="5"/>
        <v>0</v>
      </c>
      <c r="V59" s="20">
        <v>295</v>
      </c>
      <c r="W59" s="70">
        <v>27268</v>
      </c>
      <c r="X59" s="24">
        <f t="shared" si="6"/>
        <v>1.0818541880592636E-2</v>
      </c>
      <c r="Y59" s="20"/>
      <c r="Z59" s="70"/>
      <c r="AA59" s="24">
        <f t="shared" si="7"/>
        <v>0</v>
      </c>
      <c r="AB59" s="20"/>
      <c r="AC59" s="70"/>
      <c r="AD59" s="24">
        <f t="shared" si="8"/>
        <v>0</v>
      </c>
      <c r="AE59" s="20"/>
      <c r="AF59" s="70"/>
      <c r="AG59" s="24">
        <f t="shared" si="9"/>
        <v>0</v>
      </c>
      <c r="AH59" s="13">
        <f t="shared" si="89"/>
        <v>1347</v>
      </c>
      <c r="AI59" s="13">
        <f t="shared" si="89"/>
        <v>84014</v>
      </c>
      <c r="AJ59" s="21">
        <f t="shared" si="90"/>
        <v>1.6033042112028946E-2</v>
      </c>
      <c r="AK59" s="22">
        <v>161</v>
      </c>
      <c r="AL59" s="23">
        <f t="shared" si="12"/>
        <v>1.9163472754540911E-3</v>
      </c>
      <c r="AN59" s="193"/>
      <c r="AO59" s="194"/>
      <c r="AP59" s="25" t="s">
        <v>44</v>
      </c>
      <c r="AQ59" s="26">
        <f>SUM(AQ56:AQ58)</f>
        <v>94350</v>
      </c>
      <c r="AR59" s="26">
        <f>SUM(AR56:AR58)</f>
        <v>2025190</v>
      </c>
      <c r="AS59" s="27">
        <f t="shared" si="84"/>
        <v>4.658822135207067E-2</v>
      </c>
      <c r="AT59" s="26">
        <f>SUM(AT56:AT58)</f>
        <v>12598</v>
      </c>
      <c r="AU59" s="27">
        <f t="shared" si="85"/>
        <v>6.2206509018906866E-3</v>
      </c>
    </row>
    <row r="60" spans="1:48" x14ac:dyDescent="0.3">
      <c r="A60" s="193"/>
      <c r="B60" s="194"/>
      <c r="C60" s="25" t="s">
        <v>44</v>
      </c>
      <c r="D60" s="26">
        <f>SUM(D57:D59)</f>
        <v>628</v>
      </c>
      <c r="E60" s="71">
        <f>SUM(E57:E59)</f>
        <v>48893</v>
      </c>
      <c r="F60" s="27">
        <f t="shared" si="0"/>
        <v>1.2844374450330313E-2</v>
      </c>
      <c r="G60" s="26">
        <f>SUM(G57:G59)</f>
        <v>613</v>
      </c>
      <c r="H60" s="71">
        <f>SUM(H57:H59)</f>
        <v>45141</v>
      </c>
      <c r="I60" s="27">
        <f t="shared" si="1"/>
        <v>1.3579672581466959E-2</v>
      </c>
      <c r="J60" s="26">
        <f>SUM(J57:J59)</f>
        <v>389</v>
      </c>
      <c r="K60" s="71">
        <f>SUM(K57:K59)</f>
        <v>36960</v>
      </c>
      <c r="L60" s="27">
        <f t="shared" si="2"/>
        <v>1.0524891774891776E-2</v>
      </c>
      <c r="M60" s="26">
        <f>SUM(M57:M59)</f>
        <v>0</v>
      </c>
      <c r="N60" s="71">
        <f>SUM(N57:N59)</f>
        <v>0</v>
      </c>
      <c r="O60" s="27">
        <f t="shared" si="3"/>
        <v>0</v>
      </c>
      <c r="P60" s="26">
        <f>SUM(P57:P59)</f>
        <v>706</v>
      </c>
      <c r="Q60" s="71">
        <f>SUM(Q57:Q59)</f>
        <v>40152</v>
      </c>
      <c r="R60" s="27">
        <f t="shared" si="4"/>
        <v>1.7583183901175532E-2</v>
      </c>
      <c r="S60" s="26">
        <f>SUM(S57:S59)</f>
        <v>0</v>
      </c>
      <c r="T60" s="71">
        <f>SUM(T57:T59)</f>
        <v>0</v>
      </c>
      <c r="U60" s="27">
        <f t="shared" si="5"/>
        <v>0</v>
      </c>
      <c r="V60" s="26">
        <f>SUM(V57:V59)</f>
        <v>639</v>
      </c>
      <c r="W60" s="71">
        <f>SUM(W57:W59)</f>
        <v>80638</v>
      </c>
      <c r="X60" s="27">
        <f t="shared" si="6"/>
        <v>7.9243036781666207E-3</v>
      </c>
      <c r="Y60" s="26">
        <f>SUM(Y57:Y59)</f>
        <v>0</v>
      </c>
      <c r="Z60" s="71">
        <f>SUM(Z57:Z59)</f>
        <v>0</v>
      </c>
      <c r="AA60" s="27">
        <f t="shared" si="7"/>
        <v>0</v>
      </c>
      <c r="AB60" s="86"/>
      <c r="AC60" s="71">
        <f>SUM(AC57:AC59)</f>
        <v>0</v>
      </c>
      <c r="AD60" s="27">
        <f t="shared" si="8"/>
        <v>0</v>
      </c>
      <c r="AE60" s="86"/>
      <c r="AF60" s="71">
        <f>SUM(AF57:AF59)</f>
        <v>0</v>
      </c>
      <c r="AG60" s="27">
        <f t="shared" si="9"/>
        <v>0</v>
      </c>
      <c r="AH60" s="26">
        <f>SUM(AH57:AH59)</f>
        <v>2975</v>
      </c>
      <c r="AI60" s="26">
        <f>SUM(AI57:AI59)</f>
        <v>251784</v>
      </c>
      <c r="AJ60" s="28">
        <f t="shared" si="90"/>
        <v>1.1815683284084772E-2</v>
      </c>
      <c r="AK60" s="29">
        <f>SUM(AK57:AK59)</f>
        <v>465</v>
      </c>
      <c r="AL60" s="30">
        <f t="shared" si="12"/>
        <v>1.8468210847393004E-3</v>
      </c>
      <c r="AN60" s="193"/>
      <c r="AO60" s="192" t="s">
        <v>9</v>
      </c>
      <c r="AP60" s="19" t="s">
        <v>53</v>
      </c>
      <c r="AQ60" s="16">
        <f t="shared" ref="AQ60:AR62" si="91">SUM(AH35,AH69,AH86,AH103,AH120,AH137,AH154,AH171,AH222,AH188,AH205,AH239)</f>
        <v>42616</v>
      </c>
      <c r="AR60" s="16">
        <f t="shared" si="91"/>
        <v>744301</v>
      </c>
      <c r="AS60" s="17">
        <f t="shared" si="84"/>
        <v>5.7256405674585953E-2</v>
      </c>
      <c r="AT60" s="16">
        <f>SUM(AK35,AK69,AK86,AK103,AK120,AK137,AK154,AK171,AK222,AK188,AK205,AK239)</f>
        <v>5433</v>
      </c>
      <c r="AU60" s="17">
        <f t="shared" si="85"/>
        <v>7.2994662105787846E-3</v>
      </c>
    </row>
    <row r="61" spans="1:48" x14ac:dyDescent="0.3">
      <c r="A61" s="193"/>
      <c r="B61" s="192" t="s">
        <v>25</v>
      </c>
      <c r="C61" s="19" t="s">
        <v>38</v>
      </c>
      <c r="D61" s="20">
        <v>377</v>
      </c>
      <c r="E61" s="70">
        <v>18197</v>
      </c>
      <c r="F61" s="24">
        <f t="shared" si="0"/>
        <v>2.0717700719898886E-2</v>
      </c>
      <c r="G61" s="20">
        <v>300</v>
      </c>
      <c r="H61" s="70">
        <v>14524</v>
      </c>
      <c r="I61" s="24">
        <f t="shared" si="1"/>
        <v>2.0655466813549985E-2</v>
      </c>
      <c r="J61" s="20">
        <v>177</v>
      </c>
      <c r="K61" s="70">
        <v>11096</v>
      </c>
      <c r="L61" s="24">
        <f t="shared" si="2"/>
        <v>1.5951694304253784E-2</v>
      </c>
      <c r="M61" s="20"/>
      <c r="N61" s="70"/>
      <c r="O61" s="24">
        <f t="shared" si="3"/>
        <v>0</v>
      </c>
      <c r="P61" s="20">
        <v>399</v>
      </c>
      <c r="Q61" s="70">
        <v>13571</v>
      </c>
      <c r="R61" s="24">
        <f t="shared" si="4"/>
        <v>2.9400928450372118E-2</v>
      </c>
      <c r="S61" s="20"/>
      <c r="T61" s="70"/>
      <c r="U61" s="24">
        <f t="shared" si="5"/>
        <v>0</v>
      </c>
      <c r="V61" s="20">
        <v>382</v>
      </c>
      <c r="W61" s="70">
        <v>27455</v>
      </c>
      <c r="X61" s="24">
        <f t="shared" si="6"/>
        <v>1.391367692587871E-2</v>
      </c>
      <c r="Y61" s="20"/>
      <c r="Z61" s="70"/>
      <c r="AA61" s="24">
        <f t="shared" si="7"/>
        <v>0</v>
      </c>
      <c r="AB61" s="84"/>
      <c r="AC61" s="70"/>
      <c r="AD61" s="24">
        <f t="shared" si="8"/>
        <v>0</v>
      </c>
      <c r="AE61" s="84"/>
      <c r="AF61" s="70"/>
      <c r="AG61" s="24">
        <f t="shared" si="9"/>
        <v>0</v>
      </c>
      <c r="AH61" s="13">
        <f t="shared" ref="AH61:AI63" si="92">SUM(D61,G61,J61,M61,P61,S61,V61,Y61,AB61,AE61)</f>
        <v>1635</v>
      </c>
      <c r="AI61" s="13">
        <f t="shared" si="92"/>
        <v>84843</v>
      </c>
      <c r="AJ61" s="21">
        <f t="shared" si="90"/>
        <v>1.9270888582440509E-2</v>
      </c>
      <c r="AK61" s="22">
        <v>231</v>
      </c>
      <c r="AL61" s="23">
        <f t="shared" si="12"/>
        <v>2.7226760015558148E-3</v>
      </c>
      <c r="AN61" s="193"/>
      <c r="AO61" s="193"/>
      <c r="AP61" s="19" t="s">
        <v>48</v>
      </c>
      <c r="AQ61" s="16">
        <f t="shared" si="91"/>
        <v>47085</v>
      </c>
      <c r="AR61" s="16">
        <f t="shared" si="91"/>
        <v>697040</v>
      </c>
      <c r="AS61" s="17">
        <f t="shared" si="84"/>
        <v>6.7549925398829341E-2</v>
      </c>
      <c r="AT61" s="16">
        <f>SUM(AK36,AK70,AK87,AK104,AK121,AK138,AK155,AK172,AK223,AK189,AK206,AK240)</f>
        <v>5334</v>
      </c>
      <c r="AU61" s="17">
        <f t="shared" si="85"/>
        <v>7.6523585447033169E-3</v>
      </c>
    </row>
    <row r="62" spans="1:48" x14ac:dyDescent="0.3">
      <c r="A62" s="193"/>
      <c r="B62" s="193"/>
      <c r="C62" s="19" t="s">
        <v>39</v>
      </c>
      <c r="D62" s="20">
        <v>486</v>
      </c>
      <c r="E62" s="70">
        <v>19259</v>
      </c>
      <c r="F62" s="24">
        <f t="shared" si="0"/>
        <v>2.523495508593385E-2</v>
      </c>
      <c r="G62" s="20">
        <v>302</v>
      </c>
      <c r="H62" s="70">
        <v>14720</v>
      </c>
      <c r="I62" s="24">
        <f t="shared" si="1"/>
        <v>2.0516304347826086E-2</v>
      </c>
      <c r="J62" s="20">
        <v>231</v>
      </c>
      <c r="K62" s="70">
        <v>11375</v>
      </c>
      <c r="L62" s="24">
        <f t="shared" si="2"/>
        <v>2.0307692307692308E-2</v>
      </c>
      <c r="M62" s="20"/>
      <c r="N62" s="70"/>
      <c r="O62" s="24">
        <f t="shared" si="3"/>
        <v>0</v>
      </c>
      <c r="P62" s="20">
        <v>519</v>
      </c>
      <c r="Q62" s="70">
        <v>16691</v>
      </c>
      <c r="R62" s="24">
        <f t="shared" si="4"/>
        <v>3.1094601881253368E-2</v>
      </c>
      <c r="S62" s="20"/>
      <c r="T62" s="70"/>
      <c r="U62" s="24">
        <f t="shared" si="5"/>
        <v>0</v>
      </c>
      <c r="V62" s="20">
        <v>488</v>
      </c>
      <c r="W62" s="70">
        <v>28189</v>
      </c>
      <c r="X62" s="24">
        <f t="shared" si="6"/>
        <v>1.7311717336549719E-2</v>
      </c>
      <c r="Y62" s="20"/>
      <c r="Z62" s="70"/>
      <c r="AA62" s="24">
        <f t="shared" si="7"/>
        <v>0</v>
      </c>
      <c r="AB62" s="84"/>
      <c r="AC62" s="70"/>
      <c r="AD62" s="24">
        <f t="shared" si="8"/>
        <v>0</v>
      </c>
      <c r="AE62" s="84"/>
      <c r="AF62" s="70"/>
      <c r="AG62" s="24">
        <f t="shared" si="9"/>
        <v>0</v>
      </c>
      <c r="AH62" s="13">
        <f t="shared" si="92"/>
        <v>2026</v>
      </c>
      <c r="AI62" s="13">
        <f t="shared" si="92"/>
        <v>90234</v>
      </c>
      <c r="AJ62" s="21">
        <f t="shared" si="90"/>
        <v>2.2452734002704082E-2</v>
      </c>
      <c r="AK62" s="22">
        <v>225</v>
      </c>
      <c r="AL62" s="23">
        <f t="shared" si="12"/>
        <v>2.4935168561739476E-3</v>
      </c>
      <c r="AN62" s="193"/>
      <c r="AO62" s="193"/>
      <c r="AP62" s="19" t="s">
        <v>54</v>
      </c>
      <c r="AQ62" s="16">
        <f t="shared" si="91"/>
        <v>55734</v>
      </c>
      <c r="AR62" s="16">
        <f t="shared" si="91"/>
        <v>684738</v>
      </c>
      <c r="AS62" s="17">
        <f t="shared" si="84"/>
        <v>8.1394635612453234E-2</v>
      </c>
      <c r="AT62" s="16">
        <f>SUM(AK37,AK71,AK88,AK105,AK122,AK139,AK156,AK173,AK224,AK190,AK207,AK241)</f>
        <v>6143</v>
      </c>
      <c r="AU62" s="17">
        <f t="shared" si="85"/>
        <v>8.9713145757939535E-3</v>
      </c>
    </row>
    <row r="63" spans="1:48" x14ac:dyDescent="0.3">
      <c r="A63" s="193"/>
      <c r="B63" s="193"/>
      <c r="C63" s="19" t="s">
        <v>52</v>
      </c>
      <c r="D63" s="20">
        <v>628</v>
      </c>
      <c r="E63" s="70">
        <v>21650</v>
      </c>
      <c r="F63" s="24">
        <f t="shared" si="0"/>
        <v>2.9006928406466511E-2</v>
      </c>
      <c r="G63" s="20">
        <v>372</v>
      </c>
      <c r="H63" s="70">
        <v>14179</v>
      </c>
      <c r="I63" s="24">
        <f t="shared" si="1"/>
        <v>2.6235982791452148E-2</v>
      </c>
      <c r="J63" s="20">
        <v>191</v>
      </c>
      <c r="K63" s="70">
        <v>10807</v>
      </c>
      <c r="L63" s="24">
        <f t="shared" si="2"/>
        <v>1.7673729989821411E-2</v>
      </c>
      <c r="M63" s="20"/>
      <c r="N63" s="70"/>
      <c r="O63" s="24">
        <f t="shared" si="3"/>
        <v>0</v>
      </c>
      <c r="P63" s="20">
        <v>534</v>
      </c>
      <c r="Q63" s="70">
        <v>14197</v>
      </c>
      <c r="R63" s="24">
        <f t="shared" si="4"/>
        <v>3.7613580333873353E-2</v>
      </c>
      <c r="S63" s="20"/>
      <c r="T63" s="70"/>
      <c r="U63" s="24">
        <f t="shared" si="5"/>
        <v>0</v>
      </c>
      <c r="V63" s="20">
        <v>581</v>
      </c>
      <c r="W63" s="70">
        <v>27454</v>
      </c>
      <c r="X63" s="24">
        <f t="shared" si="6"/>
        <v>2.1162672106068332E-2</v>
      </c>
      <c r="Y63" s="20"/>
      <c r="Z63" s="70"/>
      <c r="AA63" s="24">
        <f t="shared" si="7"/>
        <v>0</v>
      </c>
      <c r="AB63" s="84"/>
      <c r="AC63" s="70"/>
      <c r="AD63" s="24">
        <f t="shared" si="8"/>
        <v>0</v>
      </c>
      <c r="AE63" s="84"/>
      <c r="AF63" s="70"/>
      <c r="AG63" s="24">
        <f t="shared" si="9"/>
        <v>0</v>
      </c>
      <c r="AH63" s="13">
        <f t="shared" si="92"/>
        <v>2306</v>
      </c>
      <c r="AI63" s="13">
        <f t="shared" si="92"/>
        <v>88287</v>
      </c>
      <c r="AJ63" s="21">
        <f t="shared" si="90"/>
        <v>2.6119360721283996E-2</v>
      </c>
      <c r="AK63" s="22">
        <v>324</v>
      </c>
      <c r="AL63" s="23">
        <f t="shared" si="12"/>
        <v>3.6698494682116281E-3</v>
      </c>
      <c r="AN63" s="194"/>
      <c r="AO63" s="194"/>
      <c r="AP63" s="25" t="s">
        <v>44</v>
      </c>
      <c r="AQ63" s="26">
        <f>SUM(AQ60:AQ62)</f>
        <v>145435</v>
      </c>
      <c r="AR63" s="26">
        <f>SUM(AR60:AR62)</f>
        <v>2126079</v>
      </c>
      <c r="AS63" s="27">
        <f t="shared" si="84"/>
        <v>6.8405266220116945E-2</v>
      </c>
      <c r="AT63" s="26">
        <f>SUM(AT60:AT62)</f>
        <v>16910</v>
      </c>
      <c r="AU63" s="27">
        <f t="shared" si="85"/>
        <v>7.9536084971442728E-3</v>
      </c>
    </row>
    <row r="64" spans="1:48" x14ac:dyDescent="0.3">
      <c r="A64" s="193"/>
      <c r="B64" s="194"/>
      <c r="C64" s="25" t="s">
        <v>44</v>
      </c>
      <c r="D64" s="26">
        <f>SUM(D61:D63)</f>
        <v>1491</v>
      </c>
      <c r="E64" s="71">
        <f>SUM(E61:E63)</f>
        <v>59106</v>
      </c>
      <c r="F64" s="27">
        <f t="shared" si="0"/>
        <v>2.5225865394376205E-2</v>
      </c>
      <c r="G64" s="26">
        <f>SUM(G61:G63)</f>
        <v>974</v>
      </c>
      <c r="H64" s="71">
        <f>SUM(H61:H63)</f>
        <v>43423</v>
      </c>
      <c r="I64" s="27">
        <f t="shared" si="1"/>
        <v>2.2430509177164177E-2</v>
      </c>
      <c r="J64" s="26">
        <f>SUM(J61:J63)</f>
        <v>599</v>
      </c>
      <c r="K64" s="71">
        <f>SUM(K61:K63)</f>
        <v>33278</v>
      </c>
      <c r="L64" s="27">
        <f t="shared" si="2"/>
        <v>1.7999879800468778E-2</v>
      </c>
      <c r="M64" s="26">
        <f>SUM(M61:M63)</f>
        <v>0</v>
      </c>
      <c r="N64" s="71">
        <f>SUM(N61:N63)</f>
        <v>0</v>
      </c>
      <c r="O64" s="27">
        <f t="shared" si="3"/>
        <v>0</v>
      </c>
      <c r="P64" s="26">
        <f>SUM(P61:P63)</f>
        <v>1452</v>
      </c>
      <c r="Q64" s="71">
        <f>SUM(Q61:Q63)</f>
        <v>44459</v>
      </c>
      <c r="R64" s="27">
        <f t="shared" si="4"/>
        <v>3.2659304077914481E-2</v>
      </c>
      <c r="S64" s="26">
        <f>SUM(S61:S63)</f>
        <v>0</v>
      </c>
      <c r="T64" s="71">
        <f>SUM(T61:T63)</f>
        <v>0</v>
      </c>
      <c r="U64" s="27">
        <f t="shared" si="5"/>
        <v>0</v>
      </c>
      <c r="V64" s="26">
        <f>SUM(V61:V63)</f>
        <v>1451</v>
      </c>
      <c r="W64" s="71">
        <f>SUM(W61:W63)</f>
        <v>83098</v>
      </c>
      <c r="X64" s="27">
        <f t="shared" si="6"/>
        <v>1.7461310741534092E-2</v>
      </c>
      <c r="Y64" s="26">
        <f>SUM(Y61:Y63)</f>
        <v>0</v>
      </c>
      <c r="Z64" s="71">
        <f>SUM(Z61:Z63)</f>
        <v>0</v>
      </c>
      <c r="AA64" s="27">
        <f t="shared" si="7"/>
        <v>0</v>
      </c>
      <c r="AB64" s="86"/>
      <c r="AC64" s="71">
        <f>SUM(AC61:AC63)</f>
        <v>0</v>
      </c>
      <c r="AD64" s="27">
        <f t="shared" si="8"/>
        <v>0</v>
      </c>
      <c r="AE64" s="86"/>
      <c r="AF64" s="71">
        <f>SUM(AF61:AF63)</f>
        <v>0</v>
      </c>
      <c r="AG64" s="27">
        <f t="shared" si="9"/>
        <v>0</v>
      </c>
      <c r="AH64" s="26">
        <f>SUM(AH61:AH63)</f>
        <v>5967</v>
      </c>
      <c r="AI64" s="26">
        <f>SUM(AI61:AI63)</f>
        <v>263364</v>
      </c>
      <c r="AJ64" s="28">
        <f t="shared" si="90"/>
        <v>2.26568551510457E-2</v>
      </c>
      <c r="AK64" s="29">
        <f>SUM(AK61:AK63)</f>
        <v>780</v>
      </c>
      <c r="AL64" s="30">
        <f t="shared" si="12"/>
        <v>2.9616804119013988E-3</v>
      </c>
      <c r="AN64" s="190" t="s">
        <v>46</v>
      </c>
      <c r="AO64" s="198"/>
      <c r="AP64" s="191"/>
      <c r="AQ64" s="31">
        <f>SUM(AQ51,AQ55,AQ59,AQ63)</f>
        <v>343956</v>
      </c>
      <c r="AR64" s="31">
        <f>SUM(AR51,AR55,AR59,AR63)</f>
        <v>8117662</v>
      </c>
      <c r="AS64" s="32">
        <f t="shared" si="84"/>
        <v>4.2371313316568245E-2</v>
      </c>
      <c r="AT64" s="31">
        <f>SUM(AT51,AT55,AT59,AT63)</f>
        <v>44116</v>
      </c>
      <c r="AU64" s="32">
        <f t="shared" si="85"/>
        <v>5.4345697073861906E-3</v>
      </c>
      <c r="AV64" s="36"/>
    </row>
    <row r="65" spans="1:47" x14ac:dyDescent="0.3">
      <c r="A65" s="193"/>
      <c r="B65" s="192" t="s">
        <v>26</v>
      </c>
      <c r="C65" s="19" t="s">
        <v>55</v>
      </c>
      <c r="D65" s="20">
        <v>614</v>
      </c>
      <c r="E65" s="70">
        <v>20323</v>
      </c>
      <c r="F65" s="24">
        <f t="shared" si="0"/>
        <v>3.0212074988928798E-2</v>
      </c>
      <c r="G65" s="20">
        <v>474</v>
      </c>
      <c r="H65" s="70">
        <v>13376</v>
      </c>
      <c r="I65" s="24">
        <f t="shared" si="1"/>
        <v>3.5436602870813398E-2</v>
      </c>
      <c r="J65" s="20">
        <v>236</v>
      </c>
      <c r="K65" s="70">
        <v>11369</v>
      </c>
      <c r="L65" s="24">
        <f t="shared" si="2"/>
        <v>2.0758202128595304E-2</v>
      </c>
      <c r="M65" s="20"/>
      <c r="N65" s="70"/>
      <c r="O65" s="24">
        <f t="shared" si="3"/>
        <v>0</v>
      </c>
      <c r="P65" s="20">
        <v>520</v>
      </c>
      <c r="Q65" s="70">
        <v>13694</v>
      </c>
      <c r="R65" s="24">
        <f t="shared" si="4"/>
        <v>3.7972834818168544E-2</v>
      </c>
      <c r="S65" s="20"/>
      <c r="T65" s="70"/>
      <c r="U65" s="24">
        <f t="shared" si="5"/>
        <v>0</v>
      </c>
      <c r="V65" s="20">
        <v>527</v>
      </c>
      <c r="W65" s="70">
        <v>28750</v>
      </c>
      <c r="X65" s="24">
        <f t="shared" si="6"/>
        <v>1.8330434782608696E-2</v>
      </c>
      <c r="Y65" s="20"/>
      <c r="Z65" s="70"/>
      <c r="AA65" s="24">
        <f t="shared" si="7"/>
        <v>0</v>
      </c>
      <c r="AB65" s="84"/>
      <c r="AC65" s="70"/>
      <c r="AD65" s="24">
        <f t="shared" si="8"/>
        <v>0</v>
      </c>
      <c r="AE65" s="84"/>
      <c r="AF65" s="70"/>
      <c r="AG65" s="24">
        <f t="shared" si="9"/>
        <v>0</v>
      </c>
      <c r="AH65" s="13">
        <f t="shared" ref="AH65:AI67" si="93">SUM(D65,G65,J65,M65,P65,S65,V65,Y65,AB65,AE65)</f>
        <v>2371</v>
      </c>
      <c r="AI65" s="13">
        <f t="shared" si="93"/>
        <v>87512</v>
      </c>
      <c r="AJ65" s="21">
        <f t="shared" si="90"/>
        <v>2.7093427187128621E-2</v>
      </c>
      <c r="AK65" s="22">
        <v>372</v>
      </c>
      <c r="AL65" s="23">
        <f t="shared" si="12"/>
        <v>4.2508455983179452E-3</v>
      </c>
    </row>
    <row r="66" spans="1:47" x14ac:dyDescent="0.3">
      <c r="A66" s="193"/>
      <c r="B66" s="193"/>
      <c r="C66" s="19" t="s">
        <v>50</v>
      </c>
      <c r="D66" s="20">
        <v>609</v>
      </c>
      <c r="E66" s="72">
        <v>20428</v>
      </c>
      <c r="F66" s="24">
        <f t="shared" si="0"/>
        <v>2.9812022713922068E-2</v>
      </c>
      <c r="G66" s="20">
        <v>507</v>
      </c>
      <c r="H66" s="72">
        <v>15097</v>
      </c>
      <c r="I66" s="24">
        <f t="shared" si="1"/>
        <v>3.3582831026031663E-2</v>
      </c>
      <c r="J66" s="20">
        <v>200</v>
      </c>
      <c r="K66" s="72">
        <v>11234</v>
      </c>
      <c r="L66" s="24">
        <f t="shared" si="2"/>
        <v>1.7803097739006585E-2</v>
      </c>
      <c r="M66" s="20"/>
      <c r="N66" s="70"/>
      <c r="O66" s="24">
        <f t="shared" si="3"/>
        <v>0</v>
      </c>
      <c r="P66" s="20">
        <v>609</v>
      </c>
      <c r="Q66" s="72">
        <v>13981</v>
      </c>
      <c r="R66" s="24">
        <f t="shared" si="4"/>
        <v>4.3559115943065586E-2</v>
      </c>
      <c r="S66" s="20"/>
      <c r="T66" s="70"/>
      <c r="U66" s="24">
        <f t="shared" si="5"/>
        <v>0</v>
      </c>
      <c r="V66" s="20">
        <v>727</v>
      </c>
      <c r="W66" s="72">
        <v>32899</v>
      </c>
      <c r="X66" s="24">
        <f t="shared" si="6"/>
        <v>2.2097936107480471E-2</v>
      </c>
      <c r="Y66" s="20"/>
      <c r="Z66" s="72"/>
      <c r="AA66" s="24">
        <f t="shared" si="7"/>
        <v>0</v>
      </c>
      <c r="AB66" s="84"/>
      <c r="AC66" s="72"/>
      <c r="AD66" s="24">
        <f t="shared" si="8"/>
        <v>0</v>
      </c>
      <c r="AE66" s="84"/>
      <c r="AF66" s="72"/>
      <c r="AG66" s="24">
        <f t="shared" si="9"/>
        <v>0</v>
      </c>
      <c r="AH66" s="13">
        <f t="shared" si="93"/>
        <v>2652</v>
      </c>
      <c r="AI66" s="13">
        <f t="shared" si="93"/>
        <v>93639</v>
      </c>
      <c r="AJ66" s="21">
        <f t="shared" si="90"/>
        <v>2.8321532694710536E-2</v>
      </c>
      <c r="AK66" s="22">
        <v>422</v>
      </c>
      <c r="AL66" s="23">
        <f t="shared" si="12"/>
        <v>4.5066692297012993E-3</v>
      </c>
      <c r="AN66" s="200" t="s">
        <v>65</v>
      </c>
      <c r="AO66" s="200"/>
      <c r="AP66" s="200"/>
      <c r="AQ66" s="200" t="s">
        <v>62</v>
      </c>
      <c r="AR66" s="200"/>
      <c r="AS66" s="200"/>
      <c r="AT66" s="215" t="s">
        <v>60</v>
      </c>
      <c r="AU66" s="215"/>
    </row>
    <row r="67" spans="1:47" ht="17.25" thickBot="1" x14ac:dyDescent="0.35">
      <c r="A67" s="193"/>
      <c r="B67" s="193"/>
      <c r="C67" s="19" t="s">
        <v>51</v>
      </c>
      <c r="D67" s="20">
        <v>904</v>
      </c>
      <c r="E67" s="70">
        <v>17521</v>
      </c>
      <c r="F67" s="24">
        <f t="shared" si="0"/>
        <v>5.1595228582843447E-2</v>
      </c>
      <c r="G67" s="20">
        <v>726</v>
      </c>
      <c r="H67" s="70">
        <v>11840</v>
      </c>
      <c r="I67" s="24">
        <f t="shared" si="1"/>
        <v>6.1317567567567566E-2</v>
      </c>
      <c r="J67" s="20">
        <v>327</v>
      </c>
      <c r="K67" s="70">
        <v>9136</v>
      </c>
      <c r="L67" s="24">
        <f t="shared" si="2"/>
        <v>3.5792469352014009E-2</v>
      </c>
      <c r="M67" s="20"/>
      <c r="N67" s="70"/>
      <c r="O67" s="24">
        <f t="shared" si="3"/>
        <v>0</v>
      </c>
      <c r="P67" s="20">
        <v>394</v>
      </c>
      <c r="Q67" s="70">
        <v>9189</v>
      </c>
      <c r="R67" s="24">
        <f t="shared" si="4"/>
        <v>4.2877353357275001E-2</v>
      </c>
      <c r="S67" s="20"/>
      <c r="T67" s="70"/>
      <c r="U67" s="24">
        <f t="shared" si="5"/>
        <v>0</v>
      </c>
      <c r="V67" s="20">
        <v>1041</v>
      </c>
      <c r="W67" s="70">
        <v>28928</v>
      </c>
      <c r="X67" s="24">
        <f t="shared" si="6"/>
        <v>3.5985896017699116E-2</v>
      </c>
      <c r="Y67" s="20"/>
      <c r="Z67" s="70"/>
      <c r="AA67" s="24">
        <f t="shared" si="7"/>
        <v>0</v>
      </c>
      <c r="AB67" s="84"/>
      <c r="AC67" s="70"/>
      <c r="AD67" s="24">
        <f t="shared" si="8"/>
        <v>0</v>
      </c>
      <c r="AE67" s="84"/>
      <c r="AF67" s="70"/>
      <c r="AG67" s="24">
        <f t="shared" si="9"/>
        <v>0</v>
      </c>
      <c r="AH67" s="13">
        <f t="shared" si="93"/>
        <v>3392</v>
      </c>
      <c r="AI67" s="13">
        <f t="shared" si="93"/>
        <v>76614</v>
      </c>
      <c r="AJ67" s="21">
        <f t="shared" si="90"/>
        <v>4.4273892500065262E-2</v>
      </c>
      <c r="AK67" s="22">
        <v>386</v>
      </c>
      <c r="AL67" s="23">
        <f t="shared" si="12"/>
        <v>5.0382436630380866E-3</v>
      </c>
      <c r="AN67" s="201"/>
      <c r="AO67" s="201"/>
      <c r="AP67" s="201"/>
      <c r="AQ67" s="7" t="s">
        <v>59</v>
      </c>
      <c r="AR67" s="8" t="s">
        <v>10</v>
      </c>
      <c r="AS67" s="8" t="s">
        <v>40</v>
      </c>
      <c r="AT67" s="10" t="s">
        <v>21</v>
      </c>
      <c r="AU67" s="11" t="s">
        <v>45</v>
      </c>
    </row>
    <row r="68" spans="1:47" ht="17.25" thickTop="1" x14ac:dyDescent="0.3">
      <c r="A68" s="193"/>
      <c r="B68" s="194"/>
      <c r="C68" s="25" t="s">
        <v>44</v>
      </c>
      <c r="D68" s="26">
        <f>SUM(D65:D67)</f>
        <v>2127</v>
      </c>
      <c r="E68" s="71">
        <f>SUM(E65:E67)</f>
        <v>58272</v>
      </c>
      <c r="F68" s="27">
        <f t="shared" si="0"/>
        <v>3.6501235584843493E-2</v>
      </c>
      <c r="G68" s="26">
        <f>SUM(G65:G67)</f>
        <v>1707</v>
      </c>
      <c r="H68" s="71">
        <f>SUM(H65:H67)</f>
        <v>40313</v>
      </c>
      <c r="I68" s="27">
        <f t="shared" si="1"/>
        <v>4.2343660853818868E-2</v>
      </c>
      <c r="J68" s="26">
        <f>SUM(J65:J67)</f>
        <v>763</v>
      </c>
      <c r="K68" s="71">
        <f>SUM(K65:K67)</f>
        <v>31739</v>
      </c>
      <c r="L68" s="27">
        <f t="shared" si="2"/>
        <v>2.4039824821197896E-2</v>
      </c>
      <c r="M68" s="26">
        <f>SUM(M65:M67)</f>
        <v>0</v>
      </c>
      <c r="N68" s="71">
        <f>SUM(N65:N67)</f>
        <v>0</v>
      </c>
      <c r="O68" s="27">
        <f t="shared" si="3"/>
        <v>0</v>
      </c>
      <c r="P68" s="26">
        <f>SUM(P65:P67)</f>
        <v>1523</v>
      </c>
      <c r="Q68" s="71">
        <f>SUM(Q65:Q67)</f>
        <v>36864</v>
      </c>
      <c r="R68" s="27">
        <f t="shared" si="4"/>
        <v>4.1314019097222224E-2</v>
      </c>
      <c r="S68" s="26">
        <f>SUM(S65:S67)</f>
        <v>0</v>
      </c>
      <c r="T68" s="71">
        <f>SUM(T65:T67)</f>
        <v>0</v>
      </c>
      <c r="U68" s="27">
        <f t="shared" si="5"/>
        <v>0</v>
      </c>
      <c r="V68" s="26">
        <f>SUM(V65:V67)</f>
        <v>2295</v>
      </c>
      <c r="W68" s="71">
        <f>SUM(W65:W67)</f>
        <v>90577</v>
      </c>
      <c r="X68" s="27">
        <f t="shared" si="6"/>
        <v>2.5337558099738346E-2</v>
      </c>
      <c r="Y68" s="26">
        <f>SUM(Y65:Y67)</f>
        <v>0</v>
      </c>
      <c r="Z68" s="71">
        <f>SUM(Z65:Z67)</f>
        <v>0</v>
      </c>
      <c r="AA68" s="27">
        <f t="shared" si="7"/>
        <v>0</v>
      </c>
      <c r="AB68" s="86"/>
      <c r="AC68" s="71">
        <f>SUM(AC65:AC67)</f>
        <v>0</v>
      </c>
      <c r="AD68" s="27">
        <f t="shared" si="8"/>
        <v>0</v>
      </c>
      <c r="AE68" s="86"/>
      <c r="AF68" s="71">
        <f>SUM(AF65:AF67)</f>
        <v>0</v>
      </c>
      <c r="AG68" s="27">
        <f t="shared" si="9"/>
        <v>0</v>
      </c>
      <c r="AH68" s="26">
        <f>SUM(AH65:AH67)</f>
        <v>8415</v>
      </c>
      <c r="AI68" s="26">
        <f>SUM(AI65:AI67)</f>
        <v>257765</v>
      </c>
      <c r="AJ68" s="28">
        <f t="shared" si="90"/>
        <v>3.2646014780905085E-2</v>
      </c>
      <c r="AK68" s="29">
        <f>SUM(AK65:AK67)</f>
        <v>1180</v>
      </c>
      <c r="AL68" s="30">
        <f t="shared" si="12"/>
        <v>4.5778131243574575E-3</v>
      </c>
      <c r="AN68" s="221" t="s">
        <v>66</v>
      </c>
      <c r="AO68" s="193" t="s">
        <v>24</v>
      </c>
      <c r="AP68" s="12" t="s">
        <v>41</v>
      </c>
      <c r="AQ68" s="16">
        <f t="shared" ref="AQ68:AR70" si="94">SUM(AH57,AH74,AH91,AH108,AH125,AH142,AH159,AH210,AH176,AH193,AH227)</f>
        <v>4966</v>
      </c>
      <c r="AR68" s="16">
        <f t="shared" si="94"/>
        <v>343883</v>
      </c>
      <c r="AS68" s="17">
        <f t="shared" ref="AS68:AS84" si="95">IF(ISERROR(AQ68/AR68),0,(AQ68/AR68))</f>
        <v>1.4440958116568717E-2</v>
      </c>
      <c r="AT68" s="16">
        <f>SUM(AK57,AK74,AK91,AK108,AK125,AK142,AK159,AK210,AK176,AK193,AK227)</f>
        <v>1356</v>
      </c>
      <c r="AU68" s="17">
        <f t="shared" ref="AU68:AU84" si="96">IF(ISERROR(AT68/AR68),0,(AT68/AR68))</f>
        <v>3.9432016121762345E-3</v>
      </c>
    </row>
    <row r="69" spans="1:47" x14ac:dyDescent="0.3">
      <c r="A69" s="193"/>
      <c r="B69" s="192" t="s">
        <v>9</v>
      </c>
      <c r="C69" s="19" t="s">
        <v>53</v>
      </c>
      <c r="D69" s="85">
        <v>996</v>
      </c>
      <c r="E69" s="70">
        <v>20337</v>
      </c>
      <c r="F69" s="24">
        <f t="shared" si="0"/>
        <v>4.8974775040566458E-2</v>
      </c>
      <c r="G69" s="85">
        <v>631</v>
      </c>
      <c r="H69" s="70">
        <v>14589</v>
      </c>
      <c r="I69" s="24">
        <f t="shared" si="1"/>
        <v>4.325176502844609E-2</v>
      </c>
      <c r="J69" s="85">
        <v>358</v>
      </c>
      <c r="K69" s="70">
        <v>11636</v>
      </c>
      <c r="L69" s="24">
        <f t="shared" si="2"/>
        <v>3.0766586455826743E-2</v>
      </c>
      <c r="M69" s="20"/>
      <c r="N69" s="70"/>
      <c r="O69" s="24">
        <f t="shared" si="3"/>
        <v>0</v>
      </c>
      <c r="P69" s="85">
        <v>596</v>
      </c>
      <c r="Q69" s="70">
        <v>13704</v>
      </c>
      <c r="R69" s="24">
        <f t="shared" si="4"/>
        <v>4.3490951546993575E-2</v>
      </c>
      <c r="S69" s="20"/>
      <c r="T69" s="70"/>
      <c r="U69" s="24">
        <f t="shared" si="5"/>
        <v>0</v>
      </c>
      <c r="V69" s="85">
        <v>920</v>
      </c>
      <c r="W69" s="70">
        <v>32730</v>
      </c>
      <c r="X69" s="24">
        <f t="shared" si="6"/>
        <v>2.8108768713718302E-2</v>
      </c>
      <c r="Y69" s="20"/>
      <c r="Z69" s="70"/>
      <c r="AA69" s="24">
        <f t="shared" si="7"/>
        <v>0</v>
      </c>
      <c r="AB69" s="84"/>
      <c r="AC69" s="70"/>
      <c r="AD69" s="24">
        <f t="shared" si="8"/>
        <v>0</v>
      </c>
      <c r="AE69" s="84"/>
      <c r="AF69" s="70"/>
      <c r="AG69" s="24">
        <f t="shared" si="9"/>
        <v>0</v>
      </c>
      <c r="AH69" s="13">
        <f t="shared" ref="AH69:AI71" si="97">SUM(D69,G69,J69,M69,P69,S69,V69,Y69,AB69,AE69)</f>
        <v>3501</v>
      </c>
      <c r="AI69" s="13">
        <f t="shared" si="97"/>
        <v>92996</v>
      </c>
      <c r="AJ69" s="21">
        <f t="shared" si="90"/>
        <v>3.764678050668846E-2</v>
      </c>
      <c r="AK69" s="22">
        <v>404</v>
      </c>
      <c r="AL69" s="23">
        <f t="shared" si="12"/>
        <v>4.3442728719514821E-3</v>
      </c>
      <c r="AN69" s="193"/>
      <c r="AO69" s="193"/>
      <c r="AP69" s="19" t="s">
        <v>43</v>
      </c>
      <c r="AQ69" s="16">
        <f t="shared" si="94"/>
        <v>6837</v>
      </c>
      <c r="AR69" s="16">
        <f t="shared" si="94"/>
        <v>352904</v>
      </c>
      <c r="AS69" s="17">
        <f t="shared" si="95"/>
        <v>1.9373540679618252E-2</v>
      </c>
      <c r="AT69" s="16">
        <f>SUM(AK58,AK75,AK92,AK109,AK126,AK143,AK160,AK211,AK177,AK194,AK228)</f>
        <v>1653</v>
      </c>
      <c r="AU69" s="17">
        <f t="shared" si="96"/>
        <v>4.6839933806360938E-3</v>
      </c>
    </row>
    <row r="70" spans="1:47" x14ac:dyDescent="0.3">
      <c r="A70" s="193"/>
      <c r="B70" s="193"/>
      <c r="C70" s="19" t="s">
        <v>48</v>
      </c>
      <c r="D70" s="20">
        <v>736</v>
      </c>
      <c r="E70" s="70">
        <v>11938</v>
      </c>
      <c r="F70" s="24">
        <f t="shared" ref="F70:F133" si="98">IF(ISERROR(D70/E70),0,(D70/E70))</f>
        <v>6.1651867984587036E-2</v>
      </c>
      <c r="G70" s="20">
        <v>725</v>
      </c>
      <c r="H70" s="70">
        <v>14190</v>
      </c>
      <c r="I70" s="24">
        <f t="shared" ref="I70:I133" si="99">IF(ISERROR(G70/H70),0,(G70/H70))</f>
        <v>5.1092318534178997E-2</v>
      </c>
      <c r="J70" s="20">
        <v>411</v>
      </c>
      <c r="K70" s="70">
        <v>10904</v>
      </c>
      <c r="L70" s="24">
        <f t="shared" ref="L70:L133" si="100">IF(ISERROR(J70/K70),0,(J70/K70))</f>
        <v>3.7692589875275129E-2</v>
      </c>
      <c r="M70" s="20"/>
      <c r="N70" s="70"/>
      <c r="O70" s="24">
        <f t="shared" ref="O70:O133" si="101">IF(ISERROR(M70/N70),0,(M70/N70))</f>
        <v>0</v>
      </c>
      <c r="P70" s="20">
        <v>476</v>
      </c>
      <c r="Q70" s="70">
        <v>10937</v>
      </c>
      <c r="R70" s="24">
        <f t="shared" ref="R70:R133" si="102">IF(ISERROR(P70/Q70),0,(P70/Q70))</f>
        <v>4.3521989576666364E-2</v>
      </c>
      <c r="S70" s="20"/>
      <c r="T70" s="70"/>
      <c r="U70" s="24">
        <f t="shared" ref="U70:U133" si="103">IF(ISERROR(S70/T70),0,(S70/T70))</f>
        <v>0</v>
      </c>
      <c r="V70" s="20">
        <v>1429</v>
      </c>
      <c r="W70" s="70">
        <v>39473</v>
      </c>
      <c r="X70" s="24">
        <f t="shared" ref="X70:X107" si="104">IF(ISERROR(V70/W70),0,(V70/W70))</f>
        <v>3.6201960833987787E-2</v>
      </c>
      <c r="Y70" s="20"/>
      <c r="Z70" s="70"/>
      <c r="AA70" s="24">
        <f t="shared" ref="AA70:AA133" si="105">IF(ISERROR(Y70/Z70),0,(Y70/Z70))</f>
        <v>0</v>
      </c>
      <c r="AB70" s="84"/>
      <c r="AC70" s="70"/>
      <c r="AD70" s="24">
        <f t="shared" ref="AD70:AD133" si="106">IF(ISERROR(AB70/AC70),0,(AB70/AC70))</f>
        <v>0</v>
      </c>
      <c r="AE70" s="84"/>
      <c r="AF70" s="70"/>
      <c r="AG70" s="24">
        <f t="shared" ref="AG70:AG133" si="107">IF(ISERROR(AE70/AF70),0,(AE70/AF70))</f>
        <v>0</v>
      </c>
      <c r="AH70" s="13">
        <f t="shared" si="97"/>
        <v>3777</v>
      </c>
      <c r="AI70" s="13">
        <f t="shared" si="97"/>
        <v>87442</v>
      </c>
      <c r="AJ70" s="21">
        <f t="shared" si="90"/>
        <v>4.3194345966469205E-2</v>
      </c>
      <c r="AK70" s="22">
        <v>379</v>
      </c>
      <c r="AL70" s="23">
        <f t="shared" ref="AL70:AL133" si="108">IF(ISERROR(AK70/AI70),0,(AK70/AI70))</f>
        <v>4.3343015941995841E-3</v>
      </c>
      <c r="AN70" s="193"/>
      <c r="AO70" s="193"/>
      <c r="AP70" s="19" t="s">
        <v>47</v>
      </c>
      <c r="AQ70" s="16">
        <f t="shared" si="94"/>
        <v>9091</v>
      </c>
      <c r="AR70" s="16">
        <f t="shared" si="94"/>
        <v>351491</v>
      </c>
      <c r="AS70" s="17">
        <f t="shared" si="95"/>
        <v>2.5864104628568016E-2</v>
      </c>
      <c r="AT70" s="16">
        <f>SUM(AK59,AK76,AK93,AK110,AK127,AK144,AK161,AK212,AK178,AK195,AK229)</f>
        <v>1589</v>
      </c>
      <c r="AU70" s="17">
        <f t="shared" si="96"/>
        <v>4.5207416406109974E-3</v>
      </c>
    </row>
    <row r="71" spans="1:47" x14ac:dyDescent="0.3">
      <c r="A71" s="193"/>
      <c r="B71" s="193"/>
      <c r="C71" s="19" t="s">
        <v>54</v>
      </c>
      <c r="D71" s="20">
        <v>662</v>
      </c>
      <c r="E71" s="70">
        <v>11231</v>
      </c>
      <c r="F71" s="24">
        <f t="shared" si="98"/>
        <v>5.8943994301486953E-2</v>
      </c>
      <c r="G71" s="20">
        <v>816</v>
      </c>
      <c r="H71" s="70">
        <v>13024</v>
      </c>
      <c r="I71" s="24">
        <f t="shared" si="99"/>
        <v>6.2653562653562658E-2</v>
      </c>
      <c r="J71" s="20">
        <v>501</v>
      </c>
      <c r="K71" s="70">
        <v>10947</v>
      </c>
      <c r="L71" s="24">
        <f t="shared" si="100"/>
        <v>4.5765963277610303E-2</v>
      </c>
      <c r="M71" s="20"/>
      <c r="N71" s="70"/>
      <c r="O71" s="24">
        <f t="shared" si="101"/>
        <v>0</v>
      </c>
      <c r="P71" s="20">
        <v>573</v>
      </c>
      <c r="Q71" s="70">
        <v>10894</v>
      </c>
      <c r="R71" s="24">
        <f t="shared" si="102"/>
        <v>5.2597760234991742E-2</v>
      </c>
      <c r="S71" s="20"/>
      <c r="T71" s="70"/>
      <c r="U71" s="24">
        <f t="shared" si="103"/>
        <v>0</v>
      </c>
      <c r="V71" s="20">
        <v>1527</v>
      </c>
      <c r="W71" s="70">
        <v>39085</v>
      </c>
      <c r="X71" s="24">
        <f t="shared" si="104"/>
        <v>3.906869643085583E-2</v>
      </c>
      <c r="Y71" s="20"/>
      <c r="Z71" s="70"/>
      <c r="AA71" s="24">
        <f t="shared" si="105"/>
        <v>0</v>
      </c>
      <c r="AB71" s="84"/>
      <c r="AC71" s="70"/>
      <c r="AD71" s="24">
        <f t="shared" si="106"/>
        <v>0</v>
      </c>
      <c r="AE71" s="84"/>
      <c r="AF71" s="70"/>
      <c r="AG71" s="24">
        <f t="shared" si="107"/>
        <v>0</v>
      </c>
      <c r="AH71" s="13">
        <f t="shared" si="97"/>
        <v>4079</v>
      </c>
      <c r="AI71" s="13">
        <f t="shared" si="97"/>
        <v>85181</v>
      </c>
      <c r="AJ71" s="21">
        <f t="shared" si="90"/>
        <v>4.7886265716533032E-2</v>
      </c>
      <c r="AK71" s="22">
        <v>395</v>
      </c>
      <c r="AL71" s="23">
        <f t="shared" si="108"/>
        <v>4.6371843486223453E-3</v>
      </c>
      <c r="AN71" s="193"/>
      <c r="AO71" s="194"/>
      <c r="AP71" s="25" t="s">
        <v>44</v>
      </c>
      <c r="AQ71" s="26">
        <f>SUM(AQ68:AQ70)</f>
        <v>20894</v>
      </c>
      <c r="AR71" s="26">
        <f>SUM(AR68:AR70)</f>
        <v>1048278</v>
      </c>
      <c r="AS71" s="27">
        <f t="shared" si="95"/>
        <v>1.9931735665539102E-2</v>
      </c>
      <c r="AT71" s="26">
        <f>SUM(AT68:AT70)</f>
        <v>4598</v>
      </c>
      <c r="AU71" s="27">
        <f t="shared" si="96"/>
        <v>4.3862410543767973E-3</v>
      </c>
    </row>
    <row r="72" spans="1:47" x14ac:dyDescent="0.3">
      <c r="A72" s="194"/>
      <c r="B72" s="194"/>
      <c r="C72" s="25" t="s">
        <v>44</v>
      </c>
      <c r="D72" s="26">
        <f>SUM(D69:D71)</f>
        <v>2394</v>
      </c>
      <c r="E72" s="71">
        <f>SUM(E69:E71)</f>
        <v>43506</v>
      </c>
      <c r="F72" s="27">
        <f t="shared" si="98"/>
        <v>5.5026892842366573E-2</v>
      </c>
      <c r="G72" s="26">
        <f>SUM(G69:G71)</f>
        <v>2172</v>
      </c>
      <c r="H72" s="71">
        <f>SUM(H69:H71)</f>
        <v>41803</v>
      </c>
      <c r="I72" s="27">
        <f t="shared" si="99"/>
        <v>5.19579934454465E-2</v>
      </c>
      <c r="J72" s="26">
        <f>SUM(J69:J71)</f>
        <v>1270</v>
      </c>
      <c r="K72" s="71">
        <f>SUM(K69:K71)</f>
        <v>33487</v>
      </c>
      <c r="L72" s="27">
        <f t="shared" si="100"/>
        <v>3.7925164989398873E-2</v>
      </c>
      <c r="M72" s="26">
        <f>SUM(M69:M71)</f>
        <v>0</v>
      </c>
      <c r="N72" s="71">
        <f>SUM(N69:N71)</f>
        <v>0</v>
      </c>
      <c r="O72" s="27">
        <f t="shared" si="101"/>
        <v>0</v>
      </c>
      <c r="P72" s="26">
        <f>SUM(P69:P71)</f>
        <v>1645</v>
      </c>
      <c r="Q72" s="71">
        <f>SUM(Q69:Q71)</f>
        <v>35535</v>
      </c>
      <c r="R72" s="27">
        <f t="shared" si="102"/>
        <v>4.6292387786689176E-2</v>
      </c>
      <c r="S72" s="26">
        <f>SUM(S69:S71)</f>
        <v>0</v>
      </c>
      <c r="T72" s="71">
        <f>SUM(T69:T71)</f>
        <v>0</v>
      </c>
      <c r="U72" s="27">
        <f t="shared" si="103"/>
        <v>0</v>
      </c>
      <c r="V72" s="26">
        <f>SUM(V69:V71)</f>
        <v>3876</v>
      </c>
      <c r="W72" s="71">
        <f>SUM(W69:W71)</f>
        <v>111288</v>
      </c>
      <c r="X72" s="27">
        <f t="shared" si="104"/>
        <v>3.4828552943713606E-2</v>
      </c>
      <c r="Y72" s="26">
        <f>SUM(Y69:Y71)</f>
        <v>0</v>
      </c>
      <c r="Z72" s="71">
        <f>SUM(Z69:Z71)</f>
        <v>0</v>
      </c>
      <c r="AA72" s="27">
        <f t="shared" si="105"/>
        <v>0</v>
      </c>
      <c r="AB72" s="86"/>
      <c r="AC72" s="71">
        <f>SUM(AC69:AC71)</f>
        <v>0</v>
      </c>
      <c r="AD72" s="27">
        <f t="shared" si="106"/>
        <v>0</v>
      </c>
      <c r="AE72" s="86"/>
      <c r="AF72" s="71">
        <f>SUM(AF69:AF71)</f>
        <v>0</v>
      </c>
      <c r="AG72" s="27">
        <f t="shared" si="107"/>
        <v>0</v>
      </c>
      <c r="AH72" s="26">
        <f>SUM(AH69:AH71)</f>
        <v>11357</v>
      </c>
      <c r="AI72" s="26">
        <f>SUM(AI69:AI71)</f>
        <v>265619</v>
      </c>
      <c r="AJ72" s="28">
        <f t="shared" si="90"/>
        <v>4.2756730504971405E-2</v>
      </c>
      <c r="AK72" s="29">
        <f>SUM(AK69:AK71)</f>
        <v>1178</v>
      </c>
      <c r="AL72" s="30">
        <f t="shared" si="108"/>
        <v>4.4349237065119586E-3</v>
      </c>
      <c r="AN72" s="193"/>
      <c r="AO72" s="192" t="s">
        <v>25</v>
      </c>
      <c r="AP72" s="19" t="s">
        <v>38</v>
      </c>
      <c r="AQ72" s="16">
        <f t="shared" ref="AQ72:AR74" si="109">SUM(AH61,AH78,AH95,AH112,AH129,AH146,AH163,AH214,AH180,AH197,AH231)</f>
        <v>9999</v>
      </c>
      <c r="AR72" s="16">
        <f t="shared" si="109"/>
        <v>369587</v>
      </c>
      <c r="AS72" s="17">
        <f t="shared" si="95"/>
        <v>2.7054523021643077E-2</v>
      </c>
      <c r="AT72" s="16">
        <f>SUM(AK61,AK78,AK95,AK112,AK129,AK146,AK163,AK214,AK180,AK197,AK231)</f>
        <v>1458</v>
      </c>
      <c r="AU72" s="17">
        <f t="shared" si="96"/>
        <v>3.9449439509506561E-3</v>
      </c>
    </row>
    <row r="73" spans="1:47" x14ac:dyDescent="0.3">
      <c r="A73" s="190" t="s">
        <v>46</v>
      </c>
      <c r="B73" s="198"/>
      <c r="C73" s="191"/>
      <c r="D73" s="31">
        <f>SUM(D60,D64,D68,D72)</f>
        <v>6640</v>
      </c>
      <c r="E73" s="73">
        <f>SUM(E60,E64,E68,E72)</f>
        <v>209777</v>
      </c>
      <c r="F73" s="32">
        <f t="shared" si="98"/>
        <v>3.1652659729140942E-2</v>
      </c>
      <c r="G73" s="31">
        <f>SUM(G60,G64,G68,G72)</f>
        <v>5466</v>
      </c>
      <c r="H73" s="73">
        <f>SUM(H60,H64,H68,H72)</f>
        <v>170680</v>
      </c>
      <c r="I73" s="32">
        <f t="shared" si="99"/>
        <v>3.2024841809233651E-2</v>
      </c>
      <c r="J73" s="31">
        <f>SUM(J60,J64,J68,J72)</f>
        <v>3021</v>
      </c>
      <c r="K73" s="73">
        <f>SUM(K60,K64,K68,K72)</f>
        <v>135464</v>
      </c>
      <c r="L73" s="32">
        <f t="shared" si="100"/>
        <v>2.2301127974960137E-2</v>
      </c>
      <c r="M73" s="31">
        <f>SUM(M60,M64,M68,M72)</f>
        <v>0</v>
      </c>
      <c r="N73" s="73">
        <f>SUM(N60,N64,N68,N72)</f>
        <v>0</v>
      </c>
      <c r="O73" s="32">
        <f t="shared" si="101"/>
        <v>0</v>
      </c>
      <c r="P73" s="31">
        <f>SUM(P60,P64,P68,P72)</f>
        <v>5326</v>
      </c>
      <c r="Q73" s="73">
        <f>SUM(Q60,Q64,Q68,Q72)</f>
        <v>157010</v>
      </c>
      <c r="R73" s="32">
        <f t="shared" si="102"/>
        <v>3.3921406279854786E-2</v>
      </c>
      <c r="S73" s="31">
        <f>SUM(S60,S64,S68,S72)</f>
        <v>0</v>
      </c>
      <c r="T73" s="73">
        <f>SUM(T60,T64,T68,T72)</f>
        <v>0</v>
      </c>
      <c r="U73" s="32">
        <f t="shared" si="103"/>
        <v>0</v>
      </c>
      <c r="V73" s="31">
        <f>SUM(V60,V64,V68,V72)</f>
        <v>8261</v>
      </c>
      <c r="W73" s="73">
        <f>SUM(W60,W64,W68,W72)</f>
        <v>365601</v>
      </c>
      <c r="X73" s="32">
        <f t="shared" si="104"/>
        <v>2.2595671237223093E-2</v>
      </c>
      <c r="Y73" s="31">
        <f>SUM(Y60,Y64,Y68,Y72)</f>
        <v>0</v>
      </c>
      <c r="Z73" s="73">
        <f>SUM(Z60,Z64,Z68,Z72)</f>
        <v>0</v>
      </c>
      <c r="AA73" s="32">
        <f t="shared" si="105"/>
        <v>0</v>
      </c>
      <c r="AB73" s="87">
        <f>SUM(AB60,AB64,AB68,AB72)</f>
        <v>0</v>
      </c>
      <c r="AC73" s="73">
        <f>SUM(AC60,AC64,AC68,AC72)</f>
        <v>0</v>
      </c>
      <c r="AD73" s="32">
        <f t="shared" si="106"/>
        <v>0</v>
      </c>
      <c r="AE73" s="87">
        <f>SUM(AE60,AE64,AE68,AE72)</f>
        <v>0</v>
      </c>
      <c r="AF73" s="73">
        <f>SUM(AF60,AF64,AF68,AF72)</f>
        <v>0</v>
      </c>
      <c r="AG73" s="32">
        <f t="shared" si="107"/>
        <v>0</v>
      </c>
      <c r="AH73" s="31">
        <f>SUM(AH60,AH64,AH68,AH72)</f>
        <v>28714</v>
      </c>
      <c r="AI73" s="31">
        <f>SUM(AI60,AI64,AI68,AI72)</f>
        <v>1038532</v>
      </c>
      <c r="AJ73" s="35">
        <f t="shared" ref="AJ73:AJ133" si="110">IF(ISERROR(AH73/AI73),0,(AH73/AI73))</f>
        <v>2.7648642506923234E-2</v>
      </c>
      <c r="AK73" s="34">
        <f>SUM(AK60,AK64,AK68,AK72)</f>
        <v>3603</v>
      </c>
      <c r="AL73" s="35">
        <f t="shared" si="108"/>
        <v>3.4693201557583204E-3</v>
      </c>
      <c r="AN73" s="193"/>
      <c r="AO73" s="193"/>
      <c r="AP73" s="19" t="s">
        <v>39</v>
      </c>
      <c r="AQ73" s="16">
        <f t="shared" si="109"/>
        <v>12288</v>
      </c>
      <c r="AR73" s="16">
        <f t="shared" si="109"/>
        <v>386394</v>
      </c>
      <c r="AS73" s="17">
        <f t="shared" si="95"/>
        <v>3.1801736051802046E-2</v>
      </c>
      <c r="AT73" s="16">
        <f>SUM(AK62,AK79,AK96,AK113,AK130,AK147,AK164,AK215,AK181,AK198,AK232)</f>
        <v>1389</v>
      </c>
      <c r="AU73" s="17">
        <f t="shared" si="96"/>
        <v>3.5947763164024286E-3</v>
      </c>
    </row>
    <row r="74" spans="1:47" x14ac:dyDescent="0.3">
      <c r="A74" s="206" t="s">
        <v>14</v>
      </c>
      <c r="B74" s="192" t="s">
        <v>24</v>
      </c>
      <c r="C74" s="19" t="s">
        <v>41</v>
      </c>
      <c r="D74" s="20">
        <v>482</v>
      </c>
      <c r="E74" s="70">
        <v>13761</v>
      </c>
      <c r="F74" s="24">
        <f t="shared" si="98"/>
        <v>3.5026524235157327E-2</v>
      </c>
      <c r="G74" s="20">
        <v>0</v>
      </c>
      <c r="H74" s="70"/>
      <c r="I74" s="24">
        <f t="shared" si="99"/>
        <v>0</v>
      </c>
      <c r="J74" s="20">
        <v>0</v>
      </c>
      <c r="K74" s="70"/>
      <c r="L74" s="24">
        <f t="shared" si="100"/>
        <v>0</v>
      </c>
      <c r="M74" s="20">
        <v>0</v>
      </c>
      <c r="N74" s="70"/>
      <c r="O74" s="24">
        <f t="shared" si="101"/>
        <v>0</v>
      </c>
      <c r="P74" s="20">
        <v>343</v>
      </c>
      <c r="Q74" s="70">
        <v>17103</v>
      </c>
      <c r="R74" s="24">
        <f t="shared" si="102"/>
        <v>2.0054961117932528E-2</v>
      </c>
      <c r="S74" s="20">
        <v>0</v>
      </c>
      <c r="T74" s="70"/>
      <c r="U74" s="24">
        <f t="shared" si="103"/>
        <v>0</v>
      </c>
      <c r="V74" s="20">
        <v>0</v>
      </c>
      <c r="W74" s="70"/>
      <c r="X74" s="24">
        <f t="shared" si="104"/>
        <v>0</v>
      </c>
      <c r="Y74" s="20"/>
      <c r="Z74" s="70"/>
      <c r="AA74" s="24">
        <f t="shared" si="105"/>
        <v>0</v>
      </c>
      <c r="AB74" s="20"/>
      <c r="AC74" s="70"/>
      <c r="AD74" s="24">
        <f t="shared" si="106"/>
        <v>0</v>
      </c>
      <c r="AE74" s="20"/>
      <c r="AF74" s="70"/>
      <c r="AG74" s="24">
        <f t="shared" si="107"/>
        <v>0</v>
      </c>
      <c r="AH74" s="13">
        <f t="shared" ref="AH74:AI76" si="111">SUM(D74,G74,J74,M74,P74,S74,V74,Y74,AB74,AE74)</f>
        <v>825</v>
      </c>
      <c r="AI74" s="13">
        <f t="shared" si="111"/>
        <v>30864</v>
      </c>
      <c r="AJ74" s="21">
        <f t="shared" si="110"/>
        <v>2.6730171073094867E-2</v>
      </c>
      <c r="AK74" s="22">
        <v>153</v>
      </c>
      <c r="AL74" s="23">
        <f t="shared" si="108"/>
        <v>4.9572317262830479E-3</v>
      </c>
      <c r="AN74" s="193"/>
      <c r="AO74" s="193"/>
      <c r="AP74" s="19" t="s">
        <v>52</v>
      </c>
      <c r="AQ74" s="16">
        <f t="shared" si="109"/>
        <v>13688</v>
      </c>
      <c r="AR74" s="16">
        <f t="shared" si="109"/>
        <v>377138</v>
      </c>
      <c r="AS74" s="17">
        <f t="shared" si="95"/>
        <v>3.6294406821906038E-2</v>
      </c>
      <c r="AT74" s="16">
        <f>SUM(AK63,AK80,AK97,AK114,AK131,AK148,AK165,AK216,AK182,AK199,AK233)</f>
        <v>1894</v>
      </c>
      <c r="AU74" s="17">
        <f t="shared" si="96"/>
        <v>5.0220343746851283E-3</v>
      </c>
    </row>
    <row r="75" spans="1:47" x14ac:dyDescent="0.3">
      <c r="A75" s="193"/>
      <c r="B75" s="193"/>
      <c r="C75" s="19" t="s">
        <v>43</v>
      </c>
      <c r="D75" s="20">
        <v>599</v>
      </c>
      <c r="E75" s="70">
        <v>13046</v>
      </c>
      <c r="F75" s="24">
        <f t="shared" si="98"/>
        <v>4.5914456538402579E-2</v>
      </c>
      <c r="G75" s="20"/>
      <c r="H75" s="70"/>
      <c r="I75" s="24">
        <f t="shared" si="99"/>
        <v>0</v>
      </c>
      <c r="J75" s="20"/>
      <c r="K75" s="70"/>
      <c r="L75" s="24">
        <f t="shared" si="100"/>
        <v>0</v>
      </c>
      <c r="M75" s="20"/>
      <c r="N75" s="70"/>
      <c r="O75" s="24">
        <f t="shared" si="101"/>
        <v>0</v>
      </c>
      <c r="P75" s="20">
        <v>655</v>
      </c>
      <c r="Q75" s="70">
        <v>20066</v>
      </c>
      <c r="R75" s="24">
        <f t="shared" si="102"/>
        <v>3.2642280474434369E-2</v>
      </c>
      <c r="S75" s="20"/>
      <c r="T75" s="70"/>
      <c r="U75" s="24">
        <f t="shared" si="103"/>
        <v>0</v>
      </c>
      <c r="V75" s="20"/>
      <c r="W75" s="70"/>
      <c r="X75" s="24">
        <f t="shared" si="104"/>
        <v>0</v>
      </c>
      <c r="Y75" s="20"/>
      <c r="Z75" s="70"/>
      <c r="AA75" s="24">
        <f t="shared" si="105"/>
        <v>0</v>
      </c>
      <c r="AB75" s="20"/>
      <c r="AC75" s="70"/>
      <c r="AD75" s="24">
        <f t="shared" si="106"/>
        <v>0</v>
      </c>
      <c r="AE75" s="20"/>
      <c r="AF75" s="70"/>
      <c r="AG75" s="24">
        <f t="shared" si="107"/>
        <v>0</v>
      </c>
      <c r="AH75" s="13">
        <f t="shared" si="111"/>
        <v>1254</v>
      </c>
      <c r="AI75" s="13">
        <f t="shared" si="111"/>
        <v>33112</v>
      </c>
      <c r="AJ75" s="21">
        <f t="shared" si="110"/>
        <v>3.7871466537811066E-2</v>
      </c>
      <c r="AK75" s="22">
        <v>295</v>
      </c>
      <c r="AL75" s="23">
        <f t="shared" si="108"/>
        <v>8.9091568011597008E-3</v>
      </c>
      <c r="AN75" s="193"/>
      <c r="AO75" s="194"/>
      <c r="AP75" s="25" t="s">
        <v>44</v>
      </c>
      <c r="AQ75" s="26">
        <f>SUM(AQ72:AQ74)</f>
        <v>35975</v>
      </c>
      <c r="AR75" s="26">
        <f>SUM(AR72:AR74)</f>
        <v>1133119</v>
      </c>
      <c r="AS75" s="27">
        <f t="shared" si="95"/>
        <v>3.1748651289052604E-2</v>
      </c>
      <c r="AT75" s="26">
        <f>SUM(AT72:AT74)</f>
        <v>4741</v>
      </c>
      <c r="AU75" s="27">
        <f t="shared" si="96"/>
        <v>4.1840265673773009E-3</v>
      </c>
    </row>
    <row r="76" spans="1:47" x14ac:dyDescent="0.3">
      <c r="A76" s="193"/>
      <c r="B76" s="193"/>
      <c r="C76" s="19" t="s">
        <v>47</v>
      </c>
      <c r="D76" s="20">
        <v>867</v>
      </c>
      <c r="E76" s="70">
        <v>13661</v>
      </c>
      <c r="F76" s="24">
        <f t="shared" si="98"/>
        <v>6.3465339287021444E-2</v>
      </c>
      <c r="G76" s="20">
        <v>0</v>
      </c>
      <c r="H76" s="70"/>
      <c r="I76" s="24">
        <f t="shared" si="99"/>
        <v>0</v>
      </c>
      <c r="J76" s="20">
        <v>0</v>
      </c>
      <c r="K76" s="70"/>
      <c r="L76" s="24">
        <f t="shared" si="100"/>
        <v>0</v>
      </c>
      <c r="M76" s="20">
        <v>0</v>
      </c>
      <c r="N76" s="70"/>
      <c r="O76" s="24">
        <f t="shared" si="101"/>
        <v>0</v>
      </c>
      <c r="P76" s="20">
        <v>1012</v>
      </c>
      <c r="Q76" s="70">
        <v>22576</v>
      </c>
      <c r="R76" s="24">
        <f t="shared" si="102"/>
        <v>4.4826364280652023E-2</v>
      </c>
      <c r="S76" s="20">
        <v>0</v>
      </c>
      <c r="T76" s="70"/>
      <c r="U76" s="24">
        <f t="shared" si="103"/>
        <v>0</v>
      </c>
      <c r="V76" s="20">
        <v>0</v>
      </c>
      <c r="W76" s="70"/>
      <c r="X76" s="24">
        <f t="shared" si="104"/>
        <v>0</v>
      </c>
      <c r="Y76" s="20"/>
      <c r="Z76" s="70"/>
      <c r="AA76" s="24">
        <f t="shared" si="105"/>
        <v>0</v>
      </c>
      <c r="AB76" s="20"/>
      <c r="AC76" s="70"/>
      <c r="AD76" s="24">
        <f t="shared" si="106"/>
        <v>0</v>
      </c>
      <c r="AE76" s="20"/>
      <c r="AF76" s="70"/>
      <c r="AG76" s="24">
        <f t="shared" si="107"/>
        <v>0</v>
      </c>
      <c r="AH76" s="13">
        <f t="shared" si="111"/>
        <v>1879</v>
      </c>
      <c r="AI76" s="13">
        <f t="shared" si="111"/>
        <v>36237</v>
      </c>
      <c r="AJ76" s="21">
        <f t="shared" si="110"/>
        <v>5.1853078345337637E-2</v>
      </c>
      <c r="AK76" s="22">
        <v>416</v>
      </c>
      <c r="AL76" s="23">
        <f t="shared" si="108"/>
        <v>1.1479979026961393E-2</v>
      </c>
      <c r="AN76" s="193"/>
      <c r="AO76" s="192" t="s">
        <v>26</v>
      </c>
      <c r="AP76" s="19" t="s">
        <v>55</v>
      </c>
      <c r="AQ76" s="16">
        <f t="shared" ref="AQ76:AR78" si="112">SUM(AH65,AH82,AH99,AH116,AH133,AH150,AH167,AH218,AH184,AH201,AH235)</f>
        <v>14453</v>
      </c>
      <c r="AR76" s="16">
        <f t="shared" si="112"/>
        <v>376118</v>
      </c>
      <c r="AS76" s="17">
        <f t="shared" si="95"/>
        <v>3.8426770322079772E-2</v>
      </c>
      <c r="AT76" s="16">
        <f>SUM(AK65,AK82,AK99,AK116,AK133,AK150,AK167,AK218,AK184,AK201,AK235)</f>
        <v>2000</v>
      </c>
      <c r="AU76" s="17">
        <f t="shared" si="96"/>
        <v>5.3174801525053307E-3</v>
      </c>
    </row>
    <row r="77" spans="1:47" x14ac:dyDescent="0.3">
      <c r="A77" s="193"/>
      <c r="B77" s="194"/>
      <c r="C77" s="25" t="s">
        <v>44</v>
      </c>
      <c r="D77" s="26">
        <f>SUM(D74:D76)</f>
        <v>1948</v>
      </c>
      <c r="E77" s="71">
        <f>SUM(E74:E76)</f>
        <v>40468</v>
      </c>
      <c r="F77" s="27">
        <f t="shared" si="98"/>
        <v>4.8136799446476225E-2</v>
      </c>
      <c r="G77" s="26">
        <f>SUM(G74:G76)</f>
        <v>0</v>
      </c>
      <c r="H77" s="71">
        <f>SUM(H74:H76)</f>
        <v>0</v>
      </c>
      <c r="I77" s="27">
        <f t="shared" si="99"/>
        <v>0</v>
      </c>
      <c r="J77" s="26">
        <f>SUM(J74:J76)</f>
        <v>0</v>
      </c>
      <c r="K77" s="71">
        <f>SUM(K74:K76)</f>
        <v>0</v>
      </c>
      <c r="L77" s="27">
        <f t="shared" si="100"/>
        <v>0</v>
      </c>
      <c r="M77" s="26">
        <f>SUM(M74:M76)</f>
        <v>0</v>
      </c>
      <c r="N77" s="71">
        <f>SUM(N74:N76)</f>
        <v>0</v>
      </c>
      <c r="O77" s="27">
        <f t="shared" si="101"/>
        <v>0</v>
      </c>
      <c r="P77" s="26">
        <f>SUM(P74:P76)</f>
        <v>2010</v>
      </c>
      <c r="Q77" s="71">
        <f>SUM(Q74:Q76)</f>
        <v>59745</v>
      </c>
      <c r="R77" s="27">
        <f t="shared" si="102"/>
        <v>3.364298267637459E-2</v>
      </c>
      <c r="S77" s="26">
        <f>SUM(S74:S76)</f>
        <v>0</v>
      </c>
      <c r="T77" s="71">
        <f>SUM(T74:T76)</f>
        <v>0</v>
      </c>
      <c r="U77" s="27">
        <f t="shared" si="103"/>
        <v>0</v>
      </c>
      <c r="V77" s="26">
        <f>SUM(V74:V76)</f>
        <v>0</v>
      </c>
      <c r="W77" s="71">
        <f>SUM(W74:W76)</f>
        <v>0</v>
      </c>
      <c r="X77" s="27">
        <f t="shared" si="104"/>
        <v>0</v>
      </c>
      <c r="Y77" s="26">
        <f>SUM(Y74:Y76)</f>
        <v>0</v>
      </c>
      <c r="Z77" s="71">
        <f>SUM(Z74:Z76)</f>
        <v>0</v>
      </c>
      <c r="AA77" s="27">
        <f t="shared" si="105"/>
        <v>0</v>
      </c>
      <c r="AB77" s="86"/>
      <c r="AC77" s="71">
        <f>SUM(AC74:AC76)</f>
        <v>0</v>
      </c>
      <c r="AD77" s="27">
        <f t="shared" si="106"/>
        <v>0</v>
      </c>
      <c r="AE77" s="86"/>
      <c r="AF77" s="71">
        <f>SUM(AF74:AF76)</f>
        <v>0</v>
      </c>
      <c r="AG77" s="27">
        <f t="shared" si="107"/>
        <v>0</v>
      </c>
      <c r="AH77" s="26">
        <f>SUM(AH74:AH76)</f>
        <v>3958</v>
      </c>
      <c r="AI77" s="26">
        <f>SUM(AI74:AI76)</f>
        <v>100213</v>
      </c>
      <c r="AJ77" s="28">
        <f t="shared" si="110"/>
        <v>3.9495873788829794E-2</v>
      </c>
      <c r="AK77" s="29">
        <f>SUM(AK74:AK76)</f>
        <v>864</v>
      </c>
      <c r="AL77" s="30">
        <f t="shared" si="108"/>
        <v>8.6216359154999856E-3</v>
      </c>
      <c r="AN77" s="193"/>
      <c r="AO77" s="193"/>
      <c r="AP77" s="19" t="s">
        <v>50</v>
      </c>
      <c r="AQ77" s="16">
        <f t="shared" si="112"/>
        <v>15253</v>
      </c>
      <c r="AR77" s="16">
        <f t="shared" si="112"/>
        <v>397531</v>
      </c>
      <c r="AS77" s="17">
        <f t="shared" si="95"/>
        <v>3.8369334718550252E-2</v>
      </c>
      <c r="AT77" s="16">
        <f>SUM(AK66,AK83,AK100,AK117,AK134,AK151,AK168,AK219,AK185,AK202,AK236)</f>
        <v>2222</v>
      </c>
      <c r="AU77" s="17">
        <f t="shared" si="96"/>
        <v>5.5895011961331316E-3</v>
      </c>
    </row>
    <row r="78" spans="1:47" x14ac:dyDescent="0.3">
      <c r="A78" s="193"/>
      <c r="B78" s="192" t="s">
        <v>25</v>
      </c>
      <c r="C78" s="19" t="s">
        <v>38</v>
      </c>
      <c r="D78" s="20">
        <v>953</v>
      </c>
      <c r="E78" s="70">
        <v>15595</v>
      </c>
      <c r="F78" s="24">
        <f t="shared" si="98"/>
        <v>6.1109329913433791E-2</v>
      </c>
      <c r="G78" s="20"/>
      <c r="H78" s="70"/>
      <c r="I78" s="24">
        <f t="shared" si="99"/>
        <v>0</v>
      </c>
      <c r="J78" s="20"/>
      <c r="K78" s="70"/>
      <c r="L78" s="24">
        <f t="shared" si="100"/>
        <v>0</v>
      </c>
      <c r="M78" s="20"/>
      <c r="N78" s="70"/>
      <c r="O78" s="24">
        <f t="shared" si="101"/>
        <v>0</v>
      </c>
      <c r="P78" s="20">
        <v>864</v>
      </c>
      <c r="Q78" s="70">
        <v>16158</v>
      </c>
      <c r="R78" s="24">
        <f t="shared" si="102"/>
        <v>5.3471964352023768E-2</v>
      </c>
      <c r="S78" s="20"/>
      <c r="T78" s="70"/>
      <c r="U78" s="24">
        <f t="shared" si="103"/>
        <v>0</v>
      </c>
      <c r="V78" s="20"/>
      <c r="W78" s="70"/>
      <c r="X78" s="24">
        <f t="shared" si="104"/>
        <v>0</v>
      </c>
      <c r="Y78" s="20"/>
      <c r="Z78" s="70"/>
      <c r="AA78" s="24">
        <f t="shared" si="105"/>
        <v>0</v>
      </c>
      <c r="AB78" s="84"/>
      <c r="AC78" s="70"/>
      <c r="AD78" s="24">
        <f t="shared" si="106"/>
        <v>0</v>
      </c>
      <c r="AE78" s="84"/>
      <c r="AF78" s="70"/>
      <c r="AG78" s="24">
        <f t="shared" si="107"/>
        <v>0</v>
      </c>
      <c r="AH78" s="13">
        <f t="shared" ref="AH78:AI80" si="113">SUM(D78,G78,J78,M78,P78,S78,V78,Y78,AB78,AE78)</f>
        <v>1817</v>
      </c>
      <c r="AI78" s="13">
        <f t="shared" si="113"/>
        <v>31753</v>
      </c>
      <c r="AJ78" s="21">
        <f t="shared" si="110"/>
        <v>5.7222939564765533E-2</v>
      </c>
      <c r="AK78" s="22">
        <v>309</v>
      </c>
      <c r="AL78" s="23">
        <f t="shared" si="108"/>
        <v>9.7313639656095487E-3</v>
      </c>
      <c r="AN78" s="193"/>
      <c r="AO78" s="193"/>
      <c r="AP78" s="19" t="s">
        <v>51</v>
      </c>
      <c r="AQ78" s="16">
        <f t="shared" si="112"/>
        <v>19396</v>
      </c>
      <c r="AR78" s="16">
        <f t="shared" si="112"/>
        <v>339494</v>
      </c>
      <c r="AS78" s="17">
        <f t="shared" si="95"/>
        <v>5.7132084808568045E-2</v>
      </c>
      <c r="AT78" s="16">
        <f>SUM(AK67,AK84,AK101,AK118,AK135,AK152,AK169,AK220,AK186,AK203,AK237)</f>
        <v>2315</v>
      </c>
      <c r="AU78" s="17">
        <f t="shared" si="96"/>
        <v>6.8189717638603336E-3</v>
      </c>
    </row>
    <row r="79" spans="1:47" x14ac:dyDescent="0.3">
      <c r="A79" s="193"/>
      <c r="B79" s="193"/>
      <c r="C79" s="19" t="s">
        <v>39</v>
      </c>
      <c r="D79" s="20">
        <v>1266</v>
      </c>
      <c r="E79" s="70">
        <v>15530</v>
      </c>
      <c r="F79" s="24">
        <f t="shared" si="98"/>
        <v>8.1519639407598196E-2</v>
      </c>
      <c r="G79" s="20"/>
      <c r="H79" s="70"/>
      <c r="I79" s="24">
        <f t="shared" si="99"/>
        <v>0</v>
      </c>
      <c r="J79" s="20"/>
      <c r="K79" s="70"/>
      <c r="L79" s="24">
        <f t="shared" si="100"/>
        <v>0</v>
      </c>
      <c r="M79" s="20"/>
      <c r="N79" s="70"/>
      <c r="O79" s="24">
        <f t="shared" si="101"/>
        <v>0</v>
      </c>
      <c r="P79" s="20">
        <v>935</v>
      </c>
      <c r="Q79" s="70">
        <v>16908</v>
      </c>
      <c r="R79" s="24">
        <f t="shared" si="102"/>
        <v>5.5299266619351785E-2</v>
      </c>
      <c r="S79" s="20"/>
      <c r="T79" s="70"/>
      <c r="U79" s="24">
        <f t="shared" si="103"/>
        <v>0</v>
      </c>
      <c r="V79" s="20"/>
      <c r="W79" s="70"/>
      <c r="X79" s="24">
        <f t="shared" si="104"/>
        <v>0</v>
      </c>
      <c r="Y79" s="20"/>
      <c r="Z79" s="70"/>
      <c r="AA79" s="24">
        <f t="shared" si="105"/>
        <v>0</v>
      </c>
      <c r="AB79" s="84"/>
      <c r="AC79" s="70"/>
      <c r="AD79" s="24">
        <f t="shared" si="106"/>
        <v>0</v>
      </c>
      <c r="AE79" s="84"/>
      <c r="AF79" s="70"/>
      <c r="AG79" s="24">
        <f t="shared" si="107"/>
        <v>0</v>
      </c>
      <c r="AH79" s="13">
        <f t="shared" si="113"/>
        <v>2201</v>
      </c>
      <c r="AI79" s="13">
        <f t="shared" si="113"/>
        <v>32438</v>
      </c>
      <c r="AJ79" s="21">
        <f t="shared" si="110"/>
        <v>6.7852518650964921E-2</v>
      </c>
      <c r="AK79" s="22">
        <v>252</v>
      </c>
      <c r="AL79" s="23">
        <f t="shared" si="108"/>
        <v>7.7686663789382823E-3</v>
      </c>
      <c r="AN79" s="193"/>
      <c r="AO79" s="194"/>
      <c r="AP79" s="25" t="s">
        <v>44</v>
      </c>
      <c r="AQ79" s="26">
        <f>SUM(AQ76:AQ78)</f>
        <v>49102</v>
      </c>
      <c r="AR79" s="26">
        <f>SUM(AR76:AR78)</f>
        <v>1113143</v>
      </c>
      <c r="AS79" s="27">
        <f t="shared" si="95"/>
        <v>4.4111133969310323E-2</v>
      </c>
      <c r="AT79" s="26">
        <f>SUM(AT76:AT78)</f>
        <v>6537</v>
      </c>
      <c r="AU79" s="27">
        <f t="shared" si="96"/>
        <v>5.8725608479773036E-3</v>
      </c>
    </row>
    <row r="80" spans="1:47" x14ac:dyDescent="0.3">
      <c r="A80" s="193"/>
      <c r="B80" s="193"/>
      <c r="C80" s="19" t="s">
        <v>52</v>
      </c>
      <c r="D80" s="20">
        <v>1288</v>
      </c>
      <c r="E80" s="70">
        <v>14994</v>
      </c>
      <c r="F80" s="24">
        <f t="shared" si="98"/>
        <v>8.5901027077497666E-2</v>
      </c>
      <c r="G80" s="20"/>
      <c r="H80" s="70"/>
      <c r="I80" s="24">
        <f t="shared" si="99"/>
        <v>0</v>
      </c>
      <c r="J80" s="20"/>
      <c r="K80" s="70"/>
      <c r="L80" s="24">
        <f t="shared" si="100"/>
        <v>0</v>
      </c>
      <c r="M80" s="20"/>
      <c r="N80" s="70"/>
      <c r="O80" s="24">
        <f t="shared" si="101"/>
        <v>0</v>
      </c>
      <c r="P80" s="20">
        <v>987</v>
      </c>
      <c r="Q80" s="70">
        <v>15335</v>
      </c>
      <c r="R80" s="24">
        <f t="shared" si="102"/>
        <v>6.4362569285947177E-2</v>
      </c>
      <c r="S80" s="20"/>
      <c r="T80" s="70"/>
      <c r="U80" s="24">
        <f t="shared" si="103"/>
        <v>0</v>
      </c>
      <c r="V80" s="20"/>
      <c r="W80" s="70"/>
      <c r="X80" s="24">
        <f t="shared" si="104"/>
        <v>0</v>
      </c>
      <c r="Y80" s="20"/>
      <c r="Z80" s="70"/>
      <c r="AA80" s="24">
        <f t="shared" si="105"/>
        <v>0</v>
      </c>
      <c r="AB80" s="84"/>
      <c r="AC80" s="70"/>
      <c r="AD80" s="24">
        <f t="shared" si="106"/>
        <v>0</v>
      </c>
      <c r="AE80" s="84"/>
      <c r="AF80" s="70"/>
      <c r="AG80" s="24">
        <f t="shared" si="107"/>
        <v>0</v>
      </c>
      <c r="AH80" s="13">
        <f t="shared" si="113"/>
        <v>2275</v>
      </c>
      <c r="AI80" s="13">
        <f t="shared" si="113"/>
        <v>30329</v>
      </c>
      <c r="AJ80" s="21">
        <f t="shared" si="110"/>
        <v>7.5010715816545226E-2</v>
      </c>
      <c r="AK80" s="22">
        <v>348</v>
      </c>
      <c r="AL80" s="23">
        <f t="shared" si="108"/>
        <v>1.1474166639190214E-2</v>
      </c>
      <c r="AN80" s="193"/>
      <c r="AO80" s="192" t="s">
        <v>9</v>
      </c>
      <c r="AP80" s="19" t="s">
        <v>53</v>
      </c>
      <c r="AQ80" s="16">
        <f t="shared" ref="AQ80:AR82" si="114">SUM(AH69,AH86,AH103,AH120,AH137,AH154,AH171,AH222,AH188,AH205,AH239)</f>
        <v>21477</v>
      </c>
      <c r="AR80" s="16">
        <f t="shared" si="114"/>
        <v>410379</v>
      </c>
      <c r="AS80" s="17">
        <f t="shared" si="95"/>
        <v>5.2334549282492523E-2</v>
      </c>
      <c r="AT80" s="16">
        <f>SUM(AK69,AK86,AK103,AK120,AK137,AK154,AK171,AK222,AK188,AK205,AK239)</f>
        <v>2528</v>
      </c>
      <c r="AU80" s="17">
        <f t="shared" si="96"/>
        <v>6.1601592674089076E-3</v>
      </c>
    </row>
    <row r="81" spans="1:47" x14ac:dyDescent="0.3">
      <c r="A81" s="193"/>
      <c r="B81" s="194"/>
      <c r="C81" s="25" t="s">
        <v>44</v>
      </c>
      <c r="D81" s="26">
        <f>SUM(D78:D80)</f>
        <v>3507</v>
      </c>
      <c r="E81" s="71">
        <f>SUM(E78:E80)</f>
        <v>46119</v>
      </c>
      <c r="F81" s="27">
        <f t="shared" si="98"/>
        <v>7.6042412021075909E-2</v>
      </c>
      <c r="G81" s="26">
        <f>SUM(G78:G80)</f>
        <v>0</v>
      </c>
      <c r="H81" s="71">
        <f>SUM(H78:H80)</f>
        <v>0</v>
      </c>
      <c r="I81" s="27">
        <f t="shared" si="99"/>
        <v>0</v>
      </c>
      <c r="J81" s="26">
        <f>SUM(J78:J80)</f>
        <v>0</v>
      </c>
      <c r="K81" s="71">
        <f>SUM(K78:K80)</f>
        <v>0</v>
      </c>
      <c r="L81" s="27">
        <f t="shared" si="100"/>
        <v>0</v>
      </c>
      <c r="M81" s="26">
        <f>SUM(M78:M80)</f>
        <v>0</v>
      </c>
      <c r="N81" s="71">
        <f>SUM(N78:N80)</f>
        <v>0</v>
      </c>
      <c r="O81" s="27">
        <f t="shared" si="101"/>
        <v>0</v>
      </c>
      <c r="P81" s="26">
        <f>SUM(P78:P80)</f>
        <v>2786</v>
      </c>
      <c r="Q81" s="71">
        <f>SUM(Q78:Q80)</f>
        <v>48401</v>
      </c>
      <c r="R81" s="27">
        <f t="shared" si="102"/>
        <v>5.756079419846697E-2</v>
      </c>
      <c r="S81" s="26">
        <f>SUM(S78:S80)</f>
        <v>0</v>
      </c>
      <c r="T81" s="71">
        <f>SUM(T78:T80)</f>
        <v>0</v>
      </c>
      <c r="U81" s="27">
        <f t="shared" si="103"/>
        <v>0</v>
      </c>
      <c r="V81" s="26">
        <f>SUM(V78:V80)</f>
        <v>0</v>
      </c>
      <c r="W81" s="71">
        <f>SUM(W78:W80)</f>
        <v>0</v>
      </c>
      <c r="X81" s="27">
        <f t="shared" si="104"/>
        <v>0</v>
      </c>
      <c r="Y81" s="26">
        <f>SUM(Y78:Y80)</f>
        <v>0</v>
      </c>
      <c r="Z81" s="71">
        <f>SUM(Z78:Z80)</f>
        <v>0</v>
      </c>
      <c r="AA81" s="27">
        <f t="shared" si="105"/>
        <v>0</v>
      </c>
      <c r="AB81" s="86"/>
      <c r="AC81" s="71">
        <f>SUM(AC78:AC80)</f>
        <v>0</v>
      </c>
      <c r="AD81" s="27">
        <f t="shared" si="106"/>
        <v>0</v>
      </c>
      <c r="AE81" s="86"/>
      <c r="AF81" s="71">
        <f>SUM(AF78:AF80)</f>
        <v>0</v>
      </c>
      <c r="AG81" s="27">
        <f t="shared" si="107"/>
        <v>0</v>
      </c>
      <c r="AH81" s="26">
        <f>SUM(AH78:AH80)</f>
        <v>6293</v>
      </c>
      <c r="AI81" s="26">
        <f>SUM(AI78:AI80)</f>
        <v>94520</v>
      </c>
      <c r="AJ81" s="28">
        <f t="shared" si="110"/>
        <v>6.6578501904358864E-2</v>
      </c>
      <c r="AK81" s="29">
        <f>SUM(AK78:AK80)</f>
        <v>909</v>
      </c>
      <c r="AL81" s="30">
        <f t="shared" si="108"/>
        <v>9.6170122725349125E-3</v>
      </c>
      <c r="AN81" s="193"/>
      <c r="AO81" s="193"/>
      <c r="AP81" s="19" t="s">
        <v>48</v>
      </c>
      <c r="AQ81" s="16">
        <f t="shared" si="114"/>
        <v>23862</v>
      </c>
      <c r="AR81" s="16">
        <f t="shared" si="114"/>
        <v>382581</v>
      </c>
      <c r="AS81" s="17">
        <f t="shared" si="95"/>
        <v>6.2371105726630439E-2</v>
      </c>
      <c r="AT81" s="16">
        <f>SUM(AK70,AK87,AK104,AK121,AK138,AK155,AK172,AK223,AK189,AK206,AK240)</f>
        <v>2784</v>
      </c>
      <c r="AU81" s="17">
        <f t="shared" si="96"/>
        <v>7.2768903839971148E-3</v>
      </c>
    </row>
    <row r="82" spans="1:47" x14ac:dyDescent="0.3">
      <c r="A82" s="193"/>
      <c r="B82" s="192" t="s">
        <v>26</v>
      </c>
      <c r="C82" s="19" t="s">
        <v>55</v>
      </c>
      <c r="D82" s="20">
        <v>1367</v>
      </c>
      <c r="E82" s="70">
        <v>15103</v>
      </c>
      <c r="F82" s="24">
        <f t="shared" si="98"/>
        <v>9.0511818843938288E-2</v>
      </c>
      <c r="G82" s="20"/>
      <c r="H82" s="70"/>
      <c r="I82" s="24">
        <f t="shared" si="99"/>
        <v>0</v>
      </c>
      <c r="J82" s="20"/>
      <c r="K82" s="70"/>
      <c r="L82" s="24">
        <f t="shared" si="100"/>
        <v>0</v>
      </c>
      <c r="M82" s="20"/>
      <c r="N82" s="70"/>
      <c r="O82" s="24">
        <f t="shared" si="101"/>
        <v>0</v>
      </c>
      <c r="P82" s="20">
        <v>1001</v>
      </c>
      <c r="Q82" s="70">
        <v>16354</v>
      </c>
      <c r="R82" s="24">
        <f t="shared" si="102"/>
        <v>6.1208267090620029E-2</v>
      </c>
      <c r="S82" s="20"/>
      <c r="T82" s="70"/>
      <c r="U82" s="24">
        <f t="shared" si="103"/>
        <v>0</v>
      </c>
      <c r="V82" s="20"/>
      <c r="W82" s="70"/>
      <c r="X82" s="24">
        <f t="shared" si="104"/>
        <v>0</v>
      </c>
      <c r="Y82" s="20"/>
      <c r="Z82" s="70"/>
      <c r="AA82" s="24">
        <f t="shared" si="105"/>
        <v>0</v>
      </c>
      <c r="AB82" s="84"/>
      <c r="AC82" s="70"/>
      <c r="AD82" s="24">
        <f t="shared" si="106"/>
        <v>0</v>
      </c>
      <c r="AE82" s="84"/>
      <c r="AF82" s="70"/>
      <c r="AG82" s="24">
        <f t="shared" si="107"/>
        <v>0</v>
      </c>
      <c r="AH82" s="13">
        <f t="shared" ref="AH82:AI84" si="115">SUM(D82,G82,J82,M82,P82,S82,V82,Y82,AB82,AE82)</f>
        <v>2368</v>
      </c>
      <c r="AI82" s="13">
        <f t="shared" si="115"/>
        <v>31457</v>
      </c>
      <c r="AJ82" s="21">
        <f t="shared" si="110"/>
        <v>7.5277362749149632E-2</v>
      </c>
      <c r="AK82" s="22">
        <v>330</v>
      </c>
      <c r="AL82" s="23">
        <f t="shared" si="108"/>
        <v>1.0490510856089265E-2</v>
      </c>
      <c r="AN82" s="193"/>
      <c r="AO82" s="193"/>
      <c r="AP82" s="19" t="s">
        <v>54</v>
      </c>
      <c r="AQ82" s="16">
        <f t="shared" si="114"/>
        <v>25926</v>
      </c>
      <c r="AR82" s="16">
        <f t="shared" si="114"/>
        <v>378063</v>
      </c>
      <c r="AS82" s="17">
        <f t="shared" si="95"/>
        <v>6.8575872275255717E-2</v>
      </c>
      <c r="AT82" s="16">
        <f>SUM(AK71,AK88,AK105,AK122,AK139,AK156,AK173,AK224,AK190,AK207,AK241)</f>
        <v>2597</v>
      </c>
      <c r="AU82" s="17">
        <f t="shared" si="96"/>
        <v>6.8692254994537948E-3</v>
      </c>
    </row>
    <row r="83" spans="1:47" x14ac:dyDescent="0.3">
      <c r="A83" s="193"/>
      <c r="B83" s="193"/>
      <c r="C83" s="19" t="s">
        <v>50</v>
      </c>
      <c r="D83" s="20">
        <v>1415</v>
      </c>
      <c r="E83" s="70">
        <v>14700</v>
      </c>
      <c r="F83" s="24">
        <f t="shared" si="98"/>
        <v>9.6258503401360537E-2</v>
      </c>
      <c r="G83" s="20"/>
      <c r="H83" s="70"/>
      <c r="I83" s="24">
        <f t="shared" si="99"/>
        <v>0</v>
      </c>
      <c r="J83" s="20"/>
      <c r="K83" s="70"/>
      <c r="L83" s="24">
        <f t="shared" si="100"/>
        <v>0</v>
      </c>
      <c r="M83" s="20"/>
      <c r="N83" s="70"/>
      <c r="O83" s="24">
        <f t="shared" si="101"/>
        <v>0</v>
      </c>
      <c r="P83" s="20">
        <v>1144</v>
      </c>
      <c r="Q83" s="72">
        <v>16693</v>
      </c>
      <c r="R83" s="24">
        <f t="shared" si="102"/>
        <v>6.853171988258551E-2</v>
      </c>
      <c r="S83" s="20"/>
      <c r="T83" s="70"/>
      <c r="U83" s="24">
        <f t="shared" si="103"/>
        <v>0</v>
      </c>
      <c r="V83" s="20"/>
      <c r="W83" s="70"/>
      <c r="X83" s="24">
        <f t="shared" si="104"/>
        <v>0</v>
      </c>
      <c r="Y83" s="20"/>
      <c r="Z83" s="70"/>
      <c r="AA83" s="24">
        <f t="shared" si="105"/>
        <v>0</v>
      </c>
      <c r="AB83" s="84"/>
      <c r="AC83" s="70"/>
      <c r="AD83" s="24">
        <f t="shared" si="106"/>
        <v>0</v>
      </c>
      <c r="AE83" s="84"/>
      <c r="AF83" s="70"/>
      <c r="AG83" s="24">
        <f t="shared" si="107"/>
        <v>0</v>
      </c>
      <c r="AH83" s="13">
        <f t="shared" si="115"/>
        <v>2559</v>
      </c>
      <c r="AI83" s="13">
        <f t="shared" si="115"/>
        <v>31393</v>
      </c>
      <c r="AJ83" s="21">
        <f t="shared" si="110"/>
        <v>8.1514987417577164E-2</v>
      </c>
      <c r="AK83" s="22">
        <v>328</v>
      </c>
      <c r="AL83" s="23">
        <f t="shared" si="108"/>
        <v>1.0448189086739081E-2</v>
      </c>
      <c r="AN83" s="194"/>
      <c r="AO83" s="194"/>
      <c r="AP83" s="25" t="s">
        <v>44</v>
      </c>
      <c r="AQ83" s="26">
        <f>SUM(AQ80:AQ82)</f>
        <v>71265</v>
      </c>
      <c r="AR83" s="26">
        <f>SUM(AR80:AR82)</f>
        <v>1171023</v>
      </c>
      <c r="AS83" s="27">
        <f t="shared" si="95"/>
        <v>6.0857045506364948E-2</v>
      </c>
      <c r="AT83" s="26">
        <f>SUM(AT80:AT82)</f>
        <v>7909</v>
      </c>
      <c r="AU83" s="27">
        <f t="shared" si="96"/>
        <v>6.7539237060245611E-3</v>
      </c>
    </row>
    <row r="84" spans="1:47" x14ac:dyDescent="0.3">
      <c r="A84" s="193"/>
      <c r="B84" s="193"/>
      <c r="C84" s="19" t="s">
        <v>51</v>
      </c>
      <c r="D84" s="20">
        <v>1604</v>
      </c>
      <c r="E84" s="70">
        <v>14062</v>
      </c>
      <c r="F84" s="24">
        <f t="shared" si="98"/>
        <v>0.11406627791210354</v>
      </c>
      <c r="G84" s="20"/>
      <c r="H84" s="70"/>
      <c r="I84" s="24">
        <f t="shared" si="99"/>
        <v>0</v>
      </c>
      <c r="J84" s="20"/>
      <c r="K84" s="70"/>
      <c r="L84" s="24">
        <f t="shared" si="100"/>
        <v>0</v>
      </c>
      <c r="M84" s="20"/>
      <c r="N84" s="70"/>
      <c r="O84" s="24">
        <f t="shared" si="101"/>
        <v>0</v>
      </c>
      <c r="P84" s="20">
        <v>1451</v>
      </c>
      <c r="Q84" s="70">
        <v>15377</v>
      </c>
      <c r="R84" s="24">
        <f t="shared" si="102"/>
        <v>9.4361709045977765E-2</v>
      </c>
      <c r="S84" s="20"/>
      <c r="T84" s="70"/>
      <c r="U84" s="24">
        <f t="shared" si="103"/>
        <v>0</v>
      </c>
      <c r="V84" s="20"/>
      <c r="W84" s="70"/>
      <c r="X84" s="24">
        <f t="shared" si="104"/>
        <v>0</v>
      </c>
      <c r="Y84" s="20"/>
      <c r="Z84" s="70"/>
      <c r="AA84" s="24">
        <f t="shared" si="105"/>
        <v>0</v>
      </c>
      <c r="AB84" s="84"/>
      <c r="AC84" s="70"/>
      <c r="AD84" s="24">
        <f t="shared" si="106"/>
        <v>0</v>
      </c>
      <c r="AE84" s="84"/>
      <c r="AF84" s="70"/>
      <c r="AG84" s="24">
        <f t="shared" si="107"/>
        <v>0</v>
      </c>
      <c r="AH84" s="13">
        <f t="shared" si="115"/>
        <v>3055</v>
      </c>
      <c r="AI84" s="13">
        <f t="shared" si="115"/>
        <v>29439</v>
      </c>
      <c r="AJ84" s="21">
        <f t="shared" si="110"/>
        <v>0.10377390536363328</v>
      </c>
      <c r="AK84" s="22">
        <v>409</v>
      </c>
      <c r="AL84" s="23">
        <f t="shared" si="108"/>
        <v>1.389313495702979E-2</v>
      </c>
      <c r="AN84" s="190" t="s">
        <v>46</v>
      </c>
      <c r="AO84" s="198"/>
      <c r="AP84" s="191"/>
      <c r="AQ84" s="31">
        <f>SUM(AQ71,AQ75,AQ79,AQ83)</f>
        <v>177236</v>
      </c>
      <c r="AR84" s="31">
        <f>SUM(AR71,AR75,AR79,AR83)</f>
        <v>4465563</v>
      </c>
      <c r="AS84" s="32">
        <f t="shared" si="95"/>
        <v>3.9689508355385421E-2</v>
      </c>
      <c r="AT84" s="31">
        <f>SUM(AT71,AT75,AT79,AT83)</f>
        <v>23785</v>
      </c>
      <c r="AU84" s="32">
        <f t="shared" si="96"/>
        <v>5.3263160770545617E-3</v>
      </c>
    </row>
    <row r="85" spans="1:47" x14ac:dyDescent="0.3">
      <c r="A85" s="193"/>
      <c r="B85" s="194"/>
      <c r="C85" s="25" t="s">
        <v>44</v>
      </c>
      <c r="D85" s="26">
        <f>SUM(D82:D84)</f>
        <v>4386</v>
      </c>
      <c r="E85" s="71">
        <f>SUM(E82:E84)</f>
        <v>43865</v>
      </c>
      <c r="F85" s="27">
        <f t="shared" si="98"/>
        <v>9.9988601390630344E-2</v>
      </c>
      <c r="G85" s="26">
        <f>SUM(G82:G84)</f>
        <v>0</v>
      </c>
      <c r="H85" s="71">
        <f>SUM(H82:H84)</f>
        <v>0</v>
      </c>
      <c r="I85" s="27">
        <f t="shared" si="99"/>
        <v>0</v>
      </c>
      <c r="J85" s="26">
        <f>SUM(J82:J84)</f>
        <v>0</v>
      </c>
      <c r="K85" s="71">
        <f>SUM(K82:K84)</f>
        <v>0</v>
      </c>
      <c r="L85" s="27">
        <f t="shared" si="100"/>
        <v>0</v>
      </c>
      <c r="M85" s="26">
        <f>SUM(M82:M84)</f>
        <v>0</v>
      </c>
      <c r="N85" s="71">
        <f>SUM(N82:N84)</f>
        <v>0</v>
      </c>
      <c r="O85" s="27">
        <f t="shared" si="101"/>
        <v>0</v>
      </c>
      <c r="P85" s="26">
        <f>SUM(P82:P84)</f>
        <v>3596</v>
      </c>
      <c r="Q85" s="71">
        <f>SUM(Q82:Q84)</f>
        <v>48424</v>
      </c>
      <c r="R85" s="27">
        <f t="shared" si="102"/>
        <v>7.4260697174954565E-2</v>
      </c>
      <c r="S85" s="26">
        <f>SUM(S82:S84)</f>
        <v>0</v>
      </c>
      <c r="T85" s="71">
        <f>SUM(T82:T84)</f>
        <v>0</v>
      </c>
      <c r="U85" s="27">
        <f t="shared" si="103"/>
        <v>0</v>
      </c>
      <c r="V85" s="26">
        <f>SUM(V82:V84)</f>
        <v>0</v>
      </c>
      <c r="W85" s="71">
        <f>SUM(W82:W84)</f>
        <v>0</v>
      </c>
      <c r="X85" s="27">
        <f t="shared" si="104"/>
        <v>0</v>
      </c>
      <c r="Y85" s="26">
        <f>SUM(Y82:Y84)</f>
        <v>0</v>
      </c>
      <c r="Z85" s="71">
        <f>SUM(Z82:Z84)</f>
        <v>0</v>
      </c>
      <c r="AA85" s="27">
        <f t="shared" si="105"/>
        <v>0</v>
      </c>
      <c r="AB85" s="86"/>
      <c r="AC85" s="71">
        <f>SUM(AC82:AC84)</f>
        <v>0</v>
      </c>
      <c r="AD85" s="27">
        <f t="shared" si="106"/>
        <v>0</v>
      </c>
      <c r="AE85" s="86"/>
      <c r="AF85" s="71">
        <f>SUM(AF82:AF84)</f>
        <v>0</v>
      </c>
      <c r="AG85" s="27">
        <f t="shared" si="107"/>
        <v>0</v>
      </c>
      <c r="AH85" s="26">
        <f>SUM(AH82:AH84)</f>
        <v>7982</v>
      </c>
      <c r="AI85" s="26">
        <f>SUM(AI82:AI84)</f>
        <v>92289</v>
      </c>
      <c r="AJ85" s="28">
        <f t="shared" si="110"/>
        <v>8.6489180725763629E-2</v>
      </c>
      <c r="AK85" s="29">
        <f>SUM(AK82:AK84)</f>
        <v>1067</v>
      </c>
      <c r="AL85" s="30">
        <f t="shared" si="108"/>
        <v>1.1561507872010749E-2</v>
      </c>
    </row>
    <row r="86" spans="1:47" x14ac:dyDescent="0.3">
      <c r="A86" s="193"/>
      <c r="B86" s="192" t="s">
        <v>9</v>
      </c>
      <c r="C86" s="19" t="s">
        <v>53</v>
      </c>
      <c r="D86" s="85">
        <v>1877</v>
      </c>
      <c r="E86" s="70">
        <v>15838</v>
      </c>
      <c r="F86" s="24">
        <f t="shared" si="98"/>
        <v>0.11851243843919687</v>
      </c>
      <c r="G86" s="20"/>
      <c r="H86" s="70"/>
      <c r="I86" s="24">
        <f t="shared" si="99"/>
        <v>0</v>
      </c>
      <c r="J86" s="20"/>
      <c r="K86" s="70"/>
      <c r="L86" s="24">
        <f t="shared" si="100"/>
        <v>0</v>
      </c>
      <c r="M86" s="20"/>
      <c r="N86" s="70"/>
      <c r="O86" s="24">
        <f t="shared" si="101"/>
        <v>0</v>
      </c>
      <c r="P86" s="85">
        <v>1739</v>
      </c>
      <c r="Q86" s="70">
        <v>18048</v>
      </c>
      <c r="R86" s="24">
        <f t="shared" si="102"/>
        <v>9.6354166666666671E-2</v>
      </c>
      <c r="S86" s="20"/>
      <c r="T86" s="70"/>
      <c r="U86" s="24">
        <f t="shared" si="103"/>
        <v>0</v>
      </c>
      <c r="V86" s="20"/>
      <c r="W86" s="70"/>
      <c r="X86" s="24">
        <f t="shared" si="104"/>
        <v>0</v>
      </c>
      <c r="Y86" s="20"/>
      <c r="Z86" s="70"/>
      <c r="AA86" s="24">
        <f t="shared" si="105"/>
        <v>0</v>
      </c>
      <c r="AB86" s="84"/>
      <c r="AC86" s="70"/>
      <c r="AD86" s="24">
        <f t="shared" si="106"/>
        <v>0</v>
      </c>
      <c r="AE86" s="84"/>
      <c r="AF86" s="70"/>
      <c r="AG86" s="24">
        <f t="shared" si="107"/>
        <v>0</v>
      </c>
      <c r="AH86" s="13">
        <f t="shared" ref="AH86:AI88" si="116">SUM(D86,G86,J86,M86,P86,S86,V86,Y86,AB86,AE86)</f>
        <v>3616</v>
      </c>
      <c r="AI86" s="13">
        <f t="shared" si="116"/>
        <v>33886</v>
      </c>
      <c r="AJ86" s="21">
        <f t="shared" si="110"/>
        <v>0.10671073599716697</v>
      </c>
      <c r="AK86" s="22">
        <v>428</v>
      </c>
      <c r="AL86" s="23">
        <f t="shared" si="108"/>
        <v>1.2630584902319542E-2</v>
      </c>
    </row>
    <row r="87" spans="1:47" x14ac:dyDescent="0.3">
      <c r="A87" s="193"/>
      <c r="B87" s="193"/>
      <c r="C87" s="19" t="s">
        <v>48</v>
      </c>
      <c r="D87" s="20">
        <v>2234</v>
      </c>
      <c r="E87" s="70">
        <v>17289</v>
      </c>
      <c r="F87" s="24">
        <f t="shared" si="98"/>
        <v>0.12921510787205737</v>
      </c>
      <c r="G87" s="20"/>
      <c r="H87" s="70"/>
      <c r="I87" s="24">
        <f t="shared" si="99"/>
        <v>0</v>
      </c>
      <c r="J87" s="20"/>
      <c r="K87" s="70"/>
      <c r="L87" s="24">
        <f t="shared" si="100"/>
        <v>0</v>
      </c>
      <c r="M87" s="20"/>
      <c r="N87" s="70"/>
      <c r="O87" s="24">
        <f t="shared" si="101"/>
        <v>0</v>
      </c>
      <c r="P87" s="20">
        <v>1793</v>
      </c>
      <c r="Q87" s="70">
        <v>18577</v>
      </c>
      <c r="R87" s="24">
        <f t="shared" si="102"/>
        <v>9.6517198686547886E-2</v>
      </c>
      <c r="S87" s="20"/>
      <c r="T87" s="70"/>
      <c r="U87" s="24">
        <f t="shared" si="103"/>
        <v>0</v>
      </c>
      <c r="V87" s="20"/>
      <c r="W87" s="70"/>
      <c r="X87" s="24">
        <f t="shared" si="104"/>
        <v>0</v>
      </c>
      <c r="Y87" s="20"/>
      <c r="Z87" s="70"/>
      <c r="AA87" s="24">
        <f t="shared" si="105"/>
        <v>0</v>
      </c>
      <c r="AB87" s="84"/>
      <c r="AC87" s="70"/>
      <c r="AD87" s="24">
        <f t="shared" si="106"/>
        <v>0</v>
      </c>
      <c r="AE87" s="84"/>
      <c r="AF87" s="70"/>
      <c r="AG87" s="24">
        <f t="shared" si="107"/>
        <v>0</v>
      </c>
      <c r="AH87" s="13">
        <f t="shared" si="116"/>
        <v>4027</v>
      </c>
      <c r="AI87" s="13">
        <f t="shared" si="116"/>
        <v>35866</v>
      </c>
      <c r="AJ87" s="21">
        <f t="shared" si="110"/>
        <v>0.11227903864384096</v>
      </c>
      <c r="AK87" s="22">
        <v>482</v>
      </c>
      <c r="AL87" s="23">
        <f t="shared" si="108"/>
        <v>1.3438911503931299E-2</v>
      </c>
    </row>
    <row r="88" spans="1:47" x14ac:dyDescent="0.3">
      <c r="A88" s="193"/>
      <c r="B88" s="193"/>
      <c r="C88" s="19" t="s">
        <v>54</v>
      </c>
      <c r="D88" s="20">
        <v>2188</v>
      </c>
      <c r="E88" s="70">
        <v>16831</v>
      </c>
      <c r="F88" s="24">
        <f t="shared" si="98"/>
        <v>0.12999821757471333</v>
      </c>
      <c r="G88" s="20"/>
      <c r="H88" s="70"/>
      <c r="I88" s="24">
        <f t="shared" si="99"/>
        <v>0</v>
      </c>
      <c r="J88" s="20"/>
      <c r="K88" s="70"/>
      <c r="L88" s="24">
        <f t="shared" si="100"/>
        <v>0</v>
      </c>
      <c r="M88" s="20"/>
      <c r="N88" s="70"/>
      <c r="O88" s="24">
        <f t="shared" si="101"/>
        <v>0</v>
      </c>
      <c r="P88" s="20">
        <v>2115</v>
      </c>
      <c r="Q88" s="70">
        <v>18674</v>
      </c>
      <c r="R88" s="24">
        <f t="shared" si="102"/>
        <v>0.11325907679126057</v>
      </c>
      <c r="S88" s="20"/>
      <c r="T88" s="70"/>
      <c r="U88" s="24">
        <f t="shared" si="103"/>
        <v>0</v>
      </c>
      <c r="V88" s="20"/>
      <c r="W88" s="70"/>
      <c r="X88" s="24">
        <f t="shared" si="104"/>
        <v>0</v>
      </c>
      <c r="Y88" s="20"/>
      <c r="Z88" s="70"/>
      <c r="AA88" s="24">
        <f t="shared" si="105"/>
        <v>0</v>
      </c>
      <c r="AB88" s="84"/>
      <c r="AC88" s="70"/>
      <c r="AD88" s="24">
        <f t="shared" si="106"/>
        <v>0</v>
      </c>
      <c r="AE88" s="84">
        <v>87</v>
      </c>
      <c r="AF88" s="70">
        <v>611</v>
      </c>
      <c r="AG88" s="24">
        <f t="shared" si="107"/>
        <v>0.14238952536824878</v>
      </c>
      <c r="AH88" s="13">
        <f t="shared" si="116"/>
        <v>4390</v>
      </c>
      <c r="AI88" s="13">
        <f t="shared" si="116"/>
        <v>36116</v>
      </c>
      <c r="AJ88" s="21">
        <f t="shared" si="110"/>
        <v>0.12155277439362056</v>
      </c>
      <c r="AK88" s="22">
        <v>484</v>
      </c>
      <c r="AL88" s="23">
        <f t="shared" si="108"/>
        <v>1.3401262598294385E-2</v>
      </c>
      <c r="AQ88">
        <v>421552</v>
      </c>
      <c r="AR88">
        <v>9289297</v>
      </c>
      <c r="AS88">
        <v>4.5380398538231691E-2</v>
      </c>
      <c r="AT88">
        <v>93702</v>
      </c>
      <c r="AU88">
        <v>1.0087092704647079E-2</v>
      </c>
    </row>
    <row r="89" spans="1:47" x14ac:dyDescent="0.3">
      <c r="A89" s="194"/>
      <c r="B89" s="194"/>
      <c r="C89" s="25" t="s">
        <v>44</v>
      </c>
      <c r="D89" s="26">
        <f>SUM(D86:D88)</f>
        <v>6299</v>
      </c>
      <c r="E89" s="71">
        <f>SUM(E86:E88)</f>
        <v>49958</v>
      </c>
      <c r="F89" s="27">
        <f t="shared" si="98"/>
        <v>0.12608591216621962</v>
      </c>
      <c r="G89" s="26">
        <f>SUM(G86:G88)</f>
        <v>0</v>
      </c>
      <c r="H89" s="71">
        <f>SUM(H86:H88)</f>
        <v>0</v>
      </c>
      <c r="I89" s="27">
        <f t="shared" si="99"/>
        <v>0</v>
      </c>
      <c r="J89" s="26">
        <f>SUM(J86:J88)</f>
        <v>0</v>
      </c>
      <c r="K89" s="71">
        <f>SUM(K86:K88)</f>
        <v>0</v>
      </c>
      <c r="L89" s="27">
        <f t="shared" si="100"/>
        <v>0</v>
      </c>
      <c r="M89" s="26">
        <f>SUM(M86:M88)</f>
        <v>0</v>
      </c>
      <c r="N89" s="71">
        <f>SUM(N86:N88)</f>
        <v>0</v>
      </c>
      <c r="O89" s="27">
        <f t="shared" si="101"/>
        <v>0</v>
      </c>
      <c r="P89" s="26">
        <f>SUM(P86:P88)</f>
        <v>5647</v>
      </c>
      <c r="Q89" s="71">
        <f>SUM(Q86:Q88)</f>
        <v>55299</v>
      </c>
      <c r="R89" s="27">
        <f t="shared" si="102"/>
        <v>0.10211757897972838</v>
      </c>
      <c r="S89" s="26">
        <f>SUM(S86:S88)</f>
        <v>0</v>
      </c>
      <c r="T89" s="71">
        <f>SUM(T86:T88)</f>
        <v>0</v>
      </c>
      <c r="U89" s="27">
        <f t="shared" si="103"/>
        <v>0</v>
      </c>
      <c r="V89" s="26">
        <f>SUM(V86:V88)</f>
        <v>0</v>
      </c>
      <c r="W89" s="71">
        <f>SUM(W86:W88)</f>
        <v>0</v>
      </c>
      <c r="X89" s="27">
        <f t="shared" si="104"/>
        <v>0</v>
      </c>
      <c r="Y89" s="26">
        <f>SUM(Y86:Y88)</f>
        <v>0</v>
      </c>
      <c r="Z89" s="71">
        <f>SUM(Z86:Z88)</f>
        <v>0</v>
      </c>
      <c r="AA89" s="27">
        <f t="shared" si="105"/>
        <v>0</v>
      </c>
      <c r="AB89" s="86"/>
      <c r="AC89" s="71">
        <f>SUM(AC86:AC88)</f>
        <v>0</v>
      </c>
      <c r="AD89" s="27">
        <f t="shared" si="106"/>
        <v>0</v>
      </c>
      <c r="AE89" s="26">
        <f>SUM(AE86:AE88)</f>
        <v>87</v>
      </c>
      <c r="AF89" s="71">
        <f>SUM(AF86:AF88)</f>
        <v>611</v>
      </c>
      <c r="AG89" s="27">
        <f t="shared" si="107"/>
        <v>0.14238952536824878</v>
      </c>
      <c r="AH89" s="26">
        <f>SUM(AH86:AH88)</f>
        <v>12033</v>
      </c>
      <c r="AI89" s="26">
        <f>SUM(AI86:AI88)</f>
        <v>105868</v>
      </c>
      <c r="AJ89" s="28">
        <f t="shared" si="110"/>
        <v>0.11366040729965618</v>
      </c>
      <c r="AK89" s="29">
        <f>SUM(AK86:AK88)</f>
        <v>1394</v>
      </c>
      <c r="AL89" s="30">
        <f t="shared" si="108"/>
        <v>1.3167340461707032E-2</v>
      </c>
      <c r="AQ89">
        <v>1132396</v>
      </c>
      <c r="AR89">
        <v>10427589</v>
      </c>
      <c r="AS89">
        <v>0.10859614816042328</v>
      </c>
      <c r="AT89">
        <v>154786</v>
      </c>
      <c r="AU89">
        <v>1.4843891526603129E-2</v>
      </c>
    </row>
    <row r="90" spans="1:47" x14ac:dyDescent="0.3">
      <c r="A90" s="190" t="s">
        <v>46</v>
      </c>
      <c r="B90" s="198"/>
      <c r="C90" s="191"/>
      <c r="D90" s="31">
        <f>SUM(D77,D81,D85,D89)</f>
        <v>16140</v>
      </c>
      <c r="E90" s="75">
        <f>SUM(E77,E81,E85,E89)</f>
        <v>180410</v>
      </c>
      <c r="F90" s="32">
        <f t="shared" si="98"/>
        <v>8.9462890083698246E-2</v>
      </c>
      <c r="G90" s="31">
        <f>SUM(G77,G81,G85,G89)</f>
        <v>0</v>
      </c>
      <c r="H90" s="73">
        <f>SUM(H77,H81,H85,H89)</f>
        <v>0</v>
      </c>
      <c r="I90" s="32">
        <f t="shared" si="99"/>
        <v>0</v>
      </c>
      <c r="J90" s="31">
        <f>SUM(J77,J81,J85,J89)</f>
        <v>0</v>
      </c>
      <c r="K90" s="73">
        <f>SUM(K77,K81,K85,K89)</f>
        <v>0</v>
      </c>
      <c r="L90" s="32">
        <f t="shared" si="100"/>
        <v>0</v>
      </c>
      <c r="M90" s="31">
        <f>SUM(M77,M81,M85,M89)</f>
        <v>0</v>
      </c>
      <c r="N90" s="73">
        <f>SUM(N77,N81,N85,N89)</f>
        <v>0</v>
      </c>
      <c r="O90" s="32">
        <f t="shared" si="101"/>
        <v>0</v>
      </c>
      <c r="P90" s="31">
        <f>SUM(P77,P81,P85,P89)</f>
        <v>14039</v>
      </c>
      <c r="Q90" s="73">
        <f>SUM(Q77,Q81,Q85,Q89)</f>
        <v>211869</v>
      </c>
      <c r="R90" s="32">
        <f t="shared" si="102"/>
        <v>6.6262643425890527E-2</v>
      </c>
      <c r="S90" s="31">
        <f>SUM(S77,S81,S85,S89)</f>
        <v>0</v>
      </c>
      <c r="T90" s="73">
        <f>SUM(T77,T81,T85,T89)</f>
        <v>0</v>
      </c>
      <c r="U90" s="32">
        <f t="shared" si="103"/>
        <v>0</v>
      </c>
      <c r="V90" s="31">
        <f>SUM(V77,V81,V85,V89)</f>
        <v>0</v>
      </c>
      <c r="W90" s="73">
        <f>SUM(W77,W81,W85,W89)</f>
        <v>0</v>
      </c>
      <c r="X90" s="32">
        <f t="shared" si="104"/>
        <v>0</v>
      </c>
      <c r="Y90" s="31">
        <f>SUM(Y77,Y81,Y85,Y89)</f>
        <v>0</v>
      </c>
      <c r="Z90" s="73">
        <f>SUM(Z77,Z81,Z85,Z89)</f>
        <v>0</v>
      </c>
      <c r="AA90" s="32">
        <f t="shared" si="105"/>
        <v>0</v>
      </c>
      <c r="AB90" s="87">
        <f>SUM(AB77,AB81,AB85,AB89)</f>
        <v>0</v>
      </c>
      <c r="AC90" s="73">
        <f>SUM(AC77,AC81,AC85,AC89)</f>
        <v>0</v>
      </c>
      <c r="AD90" s="32">
        <f t="shared" si="106"/>
        <v>0</v>
      </c>
      <c r="AE90" s="87">
        <f>SUM(AE77,AE81,AE85,AE89)</f>
        <v>87</v>
      </c>
      <c r="AF90" s="73">
        <f>SUM(AF77,AF81,AF85,AF89)</f>
        <v>611</v>
      </c>
      <c r="AG90" s="32">
        <f t="shared" si="107"/>
        <v>0.14238952536824878</v>
      </c>
      <c r="AH90" s="31">
        <f>SUM(AH77,AH81,AH85,AH89)</f>
        <v>30266</v>
      </c>
      <c r="AI90" s="31">
        <f>SUM(AI77,AI81,AI85,AI89)</f>
        <v>392890</v>
      </c>
      <c r="AJ90" s="35">
        <f t="shared" si="110"/>
        <v>7.7034284405304285E-2</v>
      </c>
      <c r="AK90" s="34">
        <f>SUM(AK77,AK81,AK85,AK89)</f>
        <v>4234</v>
      </c>
      <c r="AL90" s="35">
        <f t="shared" si="108"/>
        <v>1.0776553233729542E-2</v>
      </c>
      <c r="AQ90">
        <f>SUM(AQ88:AQ89)</f>
        <v>1553948</v>
      </c>
      <c r="AR90">
        <f>SUM(AR88:AR89)</f>
        <v>19716886</v>
      </c>
      <c r="AS90" s="32">
        <f>IF(ISERROR(AQ90/AR90),0,(AQ90/AR90))</f>
        <v>7.8813053947768427E-2</v>
      </c>
      <c r="AT90">
        <f>SUM(AT88:AT89)</f>
        <v>248488</v>
      </c>
      <c r="AU90" s="32">
        <f>IF(ISERROR(AT90/AR90),0,(AT90/AR90))</f>
        <v>1.2602801476866073E-2</v>
      </c>
    </row>
    <row r="91" spans="1:47" x14ac:dyDescent="0.3">
      <c r="A91" s="206" t="s">
        <v>15</v>
      </c>
      <c r="B91" s="192" t="s">
        <v>24</v>
      </c>
      <c r="C91" s="19" t="s">
        <v>41</v>
      </c>
      <c r="D91" s="20">
        <v>323</v>
      </c>
      <c r="E91" s="70">
        <v>13345</v>
      </c>
      <c r="F91" s="24">
        <f t="shared" si="98"/>
        <v>2.4203821656050957E-2</v>
      </c>
      <c r="G91" s="20">
        <v>247</v>
      </c>
      <c r="H91" s="70">
        <v>13434</v>
      </c>
      <c r="I91" s="24">
        <f t="shared" si="99"/>
        <v>1.8386184308471044E-2</v>
      </c>
      <c r="J91" s="20">
        <v>311</v>
      </c>
      <c r="K91" s="70">
        <v>22562</v>
      </c>
      <c r="L91" s="24">
        <f t="shared" si="100"/>
        <v>1.3784238985905506E-2</v>
      </c>
      <c r="M91" s="20">
        <v>364</v>
      </c>
      <c r="N91" s="70">
        <v>32974</v>
      </c>
      <c r="O91" s="24">
        <f t="shared" si="101"/>
        <v>1.103900042457694E-2</v>
      </c>
      <c r="P91" s="20">
        <v>0</v>
      </c>
      <c r="Q91" s="70"/>
      <c r="R91" s="24">
        <f t="shared" si="102"/>
        <v>0</v>
      </c>
      <c r="S91" s="20">
        <v>241</v>
      </c>
      <c r="T91" s="70">
        <v>16410</v>
      </c>
      <c r="U91" s="24">
        <f t="shared" si="103"/>
        <v>1.4686166971358928E-2</v>
      </c>
      <c r="V91" s="20">
        <v>0</v>
      </c>
      <c r="W91" s="70"/>
      <c r="X91" s="24">
        <f t="shared" si="104"/>
        <v>0</v>
      </c>
      <c r="Y91" s="20"/>
      <c r="Z91" s="70"/>
      <c r="AA91" s="24">
        <f t="shared" si="105"/>
        <v>0</v>
      </c>
      <c r="AB91" s="20"/>
      <c r="AC91" s="70"/>
      <c r="AD91" s="24">
        <f t="shared" si="106"/>
        <v>0</v>
      </c>
      <c r="AE91" s="20"/>
      <c r="AF91" s="70"/>
      <c r="AG91" s="24">
        <f t="shared" si="107"/>
        <v>0</v>
      </c>
      <c r="AH91" s="13">
        <f t="shared" ref="AH91:AI93" si="117">SUM(D91,G91,J91,M91,P91,S91,V91,Y91,AB91,AE91)</f>
        <v>1486</v>
      </c>
      <c r="AI91" s="13">
        <f t="shared" si="117"/>
        <v>98725</v>
      </c>
      <c r="AJ91" s="21">
        <f t="shared" si="110"/>
        <v>1.5051911876424412E-2</v>
      </c>
      <c r="AK91" s="22">
        <v>737</v>
      </c>
      <c r="AL91" s="23">
        <f t="shared" si="108"/>
        <v>7.4651810584958215E-3</v>
      </c>
    </row>
    <row r="92" spans="1:47" x14ac:dyDescent="0.3">
      <c r="A92" s="193"/>
      <c r="B92" s="193"/>
      <c r="C92" s="19" t="s">
        <v>43</v>
      </c>
      <c r="D92" s="20">
        <v>492</v>
      </c>
      <c r="E92" s="70">
        <v>15500</v>
      </c>
      <c r="F92" s="24">
        <f t="shared" si="98"/>
        <v>3.174193548387097E-2</v>
      </c>
      <c r="G92" s="20">
        <v>309</v>
      </c>
      <c r="H92" s="70">
        <v>14043</v>
      </c>
      <c r="I92" s="24">
        <f t="shared" si="99"/>
        <v>2.2003845332193975E-2</v>
      </c>
      <c r="J92" s="20">
        <v>309</v>
      </c>
      <c r="K92" s="70">
        <v>15636</v>
      </c>
      <c r="L92" s="24">
        <f t="shared" si="100"/>
        <v>1.9762087490406754E-2</v>
      </c>
      <c r="M92" s="20">
        <v>438</v>
      </c>
      <c r="N92" s="70">
        <v>31277</v>
      </c>
      <c r="O92" s="24">
        <f t="shared" si="101"/>
        <v>1.4003900629855804E-2</v>
      </c>
      <c r="P92" s="20">
        <v>0</v>
      </c>
      <c r="Q92" s="70"/>
      <c r="R92" s="24">
        <f t="shared" si="102"/>
        <v>0</v>
      </c>
      <c r="S92" s="20">
        <v>316</v>
      </c>
      <c r="T92" s="70">
        <v>15854</v>
      </c>
      <c r="U92" s="24">
        <f t="shared" si="103"/>
        <v>1.9931878390311592E-2</v>
      </c>
      <c r="V92" s="20">
        <v>0</v>
      </c>
      <c r="W92" s="70"/>
      <c r="X92" s="24">
        <f t="shared" si="104"/>
        <v>0</v>
      </c>
      <c r="Y92" s="20"/>
      <c r="Z92" s="70"/>
      <c r="AA92" s="24">
        <f t="shared" si="105"/>
        <v>0</v>
      </c>
      <c r="AB92" s="20"/>
      <c r="AC92" s="70"/>
      <c r="AD92" s="24">
        <f t="shared" si="106"/>
        <v>0</v>
      </c>
      <c r="AE92" s="20"/>
      <c r="AF92" s="70"/>
      <c r="AG92" s="24">
        <f t="shared" si="107"/>
        <v>0</v>
      </c>
      <c r="AH92" s="13">
        <f t="shared" si="117"/>
        <v>1864</v>
      </c>
      <c r="AI92" s="13">
        <f t="shared" si="117"/>
        <v>92310</v>
      </c>
      <c r="AJ92" s="21">
        <f t="shared" si="110"/>
        <v>2.0192828512620518E-2</v>
      </c>
      <c r="AK92" s="22">
        <v>651</v>
      </c>
      <c r="AL92" s="23">
        <f t="shared" si="108"/>
        <v>7.0523236919077022E-3</v>
      </c>
    </row>
    <row r="93" spans="1:47" x14ac:dyDescent="0.3">
      <c r="A93" s="193"/>
      <c r="B93" s="193"/>
      <c r="C93" s="19" t="s">
        <v>47</v>
      </c>
      <c r="D93" s="20">
        <v>459</v>
      </c>
      <c r="E93" s="70">
        <v>14170</v>
      </c>
      <c r="F93" s="24">
        <f t="shared" si="98"/>
        <v>3.2392378263937899E-2</v>
      </c>
      <c r="G93" s="20">
        <v>395</v>
      </c>
      <c r="H93" s="70">
        <v>14021</v>
      </c>
      <c r="I93" s="24">
        <f t="shared" si="99"/>
        <v>2.8172027672776549E-2</v>
      </c>
      <c r="J93" s="20">
        <v>334</v>
      </c>
      <c r="K93" s="70">
        <v>16192</v>
      </c>
      <c r="L93" s="24">
        <f t="shared" si="100"/>
        <v>2.0627470355731224E-2</v>
      </c>
      <c r="M93" s="20">
        <v>625</v>
      </c>
      <c r="N93" s="70">
        <v>33011</v>
      </c>
      <c r="O93" s="24">
        <f t="shared" si="101"/>
        <v>1.8933082911756688E-2</v>
      </c>
      <c r="P93" s="20">
        <v>0</v>
      </c>
      <c r="Q93" s="70"/>
      <c r="R93" s="24">
        <f t="shared" si="102"/>
        <v>0</v>
      </c>
      <c r="S93" s="20">
        <v>429</v>
      </c>
      <c r="T93" s="70">
        <v>16176</v>
      </c>
      <c r="U93" s="24">
        <f t="shared" si="103"/>
        <v>2.6520771513353116E-2</v>
      </c>
      <c r="V93" s="20">
        <v>0</v>
      </c>
      <c r="W93" s="70"/>
      <c r="X93" s="24">
        <f t="shared" si="104"/>
        <v>0</v>
      </c>
      <c r="Y93" s="20"/>
      <c r="Z93" s="70"/>
      <c r="AA93" s="24">
        <f t="shared" si="105"/>
        <v>0</v>
      </c>
      <c r="AB93" s="20"/>
      <c r="AC93" s="70"/>
      <c r="AD93" s="24">
        <f t="shared" si="106"/>
        <v>0</v>
      </c>
      <c r="AE93" s="20"/>
      <c r="AF93" s="70"/>
      <c r="AG93" s="24">
        <f t="shared" si="107"/>
        <v>0</v>
      </c>
      <c r="AH93" s="13">
        <f t="shared" si="117"/>
        <v>2242</v>
      </c>
      <c r="AI93" s="13">
        <f t="shared" si="117"/>
        <v>93570</v>
      </c>
      <c r="AJ93" s="21">
        <f t="shared" si="110"/>
        <v>2.3960671155284812E-2</v>
      </c>
      <c r="AK93" s="22">
        <v>653</v>
      </c>
      <c r="AL93" s="23">
        <f t="shared" si="108"/>
        <v>6.9787324997328207E-3</v>
      </c>
    </row>
    <row r="94" spans="1:47" x14ac:dyDescent="0.3">
      <c r="A94" s="193"/>
      <c r="B94" s="194"/>
      <c r="C94" s="25" t="s">
        <v>44</v>
      </c>
      <c r="D94" s="26">
        <f>SUM(D91:D93)</f>
        <v>1274</v>
      </c>
      <c r="E94" s="71">
        <f>SUM(E91:E93)</f>
        <v>43015</v>
      </c>
      <c r="F94" s="27">
        <f t="shared" si="98"/>
        <v>2.9617575264442635E-2</v>
      </c>
      <c r="G94" s="26">
        <f>SUM(G91:G93)</f>
        <v>951</v>
      </c>
      <c r="H94" s="71">
        <f>SUM(H91:H93)</f>
        <v>41498</v>
      </c>
      <c r="I94" s="27">
        <f t="shared" si="99"/>
        <v>2.2916767073111959E-2</v>
      </c>
      <c r="J94" s="26">
        <f>SUM(J91:J93)</f>
        <v>954</v>
      </c>
      <c r="K94" s="71">
        <f>SUM(K91:K93)</f>
        <v>54390</v>
      </c>
      <c r="L94" s="27">
        <f t="shared" si="100"/>
        <v>1.7539988968560398E-2</v>
      </c>
      <c r="M94" s="26">
        <f>SUM(M91:M93)</f>
        <v>1427</v>
      </c>
      <c r="N94" s="71">
        <f>SUM(N91:N93)</f>
        <v>97262</v>
      </c>
      <c r="O94" s="27">
        <f t="shared" si="101"/>
        <v>1.467171145976846E-2</v>
      </c>
      <c r="P94" s="26">
        <f>SUM(P91:P93)</f>
        <v>0</v>
      </c>
      <c r="Q94" s="71">
        <f>SUM(Q91:Q93)</f>
        <v>0</v>
      </c>
      <c r="R94" s="27">
        <f t="shared" si="102"/>
        <v>0</v>
      </c>
      <c r="S94" s="26">
        <f>SUM(S91:S93)</f>
        <v>986</v>
      </c>
      <c r="T94" s="71">
        <f>SUM(T91:T93)</f>
        <v>48440</v>
      </c>
      <c r="U94" s="27">
        <f t="shared" si="103"/>
        <v>2.0355078447563998E-2</v>
      </c>
      <c r="V94" s="26">
        <f>SUM(V91:V93)</f>
        <v>0</v>
      </c>
      <c r="W94" s="71">
        <f>SUM(W91:W93)</f>
        <v>0</v>
      </c>
      <c r="X94" s="27">
        <f t="shared" si="104"/>
        <v>0</v>
      </c>
      <c r="Y94" s="26">
        <f>SUM(Y91:Y93)</f>
        <v>0</v>
      </c>
      <c r="Z94" s="71">
        <f>SUM(Z91:Z93)</f>
        <v>0</v>
      </c>
      <c r="AA94" s="27">
        <f t="shared" si="105"/>
        <v>0</v>
      </c>
      <c r="AB94" s="86"/>
      <c r="AC94" s="71">
        <f>SUM(AC91:AC93)</f>
        <v>0</v>
      </c>
      <c r="AD94" s="27">
        <f t="shared" si="106"/>
        <v>0</v>
      </c>
      <c r="AE94" s="86"/>
      <c r="AF94" s="71">
        <f>SUM(AF91:AF93)</f>
        <v>0</v>
      </c>
      <c r="AG94" s="27">
        <f t="shared" si="107"/>
        <v>0</v>
      </c>
      <c r="AH94" s="26">
        <f>SUM(AH91:AH93)</f>
        <v>5592</v>
      </c>
      <c r="AI94" s="26">
        <f>SUM(AI91:AI93)</f>
        <v>284605</v>
      </c>
      <c r="AJ94" s="28">
        <f t="shared" si="110"/>
        <v>1.9648284464433161E-2</v>
      </c>
      <c r="AK94" s="29">
        <f>SUM(AK91:AK93)</f>
        <v>2041</v>
      </c>
      <c r="AL94" s="30">
        <f t="shared" si="108"/>
        <v>7.1713427381809875E-3</v>
      </c>
    </row>
    <row r="95" spans="1:47" x14ac:dyDescent="0.3">
      <c r="A95" s="193"/>
      <c r="B95" s="192" t="s">
        <v>25</v>
      </c>
      <c r="C95" s="19" t="s">
        <v>38</v>
      </c>
      <c r="D95" s="20">
        <v>493</v>
      </c>
      <c r="E95" s="70">
        <v>15546</v>
      </c>
      <c r="F95" s="24">
        <f t="shared" si="98"/>
        <v>3.1712337578798405E-2</v>
      </c>
      <c r="G95" s="20">
        <v>205</v>
      </c>
      <c r="H95" s="70">
        <v>14533</v>
      </c>
      <c r="I95" s="24">
        <f t="shared" si="99"/>
        <v>1.4105828115323746E-2</v>
      </c>
      <c r="J95" s="20">
        <v>335</v>
      </c>
      <c r="K95" s="70">
        <v>16067</v>
      </c>
      <c r="L95" s="24">
        <f t="shared" si="100"/>
        <v>2.0850189830086512E-2</v>
      </c>
      <c r="M95" s="20">
        <v>918</v>
      </c>
      <c r="N95" s="70">
        <v>37781</v>
      </c>
      <c r="O95" s="24">
        <f t="shared" si="101"/>
        <v>2.4297927529710703E-2</v>
      </c>
      <c r="P95" s="20"/>
      <c r="Q95" s="70"/>
      <c r="R95" s="24">
        <f t="shared" si="102"/>
        <v>0</v>
      </c>
      <c r="S95" s="20">
        <v>470</v>
      </c>
      <c r="T95" s="70">
        <v>15531</v>
      </c>
      <c r="U95" s="24">
        <f t="shared" si="103"/>
        <v>3.0262056532097095E-2</v>
      </c>
      <c r="V95" s="20"/>
      <c r="W95" s="70"/>
      <c r="X95" s="24">
        <f t="shared" si="104"/>
        <v>0</v>
      </c>
      <c r="Y95" s="20"/>
      <c r="Z95" s="70"/>
      <c r="AA95" s="24">
        <f t="shared" si="105"/>
        <v>0</v>
      </c>
      <c r="AB95" s="84"/>
      <c r="AC95" s="70"/>
      <c r="AD95" s="24">
        <f t="shared" si="106"/>
        <v>0</v>
      </c>
      <c r="AE95" s="84"/>
      <c r="AF95" s="70"/>
      <c r="AG95" s="24">
        <f t="shared" si="107"/>
        <v>0</v>
      </c>
      <c r="AH95" s="13">
        <f t="shared" ref="AH95:AI97" si="118">SUM(D95,G95,J95,M95,P95,S95,V95,Y95,AB95,AE95)</f>
        <v>2421</v>
      </c>
      <c r="AI95" s="13">
        <f t="shared" si="118"/>
        <v>99458</v>
      </c>
      <c r="AJ95" s="21">
        <f t="shared" si="110"/>
        <v>2.4341933278368758E-2</v>
      </c>
      <c r="AK95" s="22">
        <v>559</v>
      </c>
      <c r="AL95" s="23">
        <f t="shared" si="108"/>
        <v>5.6204629089665987E-3</v>
      </c>
    </row>
    <row r="96" spans="1:47" x14ac:dyDescent="0.3">
      <c r="A96" s="193"/>
      <c r="B96" s="193"/>
      <c r="C96" s="19" t="s">
        <v>39</v>
      </c>
      <c r="D96" s="20">
        <v>586</v>
      </c>
      <c r="E96" s="70">
        <v>15429</v>
      </c>
      <c r="F96" s="24">
        <f t="shared" si="98"/>
        <v>3.7980426469635099E-2</v>
      </c>
      <c r="G96" s="20">
        <v>291</v>
      </c>
      <c r="H96" s="70">
        <v>14445</v>
      </c>
      <c r="I96" s="24">
        <f t="shared" si="99"/>
        <v>2.0145379023883695E-2</v>
      </c>
      <c r="J96" s="20">
        <v>698</v>
      </c>
      <c r="K96" s="70">
        <v>21259</v>
      </c>
      <c r="L96" s="24">
        <f t="shared" si="100"/>
        <v>3.2833153017545511E-2</v>
      </c>
      <c r="M96" s="20">
        <v>988</v>
      </c>
      <c r="N96" s="70">
        <v>39132</v>
      </c>
      <c r="O96" s="24">
        <f t="shared" si="101"/>
        <v>2.5247878973729938E-2</v>
      </c>
      <c r="P96" s="20"/>
      <c r="Q96" s="70"/>
      <c r="R96" s="24">
        <f t="shared" si="102"/>
        <v>0</v>
      </c>
      <c r="S96" s="20">
        <v>543</v>
      </c>
      <c r="T96" s="70">
        <v>16370</v>
      </c>
      <c r="U96" s="24">
        <f t="shared" si="103"/>
        <v>3.3170433720219918E-2</v>
      </c>
      <c r="V96" s="20"/>
      <c r="W96" s="70"/>
      <c r="X96" s="24">
        <f t="shared" si="104"/>
        <v>0</v>
      </c>
      <c r="Y96" s="20"/>
      <c r="Z96" s="70"/>
      <c r="AA96" s="24">
        <f t="shared" si="105"/>
        <v>0</v>
      </c>
      <c r="AB96" s="84"/>
      <c r="AC96" s="70"/>
      <c r="AD96" s="24">
        <f t="shared" si="106"/>
        <v>0</v>
      </c>
      <c r="AE96" s="84"/>
      <c r="AF96" s="70"/>
      <c r="AG96" s="24">
        <f t="shared" si="107"/>
        <v>0</v>
      </c>
      <c r="AH96" s="13">
        <f t="shared" si="118"/>
        <v>3106</v>
      </c>
      <c r="AI96" s="13">
        <f t="shared" si="118"/>
        <v>106635</v>
      </c>
      <c r="AJ96" s="21">
        <f t="shared" si="110"/>
        <v>2.9127397196042574E-2</v>
      </c>
      <c r="AK96" s="22">
        <v>569</v>
      </c>
      <c r="AL96" s="23">
        <f t="shared" si="108"/>
        <v>5.335959112861631E-3</v>
      </c>
    </row>
    <row r="97" spans="1:38" x14ac:dyDescent="0.3">
      <c r="A97" s="193"/>
      <c r="B97" s="193"/>
      <c r="C97" s="19" t="s">
        <v>52</v>
      </c>
      <c r="D97" s="20">
        <v>573</v>
      </c>
      <c r="E97" s="70">
        <v>14964</v>
      </c>
      <c r="F97" s="24">
        <f t="shared" si="98"/>
        <v>3.8291900561347236E-2</v>
      </c>
      <c r="G97" s="20">
        <v>283</v>
      </c>
      <c r="H97" s="70">
        <v>13565</v>
      </c>
      <c r="I97" s="24">
        <f t="shared" si="99"/>
        <v>2.0862513822336896E-2</v>
      </c>
      <c r="J97" s="20">
        <v>709</v>
      </c>
      <c r="K97" s="70">
        <v>20624</v>
      </c>
      <c r="L97" s="24">
        <f t="shared" si="100"/>
        <v>3.4377424359968968E-2</v>
      </c>
      <c r="M97" s="20">
        <v>1124</v>
      </c>
      <c r="N97" s="70">
        <v>36278</v>
      </c>
      <c r="O97" s="24">
        <f t="shared" si="101"/>
        <v>3.0982964882297813E-2</v>
      </c>
      <c r="P97" s="20"/>
      <c r="Q97" s="70"/>
      <c r="R97" s="24">
        <f t="shared" si="102"/>
        <v>0</v>
      </c>
      <c r="S97" s="20">
        <v>545</v>
      </c>
      <c r="T97" s="70">
        <v>15725</v>
      </c>
      <c r="U97" s="24">
        <f t="shared" si="103"/>
        <v>3.4658187599364072E-2</v>
      </c>
      <c r="V97" s="20"/>
      <c r="W97" s="70"/>
      <c r="X97" s="24">
        <f t="shared" si="104"/>
        <v>0</v>
      </c>
      <c r="Y97" s="20"/>
      <c r="Z97" s="70"/>
      <c r="AA97" s="24">
        <f t="shared" si="105"/>
        <v>0</v>
      </c>
      <c r="AB97" s="84"/>
      <c r="AC97" s="70"/>
      <c r="AD97" s="24">
        <f t="shared" si="106"/>
        <v>0</v>
      </c>
      <c r="AE97" s="84"/>
      <c r="AF97" s="70"/>
      <c r="AG97" s="24">
        <f t="shared" si="107"/>
        <v>0</v>
      </c>
      <c r="AH97" s="13">
        <f t="shared" si="118"/>
        <v>3234</v>
      </c>
      <c r="AI97" s="13">
        <f t="shared" si="118"/>
        <v>101156</v>
      </c>
      <c r="AJ97" s="21">
        <f t="shared" si="110"/>
        <v>3.1970421922575036E-2</v>
      </c>
      <c r="AK97" s="22">
        <v>714</v>
      </c>
      <c r="AL97" s="23">
        <f t="shared" si="108"/>
        <v>7.0584048400490328E-3</v>
      </c>
    </row>
    <row r="98" spans="1:38" x14ac:dyDescent="0.3">
      <c r="A98" s="193"/>
      <c r="B98" s="194"/>
      <c r="C98" s="25" t="s">
        <v>44</v>
      </c>
      <c r="D98" s="26">
        <f>SUM(D95:D97)</f>
        <v>1652</v>
      </c>
      <c r="E98" s="71">
        <f>SUM(E95:E97)</f>
        <v>45939</v>
      </c>
      <c r="F98" s="27">
        <f t="shared" si="98"/>
        <v>3.5960730533968956E-2</v>
      </c>
      <c r="G98" s="26">
        <f>SUM(G95:G97)</f>
        <v>779</v>
      </c>
      <c r="H98" s="71">
        <f>SUM(H95:H97)</f>
        <v>42543</v>
      </c>
      <c r="I98" s="27">
        <f t="shared" si="99"/>
        <v>1.8310885457066967E-2</v>
      </c>
      <c r="J98" s="26">
        <f>SUM(J95:J97)</f>
        <v>1742</v>
      </c>
      <c r="K98" s="71">
        <f>SUM(K95:K97)</f>
        <v>57950</v>
      </c>
      <c r="L98" s="27">
        <f t="shared" si="100"/>
        <v>3.006039689387403E-2</v>
      </c>
      <c r="M98" s="26">
        <f>SUM(M95:M97)</f>
        <v>3030</v>
      </c>
      <c r="N98" s="71">
        <f>SUM(N95:N97)</f>
        <v>113191</v>
      </c>
      <c r="O98" s="27">
        <f t="shared" si="101"/>
        <v>2.6768912722742975E-2</v>
      </c>
      <c r="P98" s="26">
        <f>SUM(P95:P97)</f>
        <v>0</v>
      </c>
      <c r="Q98" s="71">
        <f>SUM(Q95:Q97)</f>
        <v>0</v>
      </c>
      <c r="R98" s="27">
        <f t="shared" si="102"/>
        <v>0</v>
      </c>
      <c r="S98" s="26">
        <f>SUM(S95:S97)</f>
        <v>1558</v>
      </c>
      <c r="T98" s="71">
        <f>SUM(T95:T97)</f>
        <v>47626</v>
      </c>
      <c r="U98" s="27">
        <f t="shared" si="103"/>
        <v>3.2713223869315078E-2</v>
      </c>
      <c r="V98" s="26">
        <f>SUM(V95:V97)</f>
        <v>0</v>
      </c>
      <c r="W98" s="71">
        <f>SUM(W95:W97)</f>
        <v>0</v>
      </c>
      <c r="X98" s="27">
        <f t="shared" si="104"/>
        <v>0</v>
      </c>
      <c r="Y98" s="26">
        <f>SUM(Y95:Y97)</f>
        <v>0</v>
      </c>
      <c r="Z98" s="71">
        <f>SUM(Z95:Z97)</f>
        <v>0</v>
      </c>
      <c r="AA98" s="27">
        <f t="shared" si="105"/>
        <v>0</v>
      </c>
      <c r="AB98" s="86"/>
      <c r="AC98" s="71">
        <f>SUM(AC95:AC97)</f>
        <v>0</v>
      </c>
      <c r="AD98" s="27">
        <f t="shared" si="106"/>
        <v>0</v>
      </c>
      <c r="AE98" s="86"/>
      <c r="AF98" s="71">
        <f>SUM(AF95:AF97)</f>
        <v>0</v>
      </c>
      <c r="AG98" s="27">
        <f t="shared" si="107"/>
        <v>0</v>
      </c>
      <c r="AH98" s="26">
        <f>SUM(AH95:AH97)</f>
        <v>8761</v>
      </c>
      <c r="AI98" s="26">
        <f>SUM(AI95:AI97)</f>
        <v>307249</v>
      </c>
      <c r="AJ98" s="28">
        <f t="shared" si="110"/>
        <v>2.851433202386338E-2</v>
      </c>
      <c r="AK98" s="29">
        <f>SUM(AK95:AK97)</f>
        <v>1842</v>
      </c>
      <c r="AL98" s="30">
        <f t="shared" si="108"/>
        <v>5.9951374943449775E-3</v>
      </c>
    </row>
    <row r="99" spans="1:38" x14ac:dyDescent="0.3">
      <c r="A99" s="193"/>
      <c r="B99" s="192" t="s">
        <v>26</v>
      </c>
      <c r="C99" s="19" t="s">
        <v>55</v>
      </c>
      <c r="D99" s="20">
        <v>689</v>
      </c>
      <c r="E99" s="70">
        <v>14553</v>
      </c>
      <c r="F99" s="24">
        <f t="shared" si="98"/>
        <v>4.7344190201333056E-2</v>
      </c>
      <c r="G99" s="20">
        <v>366</v>
      </c>
      <c r="H99" s="70">
        <v>12657</v>
      </c>
      <c r="I99" s="24">
        <f t="shared" si="99"/>
        <v>2.8916804930078217E-2</v>
      </c>
      <c r="J99" s="20">
        <v>725</v>
      </c>
      <c r="K99" s="70">
        <v>21361</v>
      </c>
      <c r="L99" s="24">
        <f t="shared" si="100"/>
        <v>3.3940358597443938E-2</v>
      </c>
      <c r="M99" s="20">
        <v>1177</v>
      </c>
      <c r="N99" s="70">
        <v>37537</v>
      </c>
      <c r="O99" s="24">
        <f t="shared" si="101"/>
        <v>3.1355729014039484E-2</v>
      </c>
      <c r="P99" s="20"/>
      <c r="Q99" s="70"/>
      <c r="R99" s="24">
        <f t="shared" si="102"/>
        <v>0</v>
      </c>
      <c r="S99" s="20">
        <v>639</v>
      </c>
      <c r="T99" s="70">
        <v>19868</v>
      </c>
      <c r="U99" s="24">
        <f t="shared" si="103"/>
        <v>3.2162270988524262E-2</v>
      </c>
      <c r="V99" s="20"/>
      <c r="W99" s="70"/>
      <c r="X99" s="24">
        <f t="shared" si="104"/>
        <v>0</v>
      </c>
      <c r="Y99" s="20"/>
      <c r="Z99" s="70"/>
      <c r="AA99" s="24">
        <f t="shared" si="105"/>
        <v>0</v>
      </c>
      <c r="AB99" s="84"/>
      <c r="AC99" s="70"/>
      <c r="AD99" s="24">
        <f t="shared" si="106"/>
        <v>0</v>
      </c>
      <c r="AE99" s="84"/>
      <c r="AF99" s="70"/>
      <c r="AG99" s="24">
        <f t="shared" si="107"/>
        <v>0</v>
      </c>
      <c r="AH99" s="13">
        <f t="shared" ref="AH99:AI101" si="119">SUM(D99,G99,J99,M99,P99,S99,V99,Y99,AB99,AE99)</f>
        <v>3596</v>
      </c>
      <c r="AI99" s="13">
        <f t="shared" si="119"/>
        <v>105976</v>
      </c>
      <c r="AJ99" s="21">
        <f t="shared" si="110"/>
        <v>3.3932211066656601E-2</v>
      </c>
      <c r="AK99" s="22">
        <v>823</v>
      </c>
      <c r="AL99" s="23">
        <f t="shared" si="108"/>
        <v>7.7659092624745227E-3</v>
      </c>
    </row>
    <row r="100" spans="1:38" x14ac:dyDescent="0.3">
      <c r="A100" s="193"/>
      <c r="B100" s="193"/>
      <c r="C100" s="19" t="s">
        <v>50</v>
      </c>
      <c r="D100" s="20">
        <v>566</v>
      </c>
      <c r="E100" s="72">
        <v>15433</v>
      </c>
      <c r="F100" s="24">
        <f t="shared" si="98"/>
        <v>3.6674658199961123E-2</v>
      </c>
      <c r="G100" s="20">
        <v>410</v>
      </c>
      <c r="H100" s="72">
        <v>15362</v>
      </c>
      <c r="I100" s="24">
        <f t="shared" si="99"/>
        <v>2.6689233172763963E-2</v>
      </c>
      <c r="J100" s="20">
        <v>772</v>
      </c>
      <c r="K100" s="72">
        <v>22375</v>
      </c>
      <c r="L100" s="24">
        <f t="shared" si="100"/>
        <v>3.4502793296089386E-2</v>
      </c>
      <c r="M100" s="20">
        <v>1095</v>
      </c>
      <c r="N100" s="72">
        <v>37501</v>
      </c>
      <c r="O100" s="24">
        <f t="shared" si="101"/>
        <v>2.9199221354097225E-2</v>
      </c>
      <c r="P100" s="20"/>
      <c r="Q100" s="70"/>
      <c r="R100" s="24">
        <f t="shared" si="102"/>
        <v>0</v>
      </c>
      <c r="S100" s="20">
        <v>538</v>
      </c>
      <c r="T100" s="70">
        <v>19748</v>
      </c>
      <c r="U100" s="24">
        <f t="shared" si="103"/>
        <v>2.7243265140773749E-2</v>
      </c>
      <c r="V100" s="20"/>
      <c r="W100" s="70"/>
      <c r="X100" s="24">
        <f t="shared" si="104"/>
        <v>0</v>
      </c>
      <c r="Y100" s="20"/>
      <c r="Z100" s="70"/>
      <c r="AA100" s="24">
        <f t="shared" si="105"/>
        <v>0</v>
      </c>
      <c r="AB100" s="84"/>
      <c r="AC100" s="70"/>
      <c r="AD100" s="24">
        <f t="shared" si="106"/>
        <v>0</v>
      </c>
      <c r="AE100" s="84"/>
      <c r="AF100" s="70"/>
      <c r="AG100" s="24">
        <f t="shared" si="107"/>
        <v>0</v>
      </c>
      <c r="AH100" s="13">
        <f t="shared" si="119"/>
        <v>3381</v>
      </c>
      <c r="AI100" s="13">
        <f t="shared" si="119"/>
        <v>110419</v>
      </c>
      <c r="AJ100" s="21">
        <f t="shared" si="110"/>
        <v>3.0619730300038943E-2</v>
      </c>
      <c r="AK100" s="22">
        <v>917</v>
      </c>
      <c r="AL100" s="23">
        <f t="shared" si="108"/>
        <v>8.3047301641927564E-3</v>
      </c>
    </row>
    <row r="101" spans="1:38" x14ac:dyDescent="0.3">
      <c r="A101" s="193"/>
      <c r="B101" s="193"/>
      <c r="C101" s="19" t="s">
        <v>51</v>
      </c>
      <c r="D101" s="20">
        <v>838</v>
      </c>
      <c r="E101" s="70">
        <v>12631</v>
      </c>
      <c r="F101" s="24">
        <f t="shared" si="98"/>
        <v>6.6344707465758851E-2</v>
      </c>
      <c r="G101" s="20">
        <v>566</v>
      </c>
      <c r="H101" s="70">
        <v>12475</v>
      </c>
      <c r="I101" s="24">
        <f t="shared" si="99"/>
        <v>4.537074148296593E-2</v>
      </c>
      <c r="J101" s="20">
        <v>956</v>
      </c>
      <c r="K101" s="70">
        <v>18017</v>
      </c>
      <c r="L101" s="24">
        <f t="shared" si="100"/>
        <v>5.306099794638397E-2</v>
      </c>
      <c r="M101" s="20">
        <v>1633</v>
      </c>
      <c r="N101" s="70">
        <v>37089</v>
      </c>
      <c r="O101" s="24">
        <f t="shared" si="101"/>
        <v>4.4029226994526681E-2</v>
      </c>
      <c r="P101" s="20"/>
      <c r="Q101" s="70"/>
      <c r="R101" s="24">
        <f t="shared" si="102"/>
        <v>0</v>
      </c>
      <c r="S101" s="20">
        <v>818</v>
      </c>
      <c r="T101" s="70">
        <v>17920</v>
      </c>
      <c r="U101" s="24">
        <f t="shared" si="103"/>
        <v>4.5647321428571426E-2</v>
      </c>
      <c r="V101" s="20"/>
      <c r="W101" s="70"/>
      <c r="X101" s="24">
        <f t="shared" si="104"/>
        <v>0</v>
      </c>
      <c r="Y101" s="20"/>
      <c r="Z101" s="70"/>
      <c r="AA101" s="24">
        <f t="shared" si="105"/>
        <v>0</v>
      </c>
      <c r="AB101" s="84"/>
      <c r="AC101" s="70"/>
      <c r="AD101" s="24">
        <f t="shared" si="106"/>
        <v>0</v>
      </c>
      <c r="AE101" s="84"/>
      <c r="AF101" s="70"/>
      <c r="AG101" s="24">
        <f t="shared" si="107"/>
        <v>0</v>
      </c>
      <c r="AH101" s="13">
        <f t="shared" si="119"/>
        <v>4811</v>
      </c>
      <c r="AI101" s="13">
        <f t="shared" si="119"/>
        <v>98132</v>
      </c>
      <c r="AJ101" s="21">
        <f t="shared" si="110"/>
        <v>4.9025801981005174E-2</v>
      </c>
      <c r="AK101" s="22">
        <v>906</v>
      </c>
      <c r="AL101" s="23">
        <f t="shared" si="108"/>
        <v>9.2324623975869238E-3</v>
      </c>
    </row>
    <row r="102" spans="1:38" x14ac:dyDescent="0.3">
      <c r="A102" s="193"/>
      <c r="B102" s="194"/>
      <c r="C102" s="25" t="s">
        <v>44</v>
      </c>
      <c r="D102" s="26">
        <f>SUM(D99:D101)</f>
        <v>2093</v>
      </c>
      <c r="E102" s="71">
        <f>SUM(E99:E101)</f>
        <v>42617</v>
      </c>
      <c r="F102" s="27">
        <f t="shared" si="98"/>
        <v>4.9111856770772226E-2</v>
      </c>
      <c r="G102" s="26">
        <f>SUM(G99:G101)</f>
        <v>1342</v>
      </c>
      <c r="H102" s="71">
        <f>SUM(H99:H101)</f>
        <v>40494</v>
      </c>
      <c r="I102" s="27">
        <f t="shared" si="99"/>
        <v>3.3140712204277174E-2</v>
      </c>
      <c r="J102" s="26">
        <f>SUM(J99:J101)</f>
        <v>2453</v>
      </c>
      <c r="K102" s="71">
        <f>SUM(K99:K101)</f>
        <v>61753</v>
      </c>
      <c r="L102" s="27">
        <f t="shared" si="100"/>
        <v>3.9722766505270998E-2</v>
      </c>
      <c r="M102" s="26">
        <f>SUM(M99:M101)</f>
        <v>3905</v>
      </c>
      <c r="N102" s="71">
        <f>SUM(N99:N101)</f>
        <v>112127</v>
      </c>
      <c r="O102" s="27">
        <f t="shared" si="101"/>
        <v>3.4826580573813624E-2</v>
      </c>
      <c r="P102" s="26">
        <f>SUM(P99:P101)</f>
        <v>0</v>
      </c>
      <c r="Q102" s="71">
        <f>SUM(Q99:Q101)</f>
        <v>0</v>
      </c>
      <c r="R102" s="27">
        <f t="shared" si="102"/>
        <v>0</v>
      </c>
      <c r="S102" s="26">
        <f>SUM(S99:S101)</f>
        <v>1995</v>
      </c>
      <c r="T102" s="71">
        <f>SUM(T99:T101)</f>
        <v>57536</v>
      </c>
      <c r="U102" s="27">
        <f t="shared" si="103"/>
        <v>3.4673943270300336E-2</v>
      </c>
      <c r="V102" s="26">
        <f>SUM(V99:V101)</f>
        <v>0</v>
      </c>
      <c r="W102" s="71">
        <f>SUM(W99:W101)</f>
        <v>0</v>
      </c>
      <c r="X102" s="27">
        <f t="shared" si="104"/>
        <v>0</v>
      </c>
      <c r="Y102" s="26">
        <f>SUM(Y99:Y101)</f>
        <v>0</v>
      </c>
      <c r="Z102" s="71">
        <f>SUM(Z99:Z101)</f>
        <v>0</v>
      </c>
      <c r="AA102" s="27">
        <f t="shared" si="105"/>
        <v>0</v>
      </c>
      <c r="AB102" s="86"/>
      <c r="AC102" s="71">
        <f>SUM(AC99:AC101)</f>
        <v>0</v>
      </c>
      <c r="AD102" s="27">
        <f t="shared" si="106"/>
        <v>0</v>
      </c>
      <c r="AE102" s="86"/>
      <c r="AF102" s="71">
        <f>SUM(AF99:AF101)</f>
        <v>0</v>
      </c>
      <c r="AG102" s="27">
        <f t="shared" si="107"/>
        <v>0</v>
      </c>
      <c r="AH102" s="26">
        <f>SUM(AH99:AH101)</f>
        <v>11788</v>
      </c>
      <c r="AI102" s="26">
        <f>SUM(AI99:AI101)</f>
        <v>314527</v>
      </c>
      <c r="AJ102" s="28">
        <f t="shared" si="110"/>
        <v>3.7478499461095549E-2</v>
      </c>
      <c r="AK102" s="29">
        <f>SUM(AK99:AK101)</f>
        <v>2646</v>
      </c>
      <c r="AL102" s="30">
        <f t="shared" si="108"/>
        <v>8.4126323018373621E-3</v>
      </c>
    </row>
    <row r="103" spans="1:38" x14ac:dyDescent="0.3">
      <c r="A103" s="193"/>
      <c r="B103" s="192" t="s">
        <v>9</v>
      </c>
      <c r="C103" s="19" t="s">
        <v>53</v>
      </c>
      <c r="D103" s="85">
        <v>865</v>
      </c>
      <c r="E103" s="70">
        <v>16019</v>
      </c>
      <c r="F103" s="24">
        <f t="shared" si="98"/>
        <v>5.3998376927398714E-2</v>
      </c>
      <c r="G103" s="85">
        <v>471</v>
      </c>
      <c r="H103" s="70">
        <v>14504</v>
      </c>
      <c r="I103" s="24">
        <f t="shared" si="99"/>
        <v>3.2473800330943187E-2</v>
      </c>
      <c r="J103" s="85">
        <v>906</v>
      </c>
      <c r="K103" s="70">
        <v>21538</v>
      </c>
      <c r="L103" s="24">
        <f t="shared" si="100"/>
        <v>4.2065187111152383E-2</v>
      </c>
      <c r="M103" s="85">
        <v>1849</v>
      </c>
      <c r="N103" s="70">
        <v>48144</v>
      </c>
      <c r="O103" s="24">
        <f t="shared" si="101"/>
        <v>3.8405616483881688E-2</v>
      </c>
      <c r="P103" s="20"/>
      <c r="Q103" s="70"/>
      <c r="R103" s="24">
        <f t="shared" si="102"/>
        <v>0</v>
      </c>
      <c r="S103" s="85">
        <v>707</v>
      </c>
      <c r="T103" s="70">
        <v>19673</v>
      </c>
      <c r="U103" s="24">
        <f t="shared" si="103"/>
        <v>3.5937579423575457E-2</v>
      </c>
      <c r="V103" s="20"/>
      <c r="W103" s="70"/>
      <c r="X103" s="24">
        <f t="shared" si="104"/>
        <v>0</v>
      </c>
      <c r="Y103" s="20"/>
      <c r="Z103" s="70"/>
      <c r="AA103" s="24">
        <f t="shared" si="105"/>
        <v>0</v>
      </c>
      <c r="AB103" s="84"/>
      <c r="AC103" s="70"/>
      <c r="AD103" s="24">
        <f t="shared" si="106"/>
        <v>0</v>
      </c>
      <c r="AE103" s="84"/>
      <c r="AF103" s="70"/>
      <c r="AG103" s="24">
        <f t="shared" si="107"/>
        <v>0</v>
      </c>
      <c r="AH103" s="13">
        <f t="shared" ref="AH103:AI105" si="120">SUM(D103,G103,J103,M103,P103,S103,V103,Y103,AB103,AE103)</f>
        <v>4798</v>
      </c>
      <c r="AI103" s="13">
        <f t="shared" si="120"/>
        <v>119878</v>
      </c>
      <c r="AJ103" s="21">
        <f t="shared" si="110"/>
        <v>4.0024024424831911E-2</v>
      </c>
      <c r="AK103" s="22">
        <v>926</v>
      </c>
      <c r="AL103" s="23">
        <f t="shared" si="108"/>
        <v>7.7245199285940706E-3</v>
      </c>
    </row>
    <row r="104" spans="1:38" x14ac:dyDescent="0.3">
      <c r="A104" s="193"/>
      <c r="B104" s="193"/>
      <c r="C104" s="19" t="s">
        <v>48</v>
      </c>
      <c r="D104" s="20">
        <v>1219</v>
      </c>
      <c r="E104" s="70">
        <v>17599</v>
      </c>
      <c r="F104" s="24">
        <f t="shared" si="98"/>
        <v>6.9265299164725264E-2</v>
      </c>
      <c r="G104" s="20">
        <v>754</v>
      </c>
      <c r="H104" s="70">
        <v>13172</v>
      </c>
      <c r="I104" s="24">
        <f t="shared" si="99"/>
        <v>5.7242635894321291E-2</v>
      </c>
      <c r="J104" s="20">
        <v>1087</v>
      </c>
      <c r="K104" s="70">
        <v>21259</v>
      </c>
      <c r="L104" s="24">
        <f t="shared" si="100"/>
        <v>5.1131285573169011E-2</v>
      </c>
      <c r="M104" s="20">
        <v>1542</v>
      </c>
      <c r="N104" s="70">
        <v>38424</v>
      </c>
      <c r="O104" s="24">
        <f t="shared" si="101"/>
        <v>4.0131168019987506E-2</v>
      </c>
      <c r="P104" s="20"/>
      <c r="Q104" s="70"/>
      <c r="R104" s="24">
        <f t="shared" si="102"/>
        <v>0</v>
      </c>
      <c r="S104" s="20">
        <v>938</v>
      </c>
      <c r="T104" s="70">
        <v>16401</v>
      </c>
      <c r="U104" s="24">
        <f t="shared" si="103"/>
        <v>5.7191634656423386E-2</v>
      </c>
      <c r="V104" s="20"/>
      <c r="W104" s="70"/>
      <c r="X104" s="24">
        <f t="shared" si="104"/>
        <v>0</v>
      </c>
      <c r="Y104" s="20"/>
      <c r="Z104" s="70"/>
      <c r="AA104" s="24">
        <f t="shared" si="105"/>
        <v>0</v>
      </c>
      <c r="AB104" s="84"/>
      <c r="AC104" s="70"/>
      <c r="AD104" s="24">
        <f t="shared" si="106"/>
        <v>0</v>
      </c>
      <c r="AE104" s="84"/>
      <c r="AF104" s="70"/>
      <c r="AG104" s="24">
        <f t="shared" si="107"/>
        <v>0</v>
      </c>
      <c r="AH104" s="13">
        <f t="shared" si="120"/>
        <v>5540</v>
      </c>
      <c r="AI104" s="13">
        <f t="shared" si="120"/>
        <v>106855</v>
      </c>
      <c r="AJ104" s="21">
        <f t="shared" si="110"/>
        <v>5.1845959477797014E-2</v>
      </c>
      <c r="AK104" s="22">
        <v>1150</v>
      </c>
      <c r="AL104" s="23">
        <f t="shared" si="108"/>
        <v>1.0762247906040896E-2</v>
      </c>
    </row>
    <row r="105" spans="1:38" x14ac:dyDescent="0.3">
      <c r="A105" s="193"/>
      <c r="B105" s="193"/>
      <c r="C105" s="19" t="s">
        <v>54</v>
      </c>
      <c r="D105" s="20">
        <v>1278</v>
      </c>
      <c r="E105" s="70">
        <v>16688</v>
      </c>
      <c r="F105" s="24">
        <f t="shared" si="98"/>
        <v>7.6581975071907962E-2</v>
      </c>
      <c r="G105" s="20">
        <v>907</v>
      </c>
      <c r="H105" s="70">
        <v>12669</v>
      </c>
      <c r="I105" s="24">
        <f t="shared" si="99"/>
        <v>7.1592075144052414E-2</v>
      </c>
      <c r="J105" s="20">
        <v>1267</v>
      </c>
      <c r="K105" s="70">
        <v>22531</v>
      </c>
      <c r="L105" s="24">
        <f t="shared" si="100"/>
        <v>5.6233633660290265E-2</v>
      </c>
      <c r="M105" s="20">
        <v>1819</v>
      </c>
      <c r="N105" s="70">
        <v>38045</v>
      </c>
      <c r="O105" s="24">
        <f t="shared" si="101"/>
        <v>4.7811801813641738E-2</v>
      </c>
      <c r="P105" s="20"/>
      <c r="Q105" s="70"/>
      <c r="R105" s="24">
        <f t="shared" si="102"/>
        <v>0</v>
      </c>
      <c r="S105" s="20">
        <v>1183</v>
      </c>
      <c r="T105" s="70">
        <v>16445</v>
      </c>
      <c r="U105" s="24">
        <f t="shared" si="103"/>
        <v>7.1936758893280633E-2</v>
      </c>
      <c r="V105" s="20"/>
      <c r="W105" s="70"/>
      <c r="X105" s="24">
        <f t="shared" si="104"/>
        <v>0</v>
      </c>
      <c r="Y105" s="20"/>
      <c r="Z105" s="70"/>
      <c r="AA105" s="24">
        <f t="shared" si="105"/>
        <v>0</v>
      </c>
      <c r="AB105" s="84"/>
      <c r="AC105" s="70"/>
      <c r="AD105" s="24">
        <f t="shared" si="106"/>
        <v>0</v>
      </c>
      <c r="AE105" s="84"/>
      <c r="AF105" s="70"/>
      <c r="AG105" s="24">
        <f t="shared" si="107"/>
        <v>0</v>
      </c>
      <c r="AH105" s="13">
        <f t="shared" si="120"/>
        <v>6454</v>
      </c>
      <c r="AI105" s="13">
        <f t="shared" si="120"/>
        <v>106378</v>
      </c>
      <c r="AJ105" s="21">
        <f t="shared" si="110"/>
        <v>6.0670439376562822E-2</v>
      </c>
      <c r="AK105" s="22">
        <v>1082</v>
      </c>
      <c r="AL105" s="23">
        <f t="shared" si="108"/>
        <v>1.0171276015717535E-2</v>
      </c>
    </row>
    <row r="106" spans="1:38" x14ac:dyDescent="0.3">
      <c r="A106" s="194"/>
      <c r="B106" s="194"/>
      <c r="C106" s="25" t="s">
        <v>44</v>
      </c>
      <c r="D106" s="26">
        <f>SUM(D103:D105)</f>
        <v>3362</v>
      </c>
      <c r="E106" s="26">
        <f>SUM(E103:E105)</f>
        <v>50306</v>
      </c>
      <c r="F106" s="27">
        <f t="shared" si="98"/>
        <v>6.683099431479346E-2</v>
      </c>
      <c r="G106" s="26">
        <f>SUM(G103:G105)</f>
        <v>2132</v>
      </c>
      <c r="H106" s="71">
        <f>SUM(H103:H105)</f>
        <v>40345</v>
      </c>
      <c r="I106" s="27">
        <f t="shared" si="99"/>
        <v>5.2844218614450364E-2</v>
      </c>
      <c r="J106" s="26">
        <f>SUM(J103:J105)</f>
        <v>3260</v>
      </c>
      <c r="K106" s="71">
        <f>SUM(K103:K105)</f>
        <v>65328</v>
      </c>
      <c r="L106" s="27">
        <f t="shared" si="100"/>
        <v>4.9902032819005633E-2</v>
      </c>
      <c r="M106" s="26">
        <f>SUM(M103:M105)</f>
        <v>5210</v>
      </c>
      <c r="N106" s="71">
        <f>SUM(N103:N105)</f>
        <v>124613</v>
      </c>
      <c r="O106" s="27">
        <f t="shared" si="101"/>
        <v>4.1809442032532722E-2</v>
      </c>
      <c r="P106" s="26">
        <f>SUM(P103:P105)</f>
        <v>0</v>
      </c>
      <c r="Q106" s="71">
        <f>SUM(Q103:Q105)</f>
        <v>0</v>
      </c>
      <c r="R106" s="27">
        <f t="shared" si="102"/>
        <v>0</v>
      </c>
      <c r="S106" s="26">
        <f>SUM(S103:S105)</f>
        <v>2828</v>
      </c>
      <c r="T106" s="71">
        <f>SUM(T103:T105)</f>
        <v>52519</v>
      </c>
      <c r="U106" s="27">
        <f t="shared" si="103"/>
        <v>5.38471791161294E-2</v>
      </c>
      <c r="V106" s="26">
        <f>SUM(V103:V105)</f>
        <v>0</v>
      </c>
      <c r="W106" s="71">
        <f>SUM(W103:W105)</f>
        <v>0</v>
      </c>
      <c r="X106" s="27">
        <f t="shared" si="104"/>
        <v>0</v>
      </c>
      <c r="Y106" s="26">
        <f>SUM(Y103:Y105)</f>
        <v>0</v>
      </c>
      <c r="Z106" s="71">
        <f>SUM(Z103:Z105)</f>
        <v>0</v>
      </c>
      <c r="AA106" s="27">
        <f t="shared" si="105"/>
        <v>0</v>
      </c>
      <c r="AB106" s="86"/>
      <c r="AC106" s="71">
        <f>SUM(AC103:AC105)</f>
        <v>0</v>
      </c>
      <c r="AD106" s="27">
        <f t="shared" si="106"/>
        <v>0</v>
      </c>
      <c r="AE106" s="86"/>
      <c r="AF106" s="71">
        <f>SUM(AF103:AF105)</f>
        <v>0</v>
      </c>
      <c r="AG106" s="27">
        <f t="shared" si="107"/>
        <v>0</v>
      </c>
      <c r="AH106" s="26">
        <f>SUM(AH103:AH105)</f>
        <v>16792</v>
      </c>
      <c r="AI106" s="26">
        <f>SUM(AI103:AI105)</f>
        <v>333111</v>
      </c>
      <c r="AJ106" s="28">
        <f t="shared" si="110"/>
        <v>5.0409623218686861E-2</v>
      </c>
      <c r="AK106" s="29">
        <f>SUM(AK103:AK105)</f>
        <v>3158</v>
      </c>
      <c r="AL106" s="30">
        <f t="shared" si="108"/>
        <v>9.480323375691586E-3</v>
      </c>
    </row>
    <row r="107" spans="1:38" x14ac:dyDescent="0.3">
      <c r="A107" s="190" t="s">
        <v>46</v>
      </c>
      <c r="B107" s="198"/>
      <c r="C107" s="191"/>
      <c r="D107" s="31">
        <f>SUM(D94,D98,D102,D106)</f>
        <v>8381</v>
      </c>
      <c r="E107" s="75">
        <f>SUM(E94,E98,E102,E106)</f>
        <v>181877</v>
      </c>
      <c r="F107" s="32">
        <f t="shared" si="98"/>
        <v>4.6080592928187732E-2</v>
      </c>
      <c r="G107" s="31">
        <f>SUM(G94,G98,G102,G106)</f>
        <v>5204</v>
      </c>
      <c r="H107" s="73">
        <f>SUM(H94,H98,H102,H106)</f>
        <v>164880</v>
      </c>
      <c r="I107" s="32">
        <f t="shared" si="99"/>
        <v>3.1562348374575451E-2</v>
      </c>
      <c r="J107" s="31">
        <f>SUM(J94,J98,J102,J106)</f>
        <v>8409</v>
      </c>
      <c r="K107" s="73">
        <f>SUM(K94,K98,K102,K106)</f>
        <v>239421</v>
      </c>
      <c r="L107" s="32">
        <f t="shared" si="100"/>
        <v>3.5122232385630336E-2</v>
      </c>
      <c r="M107" s="31">
        <f>SUM(M94,M98,M102,M106)</f>
        <v>13572</v>
      </c>
      <c r="N107" s="73">
        <f>SUM(N94,N98,N102,N106)</f>
        <v>447193</v>
      </c>
      <c r="O107" s="32">
        <f t="shared" si="101"/>
        <v>3.034931226562133E-2</v>
      </c>
      <c r="P107" s="31">
        <f>SUM(P94,P98,P102,P106)</f>
        <v>0</v>
      </c>
      <c r="Q107" s="73">
        <f>SUM(Q94,Q98,Q102,Q106)</f>
        <v>0</v>
      </c>
      <c r="R107" s="32">
        <f t="shared" si="102"/>
        <v>0</v>
      </c>
      <c r="S107" s="31">
        <f>SUM(S94,S98,S102,S106)</f>
        <v>7367</v>
      </c>
      <c r="T107" s="73">
        <f>SUM(T94,T98,T102,T106)</f>
        <v>206121</v>
      </c>
      <c r="U107" s="32">
        <f t="shared" si="103"/>
        <v>3.5741142338723372E-2</v>
      </c>
      <c r="V107" s="31">
        <f>SUM(V94,V98,V102,V106)</f>
        <v>0</v>
      </c>
      <c r="W107" s="73">
        <f>SUM(W94,W98,W102,W106)</f>
        <v>0</v>
      </c>
      <c r="X107" s="32">
        <f t="shared" si="104"/>
        <v>0</v>
      </c>
      <c r="Y107" s="31">
        <f>SUM(Y94,Y98,Y102,Y106)</f>
        <v>0</v>
      </c>
      <c r="Z107" s="73">
        <f>SUM(Z94,Z98,Z102,Z106)</f>
        <v>0</v>
      </c>
      <c r="AA107" s="32">
        <f t="shared" si="105"/>
        <v>0</v>
      </c>
      <c r="AB107" s="87">
        <f>SUM(AB94,AB98,AB102,AB106)</f>
        <v>0</v>
      </c>
      <c r="AC107" s="73">
        <f>SUM(AC94,AC98,AC102,AC106)</f>
        <v>0</v>
      </c>
      <c r="AD107" s="32">
        <f t="shared" si="106"/>
        <v>0</v>
      </c>
      <c r="AE107" s="87">
        <f>SUM(AE94,AE98,AE102,AE106)</f>
        <v>0</v>
      </c>
      <c r="AF107" s="73">
        <f>SUM(AF94,AF98,AF102,AF106)</f>
        <v>0</v>
      </c>
      <c r="AG107" s="32">
        <f t="shared" si="107"/>
        <v>0</v>
      </c>
      <c r="AH107" s="31">
        <f>SUM(AH94,AH98,AH102,AH106)</f>
        <v>42933</v>
      </c>
      <c r="AI107" s="31">
        <f>SUM(AI94,AI98,AI102,AI106)</f>
        <v>1239492</v>
      </c>
      <c r="AJ107" s="35">
        <f t="shared" si="110"/>
        <v>3.4637577330067476E-2</v>
      </c>
      <c r="AK107" s="34">
        <f>SUM(AK94,AK98,AK102,AK106)</f>
        <v>9687</v>
      </c>
      <c r="AL107" s="35">
        <f t="shared" si="108"/>
        <v>7.8152985255249725E-3</v>
      </c>
    </row>
    <row r="108" spans="1:38" x14ac:dyDescent="0.3">
      <c r="A108" s="206" t="s">
        <v>30</v>
      </c>
      <c r="B108" s="192" t="s">
        <v>24</v>
      </c>
      <c r="C108" s="19" t="s">
        <v>41</v>
      </c>
      <c r="D108" s="20">
        <v>0</v>
      </c>
      <c r="E108" s="70"/>
      <c r="F108" s="24">
        <f t="shared" si="98"/>
        <v>0</v>
      </c>
      <c r="G108" s="20">
        <v>14</v>
      </c>
      <c r="H108" s="70">
        <v>3903</v>
      </c>
      <c r="I108" s="24">
        <f t="shared" si="99"/>
        <v>3.5869843709966692E-3</v>
      </c>
      <c r="J108" s="20">
        <v>0</v>
      </c>
      <c r="K108" s="70">
        <v>101</v>
      </c>
      <c r="L108" s="24">
        <f t="shared" si="100"/>
        <v>0</v>
      </c>
      <c r="M108" s="20">
        <v>0</v>
      </c>
      <c r="N108" s="70"/>
      <c r="O108" s="24">
        <f t="shared" si="101"/>
        <v>0</v>
      </c>
      <c r="P108" s="20">
        <v>0</v>
      </c>
      <c r="Q108" s="70"/>
      <c r="R108" s="24">
        <f t="shared" si="102"/>
        <v>0</v>
      </c>
      <c r="S108" s="20">
        <v>0</v>
      </c>
      <c r="T108" s="70"/>
      <c r="U108" s="24">
        <f t="shared" si="103"/>
        <v>0</v>
      </c>
      <c r="V108" s="20">
        <v>4</v>
      </c>
      <c r="W108" s="70">
        <v>4687</v>
      </c>
      <c r="X108" s="24">
        <f t="shared" ref="X108:X122" si="121">IF(ISERROR(V108/W108),0,(V108/W108))</f>
        <v>8.5342436526562838E-4</v>
      </c>
      <c r="Y108" s="20"/>
      <c r="Z108" s="70"/>
      <c r="AA108" s="24">
        <f t="shared" si="105"/>
        <v>0</v>
      </c>
      <c r="AB108" s="20"/>
      <c r="AC108" s="70"/>
      <c r="AD108" s="24">
        <f t="shared" si="106"/>
        <v>0</v>
      </c>
      <c r="AE108" s="20"/>
      <c r="AF108" s="70"/>
      <c r="AG108" s="24">
        <f t="shared" si="107"/>
        <v>0</v>
      </c>
      <c r="AH108" s="13">
        <f t="shared" ref="AH108:AI110" si="122">SUM(D108,G108,J108,M108,P108,S108,V108,Y108,AB108,AE108)</f>
        <v>18</v>
      </c>
      <c r="AI108" s="13">
        <f t="shared" si="122"/>
        <v>8691</v>
      </c>
      <c r="AJ108" s="21">
        <f t="shared" si="110"/>
        <v>2.0711080428028996E-3</v>
      </c>
      <c r="AK108" s="22">
        <v>0</v>
      </c>
      <c r="AL108" s="23">
        <f t="shared" si="108"/>
        <v>0</v>
      </c>
    </row>
    <row r="109" spans="1:38" x14ac:dyDescent="0.3">
      <c r="A109" s="193"/>
      <c r="B109" s="193"/>
      <c r="C109" s="19" t="s">
        <v>43</v>
      </c>
      <c r="D109" s="20">
        <v>0</v>
      </c>
      <c r="E109" s="70"/>
      <c r="F109" s="24">
        <f t="shared" si="98"/>
        <v>0</v>
      </c>
      <c r="G109" s="20">
        <v>14</v>
      </c>
      <c r="H109" s="70">
        <v>4234</v>
      </c>
      <c r="I109" s="24">
        <f t="shared" si="99"/>
        <v>3.3065658951346244E-3</v>
      </c>
      <c r="J109" s="20">
        <v>0</v>
      </c>
      <c r="K109" s="70"/>
      <c r="L109" s="24">
        <f t="shared" si="100"/>
        <v>0</v>
      </c>
      <c r="M109" s="20">
        <v>0</v>
      </c>
      <c r="N109" s="70"/>
      <c r="O109" s="24">
        <f t="shared" si="101"/>
        <v>0</v>
      </c>
      <c r="P109" s="20">
        <v>0</v>
      </c>
      <c r="Q109" s="70"/>
      <c r="R109" s="24">
        <f t="shared" si="102"/>
        <v>0</v>
      </c>
      <c r="S109" s="20">
        <v>0</v>
      </c>
      <c r="T109" s="70"/>
      <c r="U109" s="24">
        <f t="shared" si="103"/>
        <v>0</v>
      </c>
      <c r="V109" s="20">
        <v>22</v>
      </c>
      <c r="W109" s="70">
        <v>4990</v>
      </c>
      <c r="X109" s="24">
        <f t="shared" si="121"/>
        <v>4.4088176352705408E-3</v>
      </c>
      <c r="Y109" s="20"/>
      <c r="Z109" s="70"/>
      <c r="AA109" s="24">
        <f t="shared" si="105"/>
        <v>0</v>
      </c>
      <c r="AB109" s="20"/>
      <c r="AC109" s="70"/>
      <c r="AD109" s="24">
        <f t="shared" si="106"/>
        <v>0</v>
      </c>
      <c r="AE109" s="20"/>
      <c r="AF109" s="70"/>
      <c r="AG109" s="24">
        <f t="shared" si="107"/>
        <v>0</v>
      </c>
      <c r="AH109" s="13">
        <f t="shared" si="122"/>
        <v>36</v>
      </c>
      <c r="AI109" s="13">
        <f t="shared" si="122"/>
        <v>9224</v>
      </c>
      <c r="AJ109" s="21">
        <f t="shared" si="110"/>
        <v>3.9028620988725065E-3</v>
      </c>
      <c r="AK109" s="22">
        <v>0</v>
      </c>
      <c r="AL109" s="23">
        <f t="shared" si="108"/>
        <v>0</v>
      </c>
    </row>
    <row r="110" spans="1:38" x14ac:dyDescent="0.3">
      <c r="A110" s="193"/>
      <c r="B110" s="193"/>
      <c r="C110" s="19" t="s">
        <v>47</v>
      </c>
      <c r="D110" s="20">
        <v>0</v>
      </c>
      <c r="E110" s="70"/>
      <c r="F110" s="24">
        <f t="shared" si="98"/>
        <v>0</v>
      </c>
      <c r="G110" s="20">
        <v>19</v>
      </c>
      <c r="H110" s="70">
        <v>4176</v>
      </c>
      <c r="I110" s="24">
        <f t="shared" si="99"/>
        <v>4.5498084291187742E-3</v>
      </c>
      <c r="J110" s="20">
        <v>0</v>
      </c>
      <c r="K110" s="70"/>
      <c r="L110" s="24">
        <f t="shared" si="100"/>
        <v>0</v>
      </c>
      <c r="M110" s="20">
        <v>0</v>
      </c>
      <c r="N110" s="70"/>
      <c r="O110" s="24">
        <f t="shared" si="101"/>
        <v>0</v>
      </c>
      <c r="P110" s="20">
        <v>0</v>
      </c>
      <c r="Q110" s="70"/>
      <c r="R110" s="24">
        <f t="shared" si="102"/>
        <v>0</v>
      </c>
      <c r="S110" s="20">
        <v>0</v>
      </c>
      <c r="T110" s="70"/>
      <c r="U110" s="24">
        <f t="shared" si="103"/>
        <v>0</v>
      </c>
      <c r="V110" s="20">
        <v>22</v>
      </c>
      <c r="W110" s="70">
        <v>5166</v>
      </c>
      <c r="X110" s="24">
        <f t="shared" si="121"/>
        <v>4.2586140147115757E-3</v>
      </c>
      <c r="Y110" s="20"/>
      <c r="Z110" s="70"/>
      <c r="AA110" s="24">
        <f t="shared" si="105"/>
        <v>0</v>
      </c>
      <c r="AB110" s="20"/>
      <c r="AC110" s="70"/>
      <c r="AD110" s="24">
        <f t="shared" si="106"/>
        <v>0</v>
      </c>
      <c r="AE110" s="20"/>
      <c r="AF110" s="70"/>
      <c r="AG110" s="24">
        <f t="shared" si="107"/>
        <v>0</v>
      </c>
      <c r="AH110" s="13">
        <f t="shared" si="122"/>
        <v>41</v>
      </c>
      <c r="AI110" s="13">
        <f t="shared" si="122"/>
        <v>9342</v>
      </c>
      <c r="AJ110" s="21">
        <f t="shared" si="110"/>
        <v>4.3887818454292444E-3</v>
      </c>
      <c r="AK110" s="22">
        <v>0</v>
      </c>
      <c r="AL110" s="23">
        <f t="shared" si="108"/>
        <v>0</v>
      </c>
    </row>
    <row r="111" spans="1:38" x14ac:dyDescent="0.3">
      <c r="A111" s="193"/>
      <c r="B111" s="194"/>
      <c r="C111" s="25" t="s">
        <v>44</v>
      </c>
      <c r="D111" s="26">
        <f>SUM(D108:D110)</f>
        <v>0</v>
      </c>
      <c r="E111" s="71">
        <f>SUM(E108:E110)</f>
        <v>0</v>
      </c>
      <c r="F111" s="27">
        <f t="shared" si="98"/>
        <v>0</v>
      </c>
      <c r="G111" s="26">
        <f>SUM(G108:G110)</f>
        <v>47</v>
      </c>
      <c r="H111" s="71">
        <f>SUM(H108:H110)</f>
        <v>12313</v>
      </c>
      <c r="I111" s="27">
        <f>IF(ISERROR(G111/H111),0,(G111/H111))</f>
        <v>3.8171038739543573E-3</v>
      </c>
      <c r="J111" s="26">
        <f>SUM(J108:J110)</f>
        <v>0</v>
      </c>
      <c r="K111" s="71">
        <f>SUM(K108:K110)</f>
        <v>101</v>
      </c>
      <c r="L111" s="27">
        <f t="shared" si="100"/>
        <v>0</v>
      </c>
      <c r="M111" s="26">
        <f>SUM(M108:M110)</f>
        <v>0</v>
      </c>
      <c r="N111" s="71">
        <f>SUM(N108:N110)</f>
        <v>0</v>
      </c>
      <c r="O111" s="27">
        <f t="shared" si="101"/>
        <v>0</v>
      </c>
      <c r="P111" s="26">
        <f>SUM(P108:P110)</f>
        <v>0</v>
      </c>
      <c r="Q111" s="71">
        <f>SUM(Q108:Q110)</f>
        <v>0</v>
      </c>
      <c r="R111" s="27">
        <f t="shared" si="102"/>
        <v>0</v>
      </c>
      <c r="S111" s="26">
        <f>SUM(S108:S110)</f>
        <v>0</v>
      </c>
      <c r="T111" s="71">
        <f>SUM(T108:T110)</f>
        <v>0</v>
      </c>
      <c r="U111" s="27">
        <f t="shared" si="103"/>
        <v>0</v>
      </c>
      <c r="V111" s="26">
        <f>SUM(V108:V110)</f>
        <v>48</v>
      </c>
      <c r="W111" s="71">
        <f>SUM(W108:W110)</f>
        <v>14843</v>
      </c>
      <c r="X111" s="27">
        <f t="shared" si="121"/>
        <v>3.2338476049316176E-3</v>
      </c>
      <c r="Y111" s="26">
        <f>SUM(Y108:Y110)</f>
        <v>0</v>
      </c>
      <c r="Z111" s="71">
        <f>SUM(Z108:Z110)</f>
        <v>0</v>
      </c>
      <c r="AA111" s="27">
        <f t="shared" si="105"/>
        <v>0</v>
      </c>
      <c r="AB111" s="86"/>
      <c r="AC111" s="71">
        <f>SUM(AC108:AC110)</f>
        <v>0</v>
      </c>
      <c r="AD111" s="27">
        <f t="shared" si="106"/>
        <v>0</v>
      </c>
      <c r="AE111" s="86"/>
      <c r="AF111" s="71">
        <f>SUM(AF108:AF110)</f>
        <v>0</v>
      </c>
      <c r="AG111" s="27">
        <f t="shared" si="107"/>
        <v>0</v>
      </c>
      <c r="AH111" s="26">
        <f>SUM(AH108:AH110)</f>
        <v>95</v>
      </c>
      <c r="AI111" s="26">
        <f>SUM(AI108:AI110)</f>
        <v>27257</v>
      </c>
      <c r="AJ111" s="28">
        <f t="shared" si="110"/>
        <v>3.4853432145870787E-3</v>
      </c>
      <c r="AK111" s="29">
        <f>SUM(AK108:AK110)</f>
        <v>0</v>
      </c>
      <c r="AL111" s="30">
        <f t="shared" si="108"/>
        <v>0</v>
      </c>
    </row>
    <row r="112" spans="1:38" x14ac:dyDescent="0.3">
      <c r="A112" s="193"/>
      <c r="B112" s="192" t="s">
        <v>25</v>
      </c>
      <c r="C112" s="19" t="s">
        <v>38</v>
      </c>
      <c r="D112" s="20"/>
      <c r="E112" s="70"/>
      <c r="F112" s="24">
        <f t="shared" si="98"/>
        <v>0</v>
      </c>
      <c r="G112" s="20">
        <v>36</v>
      </c>
      <c r="H112" s="70">
        <v>3815</v>
      </c>
      <c r="I112" s="24">
        <f t="shared" si="99"/>
        <v>9.4364351245085198E-3</v>
      </c>
      <c r="J112" s="20"/>
      <c r="K112" s="70">
        <v>183</v>
      </c>
      <c r="L112" s="24">
        <f t="shared" si="100"/>
        <v>0</v>
      </c>
      <c r="M112" s="20"/>
      <c r="N112" s="70"/>
      <c r="O112" s="24">
        <f t="shared" si="101"/>
        <v>0</v>
      </c>
      <c r="P112" s="20"/>
      <c r="Q112" s="70"/>
      <c r="R112" s="24">
        <f t="shared" si="102"/>
        <v>0</v>
      </c>
      <c r="S112" s="20"/>
      <c r="T112" s="70"/>
      <c r="U112" s="24">
        <f t="shared" si="103"/>
        <v>0</v>
      </c>
      <c r="V112" s="20">
        <v>26</v>
      </c>
      <c r="W112" s="70">
        <v>5489</v>
      </c>
      <c r="X112" s="24">
        <f t="shared" si="121"/>
        <v>4.7367462197121513E-3</v>
      </c>
      <c r="Y112" s="20"/>
      <c r="Z112" s="70"/>
      <c r="AA112" s="24">
        <f t="shared" si="105"/>
        <v>0</v>
      </c>
      <c r="AB112" s="84"/>
      <c r="AC112" s="70"/>
      <c r="AD112" s="24">
        <f t="shared" si="106"/>
        <v>0</v>
      </c>
      <c r="AE112" s="84"/>
      <c r="AF112" s="70"/>
      <c r="AG112" s="24">
        <f t="shared" si="107"/>
        <v>0</v>
      </c>
      <c r="AH112" s="13">
        <f t="shared" ref="AH112:AI114" si="123">SUM(D112,G112,J112,M112,P112,S112,V112,Y112,AB112,AE112)</f>
        <v>62</v>
      </c>
      <c r="AI112" s="13">
        <f t="shared" si="123"/>
        <v>9487</v>
      </c>
      <c r="AJ112" s="21">
        <f t="shared" si="110"/>
        <v>6.5352587751660168E-3</v>
      </c>
      <c r="AK112" s="22"/>
      <c r="AL112" s="23">
        <f t="shared" si="108"/>
        <v>0</v>
      </c>
    </row>
    <row r="113" spans="1:38" x14ac:dyDescent="0.3">
      <c r="A113" s="193"/>
      <c r="B113" s="193"/>
      <c r="C113" s="19" t="s">
        <v>39</v>
      </c>
      <c r="D113" s="20"/>
      <c r="E113" s="70"/>
      <c r="F113" s="24">
        <f t="shared" si="98"/>
        <v>0</v>
      </c>
      <c r="G113" s="20">
        <v>50</v>
      </c>
      <c r="H113" s="70">
        <v>3757</v>
      </c>
      <c r="I113" s="24">
        <f t="shared" si="99"/>
        <v>1.3308490817141336E-2</v>
      </c>
      <c r="J113" s="20"/>
      <c r="K113" s="70"/>
      <c r="L113" s="24">
        <f t="shared" si="100"/>
        <v>0</v>
      </c>
      <c r="M113" s="20"/>
      <c r="N113" s="70"/>
      <c r="O113" s="24">
        <f t="shared" si="101"/>
        <v>0</v>
      </c>
      <c r="P113" s="20"/>
      <c r="Q113" s="70"/>
      <c r="R113" s="24">
        <f t="shared" si="102"/>
        <v>0</v>
      </c>
      <c r="S113" s="20"/>
      <c r="T113" s="70"/>
      <c r="U113" s="24">
        <f t="shared" si="103"/>
        <v>0</v>
      </c>
      <c r="V113" s="20">
        <v>32</v>
      </c>
      <c r="W113" s="70">
        <v>5227</v>
      </c>
      <c r="X113" s="24">
        <f t="shared" si="121"/>
        <v>6.1220585421848097E-3</v>
      </c>
      <c r="Y113" s="20"/>
      <c r="Z113" s="70"/>
      <c r="AA113" s="24">
        <f t="shared" si="105"/>
        <v>0</v>
      </c>
      <c r="AB113" s="84"/>
      <c r="AC113" s="70"/>
      <c r="AD113" s="24">
        <f t="shared" si="106"/>
        <v>0</v>
      </c>
      <c r="AE113" s="84"/>
      <c r="AF113" s="70"/>
      <c r="AG113" s="24">
        <f t="shared" si="107"/>
        <v>0</v>
      </c>
      <c r="AH113" s="13">
        <f t="shared" si="123"/>
        <v>82</v>
      </c>
      <c r="AI113" s="13">
        <f t="shared" si="123"/>
        <v>8984</v>
      </c>
      <c r="AJ113" s="21">
        <f t="shared" si="110"/>
        <v>9.1273374888691007E-3</v>
      </c>
      <c r="AK113" s="22"/>
      <c r="AL113" s="23">
        <f t="shared" si="108"/>
        <v>0</v>
      </c>
    </row>
    <row r="114" spans="1:38" x14ac:dyDescent="0.3">
      <c r="A114" s="193"/>
      <c r="B114" s="193"/>
      <c r="C114" s="19" t="s">
        <v>52</v>
      </c>
      <c r="D114" s="20"/>
      <c r="E114" s="70"/>
      <c r="F114" s="24">
        <f t="shared" si="98"/>
        <v>0</v>
      </c>
      <c r="G114" s="20">
        <v>34</v>
      </c>
      <c r="H114" s="70">
        <v>4016</v>
      </c>
      <c r="I114" s="24">
        <f t="shared" si="99"/>
        <v>8.4661354581673301E-3</v>
      </c>
      <c r="J114" s="20"/>
      <c r="K114" s="70"/>
      <c r="L114" s="24">
        <f t="shared" si="100"/>
        <v>0</v>
      </c>
      <c r="M114" s="20"/>
      <c r="N114" s="70"/>
      <c r="O114" s="24">
        <f t="shared" si="101"/>
        <v>0</v>
      </c>
      <c r="P114" s="20"/>
      <c r="Q114" s="70"/>
      <c r="R114" s="24">
        <f t="shared" si="102"/>
        <v>0</v>
      </c>
      <c r="S114" s="20"/>
      <c r="T114" s="70"/>
      <c r="U114" s="24">
        <f t="shared" si="103"/>
        <v>0</v>
      </c>
      <c r="V114" s="20">
        <v>31</v>
      </c>
      <c r="W114" s="70">
        <v>5102</v>
      </c>
      <c r="X114" s="24">
        <f t="shared" si="121"/>
        <v>6.0760486083888668E-3</v>
      </c>
      <c r="Y114" s="20"/>
      <c r="Z114" s="70"/>
      <c r="AA114" s="24">
        <f t="shared" si="105"/>
        <v>0</v>
      </c>
      <c r="AB114" s="84"/>
      <c r="AC114" s="70"/>
      <c r="AD114" s="24">
        <f t="shared" si="106"/>
        <v>0</v>
      </c>
      <c r="AE114" s="84"/>
      <c r="AF114" s="70"/>
      <c r="AG114" s="24">
        <f t="shared" si="107"/>
        <v>0</v>
      </c>
      <c r="AH114" s="13">
        <f t="shared" si="123"/>
        <v>65</v>
      </c>
      <c r="AI114" s="13">
        <f t="shared" si="123"/>
        <v>9118</v>
      </c>
      <c r="AJ114" s="21">
        <f t="shared" si="110"/>
        <v>7.128756306207502E-3</v>
      </c>
      <c r="AK114" s="22"/>
      <c r="AL114" s="23">
        <f t="shared" si="108"/>
        <v>0</v>
      </c>
    </row>
    <row r="115" spans="1:38" x14ac:dyDescent="0.3">
      <c r="A115" s="193"/>
      <c r="B115" s="194"/>
      <c r="C115" s="25" t="s">
        <v>44</v>
      </c>
      <c r="D115" s="26">
        <f>SUM(D112:D114)</f>
        <v>0</v>
      </c>
      <c r="E115" s="71">
        <f>SUM(E112:E114)</f>
        <v>0</v>
      </c>
      <c r="F115" s="27">
        <f t="shared" si="98"/>
        <v>0</v>
      </c>
      <c r="G115" s="26">
        <f>SUM(G112:G114)</f>
        <v>120</v>
      </c>
      <c r="H115" s="71">
        <f>SUM(H112:H114)</f>
        <v>11588</v>
      </c>
      <c r="I115" s="27">
        <f t="shared" si="99"/>
        <v>1.0355540214014497E-2</v>
      </c>
      <c r="J115" s="26">
        <f>SUM(J112:J114)</f>
        <v>0</v>
      </c>
      <c r="K115" s="71">
        <f>SUM(K112:K114)</f>
        <v>183</v>
      </c>
      <c r="L115" s="27">
        <f t="shared" si="100"/>
        <v>0</v>
      </c>
      <c r="M115" s="26">
        <f>SUM(M112:M114)</f>
        <v>0</v>
      </c>
      <c r="N115" s="71">
        <f>SUM(N112:N114)</f>
        <v>0</v>
      </c>
      <c r="O115" s="27">
        <f t="shared" si="101"/>
        <v>0</v>
      </c>
      <c r="P115" s="26">
        <f>SUM(P112:P114)</f>
        <v>0</v>
      </c>
      <c r="Q115" s="71">
        <f>SUM(Q112:Q114)</f>
        <v>0</v>
      </c>
      <c r="R115" s="27">
        <f t="shared" si="102"/>
        <v>0</v>
      </c>
      <c r="S115" s="26">
        <f>SUM(S112:S114)</f>
        <v>0</v>
      </c>
      <c r="T115" s="71">
        <f>SUM(T112:T114)</f>
        <v>0</v>
      </c>
      <c r="U115" s="27">
        <f t="shared" si="103"/>
        <v>0</v>
      </c>
      <c r="V115" s="26">
        <f>SUM(V112:V114)</f>
        <v>89</v>
      </c>
      <c r="W115" s="71">
        <f>SUM(W112:W114)</f>
        <v>15818</v>
      </c>
      <c r="X115" s="27">
        <f t="shared" si="121"/>
        <v>5.6265014540397016E-3</v>
      </c>
      <c r="Y115" s="26">
        <f>SUM(Y112:Y114)</f>
        <v>0</v>
      </c>
      <c r="Z115" s="71">
        <f>SUM(Z112:Z114)</f>
        <v>0</v>
      </c>
      <c r="AA115" s="27">
        <f t="shared" si="105"/>
        <v>0</v>
      </c>
      <c r="AB115" s="86"/>
      <c r="AC115" s="71">
        <f>SUM(AC112:AC114)</f>
        <v>0</v>
      </c>
      <c r="AD115" s="27">
        <f t="shared" si="106"/>
        <v>0</v>
      </c>
      <c r="AE115" s="86"/>
      <c r="AF115" s="71">
        <f>SUM(AF112:AF114)</f>
        <v>0</v>
      </c>
      <c r="AG115" s="27">
        <f t="shared" si="107"/>
        <v>0</v>
      </c>
      <c r="AH115" s="26">
        <f>SUM(AH112:AH114)</f>
        <v>209</v>
      </c>
      <c r="AI115" s="26">
        <f>SUM(AI112:AI114)</f>
        <v>27589</v>
      </c>
      <c r="AJ115" s="28">
        <f t="shared" si="110"/>
        <v>7.5754829823480377E-3</v>
      </c>
      <c r="AK115" s="29">
        <f>SUM(AK112:AK114)</f>
        <v>0</v>
      </c>
      <c r="AL115" s="30">
        <f t="shared" si="108"/>
        <v>0</v>
      </c>
    </row>
    <row r="116" spans="1:38" x14ac:dyDescent="0.3">
      <c r="A116" s="193"/>
      <c r="B116" s="192" t="s">
        <v>26</v>
      </c>
      <c r="C116" s="19" t="s">
        <v>55</v>
      </c>
      <c r="D116" s="20"/>
      <c r="E116" s="70"/>
      <c r="F116" s="24">
        <f t="shared" si="98"/>
        <v>0</v>
      </c>
      <c r="G116" s="20">
        <v>35</v>
      </c>
      <c r="H116" s="70">
        <v>3345</v>
      </c>
      <c r="I116" s="24">
        <f t="shared" si="99"/>
        <v>1.0463378176382661E-2</v>
      </c>
      <c r="J116" s="20"/>
      <c r="K116" s="70"/>
      <c r="L116" s="24">
        <f t="shared" si="100"/>
        <v>0</v>
      </c>
      <c r="M116" s="20"/>
      <c r="N116" s="70"/>
      <c r="O116" s="24">
        <f t="shared" si="101"/>
        <v>0</v>
      </c>
      <c r="P116" s="20"/>
      <c r="Q116" s="70"/>
      <c r="R116" s="24">
        <f t="shared" si="102"/>
        <v>0</v>
      </c>
      <c r="S116" s="20"/>
      <c r="T116" s="70"/>
      <c r="U116" s="24">
        <f t="shared" si="103"/>
        <v>0</v>
      </c>
      <c r="V116" s="20">
        <v>39</v>
      </c>
      <c r="W116" s="70">
        <v>5048</v>
      </c>
      <c r="X116" s="24">
        <f t="shared" si="121"/>
        <v>7.7258320126782883E-3</v>
      </c>
      <c r="Y116" s="20"/>
      <c r="Z116" s="70"/>
      <c r="AA116" s="24">
        <f t="shared" si="105"/>
        <v>0</v>
      </c>
      <c r="AB116" s="84"/>
      <c r="AC116" s="70"/>
      <c r="AD116" s="24">
        <f t="shared" si="106"/>
        <v>0</v>
      </c>
      <c r="AE116" s="84"/>
      <c r="AF116" s="70"/>
      <c r="AG116" s="24">
        <f t="shared" si="107"/>
        <v>0</v>
      </c>
      <c r="AH116" s="13">
        <f t="shared" ref="AH116:AI118" si="124">SUM(D116,G116,J116,M116,P116,S116,V116,Y116,AB116,AE116)</f>
        <v>74</v>
      </c>
      <c r="AI116" s="13">
        <f t="shared" si="124"/>
        <v>8393</v>
      </c>
      <c r="AJ116" s="21">
        <f t="shared" si="110"/>
        <v>8.8168712021923033E-3</v>
      </c>
      <c r="AK116" s="22"/>
      <c r="AL116" s="23">
        <f t="shared" si="108"/>
        <v>0</v>
      </c>
    </row>
    <row r="117" spans="1:38" x14ac:dyDescent="0.3">
      <c r="A117" s="193"/>
      <c r="B117" s="193"/>
      <c r="C117" s="19" t="s">
        <v>50</v>
      </c>
      <c r="D117" s="20"/>
      <c r="E117" s="70"/>
      <c r="F117" s="24">
        <f t="shared" si="98"/>
        <v>0</v>
      </c>
      <c r="G117" s="20">
        <v>40</v>
      </c>
      <c r="H117" s="72">
        <v>4151</v>
      </c>
      <c r="I117" s="24">
        <f t="shared" si="99"/>
        <v>9.6362322331968193E-3</v>
      </c>
      <c r="J117" s="20">
        <v>25</v>
      </c>
      <c r="K117" s="72">
        <v>1973</v>
      </c>
      <c r="L117" s="24">
        <f t="shared" si="100"/>
        <v>1.2671059300557527E-2</v>
      </c>
      <c r="M117" s="20"/>
      <c r="N117" s="70"/>
      <c r="O117" s="24">
        <f t="shared" si="101"/>
        <v>0</v>
      </c>
      <c r="P117" s="20"/>
      <c r="Q117" s="70"/>
      <c r="R117" s="24">
        <f t="shared" si="102"/>
        <v>0</v>
      </c>
      <c r="S117" s="20"/>
      <c r="T117" s="70"/>
      <c r="U117" s="24">
        <f t="shared" si="103"/>
        <v>0</v>
      </c>
      <c r="V117" s="20">
        <v>26</v>
      </c>
      <c r="W117" s="72">
        <v>5028</v>
      </c>
      <c r="X117" s="24">
        <f t="shared" si="121"/>
        <v>5.1710421638822592E-3</v>
      </c>
      <c r="Y117" s="20"/>
      <c r="Z117" s="72"/>
      <c r="AA117" s="24">
        <f t="shared" si="105"/>
        <v>0</v>
      </c>
      <c r="AB117" s="84"/>
      <c r="AC117" s="72"/>
      <c r="AD117" s="24">
        <f t="shared" si="106"/>
        <v>0</v>
      </c>
      <c r="AE117" s="84"/>
      <c r="AF117" s="72"/>
      <c r="AG117" s="24">
        <f t="shared" si="107"/>
        <v>0</v>
      </c>
      <c r="AH117" s="13">
        <f t="shared" si="124"/>
        <v>91</v>
      </c>
      <c r="AI117" s="13">
        <f t="shared" si="124"/>
        <v>11152</v>
      </c>
      <c r="AJ117" s="21">
        <f t="shared" si="110"/>
        <v>8.1599713055954086E-3</v>
      </c>
      <c r="AK117" s="22"/>
      <c r="AL117" s="23">
        <f t="shared" si="108"/>
        <v>0</v>
      </c>
    </row>
    <row r="118" spans="1:38" x14ac:dyDescent="0.3">
      <c r="A118" s="193"/>
      <c r="B118" s="193"/>
      <c r="C118" s="19" t="s">
        <v>51</v>
      </c>
      <c r="D118" s="20"/>
      <c r="E118" s="70"/>
      <c r="F118" s="24">
        <f t="shared" si="98"/>
        <v>0</v>
      </c>
      <c r="G118" s="20">
        <v>73</v>
      </c>
      <c r="H118" s="70">
        <v>2936</v>
      </c>
      <c r="I118" s="24">
        <f t="shared" si="99"/>
        <v>2.4863760217983651E-2</v>
      </c>
      <c r="J118" s="20">
        <v>23</v>
      </c>
      <c r="K118" s="70">
        <v>638</v>
      </c>
      <c r="L118" s="24">
        <f t="shared" si="100"/>
        <v>3.6050156739811913E-2</v>
      </c>
      <c r="M118" s="20"/>
      <c r="N118" s="70"/>
      <c r="O118" s="24">
        <f t="shared" si="101"/>
        <v>0</v>
      </c>
      <c r="P118" s="20"/>
      <c r="Q118" s="70"/>
      <c r="R118" s="24">
        <f t="shared" si="102"/>
        <v>0</v>
      </c>
      <c r="S118" s="20"/>
      <c r="T118" s="70"/>
      <c r="U118" s="24">
        <f t="shared" si="103"/>
        <v>0</v>
      </c>
      <c r="V118" s="20">
        <v>44</v>
      </c>
      <c r="W118" s="70">
        <v>3734</v>
      </c>
      <c r="X118" s="24">
        <f t="shared" si="121"/>
        <v>1.1783610069630423E-2</v>
      </c>
      <c r="Y118" s="20"/>
      <c r="Z118" s="70"/>
      <c r="AA118" s="24">
        <f t="shared" si="105"/>
        <v>0</v>
      </c>
      <c r="AB118" s="84"/>
      <c r="AC118" s="70"/>
      <c r="AD118" s="24">
        <f t="shared" si="106"/>
        <v>0</v>
      </c>
      <c r="AE118" s="84"/>
      <c r="AF118" s="70"/>
      <c r="AG118" s="24">
        <f t="shared" si="107"/>
        <v>0</v>
      </c>
      <c r="AH118" s="13">
        <f t="shared" si="124"/>
        <v>140</v>
      </c>
      <c r="AI118" s="13">
        <f t="shared" si="124"/>
        <v>7308</v>
      </c>
      <c r="AJ118" s="21">
        <f t="shared" si="110"/>
        <v>1.9157088122605363E-2</v>
      </c>
      <c r="AK118" s="22"/>
      <c r="AL118" s="23">
        <f t="shared" si="108"/>
        <v>0</v>
      </c>
    </row>
    <row r="119" spans="1:38" x14ac:dyDescent="0.3">
      <c r="A119" s="193"/>
      <c r="B119" s="194"/>
      <c r="C119" s="25" t="s">
        <v>44</v>
      </c>
      <c r="D119" s="26">
        <f>SUM(D116:D118)</f>
        <v>0</v>
      </c>
      <c r="E119" s="71">
        <f>SUM(E116:E118)</f>
        <v>0</v>
      </c>
      <c r="F119" s="27">
        <f t="shared" si="98"/>
        <v>0</v>
      </c>
      <c r="G119" s="26">
        <f>SUM(G116:G118)</f>
        <v>148</v>
      </c>
      <c r="H119" s="71">
        <f>SUM(H116:H118)</f>
        <v>10432</v>
      </c>
      <c r="I119" s="27">
        <f t="shared" si="99"/>
        <v>1.4187116564417178E-2</v>
      </c>
      <c r="J119" s="26">
        <f>SUM(J116:J118)</f>
        <v>48</v>
      </c>
      <c r="K119" s="71">
        <f>SUM(K116:K118)</f>
        <v>2611</v>
      </c>
      <c r="L119" s="27">
        <f t="shared" si="100"/>
        <v>1.8383761011106857E-2</v>
      </c>
      <c r="M119" s="26">
        <f>SUM(M116:M118)</f>
        <v>0</v>
      </c>
      <c r="N119" s="71">
        <f>SUM(N116:N118)</f>
        <v>0</v>
      </c>
      <c r="O119" s="27">
        <f t="shared" si="101"/>
        <v>0</v>
      </c>
      <c r="P119" s="26">
        <f>SUM(P116:P118)</f>
        <v>0</v>
      </c>
      <c r="Q119" s="71">
        <f>SUM(Q116:Q118)</f>
        <v>0</v>
      </c>
      <c r="R119" s="27">
        <f t="shared" si="102"/>
        <v>0</v>
      </c>
      <c r="S119" s="26">
        <f>SUM(S116:S118)</f>
        <v>0</v>
      </c>
      <c r="T119" s="71">
        <f>SUM(T116:T118)</f>
        <v>0</v>
      </c>
      <c r="U119" s="27">
        <f t="shared" si="103"/>
        <v>0</v>
      </c>
      <c r="V119" s="26">
        <f>SUM(V116:V118)</f>
        <v>109</v>
      </c>
      <c r="W119" s="71">
        <f>SUM(W116:W118)</f>
        <v>13810</v>
      </c>
      <c r="X119" s="27">
        <f t="shared" si="121"/>
        <v>7.8928312816799427E-3</v>
      </c>
      <c r="Y119" s="26">
        <f>SUM(Y116:Y118)</f>
        <v>0</v>
      </c>
      <c r="Z119" s="71">
        <f>SUM(Z116:Z118)</f>
        <v>0</v>
      </c>
      <c r="AA119" s="27">
        <f t="shared" si="105"/>
        <v>0</v>
      </c>
      <c r="AB119" s="86"/>
      <c r="AC119" s="71">
        <f>SUM(AC116:AC118)</f>
        <v>0</v>
      </c>
      <c r="AD119" s="27">
        <f t="shared" si="106"/>
        <v>0</v>
      </c>
      <c r="AE119" s="86"/>
      <c r="AF119" s="71">
        <f>SUM(AF116:AF118)</f>
        <v>0</v>
      </c>
      <c r="AG119" s="27">
        <f t="shared" si="107"/>
        <v>0</v>
      </c>
      <c r="AH119" s="26">
        <f>SUM(AH116:AH118)</f>
        <v>305</v>
      </c>
      <c r="AI119" s="26">
        <f>SUM(AI116:AI118)</f>
        <v>26853</v>
      </c>
      <c r="AJ119" s="28">
        <f t="shared" si="110"/>
        <v>1.135813503146762E-2</v>
      </c>
      <c r="AK119" s="29">
        <f>SUM(AK116:AK118)</f>
        <v>0</v>
      </c>
      <c r="AL119" s="30">
        <f t="shared" si="108"/>
        <v>0</v>
      </c>
    </row>
    <row r="120" spans="1:38" x14ac:dyDescent="0.3">
      <c r="A120" s="193"/>
      <c r="B120" s="192" t="s">
        <v>9</v>
      </c>
      <c r="C120" s="19" t="s">
        <v>53</v>
      </c>
      <c r="D120" s="20"/>
      <c r="E120" s="70"/>
      <c r="F120" s="24">
        <f t="shared" si="98"/>
        <v>0</v>
      </c>
      <c r="G120" s="85">
        <v>103</v>
      </c>
      <c r="H120" s="70">
        <v>4051</v>
      </c>
      <c r="I120" s="24">
        <f t="shared" si="99"/>
        <v>2.5425820784991362E-2</v>
      </c>
      <c r="J120" s="85">
        <v>41</v>
      </c>
      <c r="K120" s="70">
        <v>1343</v>
      </c>
      <c r="L120" s="24">
        <f t="shared" si="100"/>
        <v>3.052866716306776E-2</v>
      </c>
      <c r="M120" s="20"/>
      <c r="N120" s="70"/>
      <c r="O120" s="24">
        <f t="shared" si="101"/>
        <v>0</v>
      </c>
      <c r="P120" s="20"/>
      <c r="Q120" s="70"/>
      <c r="R120" s="24">
        <f t="shared" si="102"/>
        <v>0</v>
      </c>
      <c r="S120" s="20"/>
      <c r="T120" s="70"/>
      <c r="U120" s="24">
        <f t="shared" si="103"/>
        <v>0</v>
      </c>
      <c r="V120" s="85">
        <v>50</v>
      </c>
      <c r="W120" s="70">
        <v>4495</v>
      </c>
      <c r="X120" s="24">
        <f t="shared" si="121"/>
        <v>1.1123470522803115E-2</v>
      </c>
      <c r="Y120" s="20"/>
      <c r="Z120" s="70"/>
      <c r="AA120" s="24">
        <f t="shared" si="105"/>
        <v>0</v>
      </c>
      <c r="AB120" s="84"/>
      <c r="AC120" s="70"/>
      <c r="AD120" s="24">
        <f t="shared" si="106"/>
        <v>0</v>
      </c>
      <c r="AE120" s="84"/>
      <c r="AF120" s="70"/>
      <c r="AG120" s="24">
        <f t="shared" si="107"/>
        <v>0</v>
      </c>
      <c r="AH120" s="13">
        <f t="shared" ref="AH120:AI122" si="125">SUM(D120,G120,J120,M120,P120,S120,V120,Y120,AB120,AE120)</f>
        <v>194</v>
      </c>
      <c r="AI120" s="13">
        <f t="shared" si="125"/>
        <v>9889</v>
      </c>
      <c r="AJ120" s="21">
        <f t="shared" si="110"/>
        <v>1.9617757103852766E-2</v>
      </c>
      <c r="AK120" s="22"/>
      <c r="AL120" s="23">
        <f t="shared" si="108"/>
        <v>0</v>
      </c>
    </row>
    <row r="121" spans="1:38" x14ac:dyDescent="0.3">
      <c r="A121" s="193"/>
      <c r="B121" s="193"/>
      <c r="C121" s="19" t="s">
        <v>48</v>
      </c>
      <c r="D121" s="20"/>
      <c r="E121" s="70"/>
      <c r="F121" s="24">
        <f t="shared" si="98"/>
        <v>0</v>
      </c>
      <c r="G121" s="20">
        <v>74</v>
      </c>
      <c r="H121" s="70">
        <v>4399</v>
      </c>
      <c r="I121" s="24">
        <f t="shared" si="99"/>
        <v>1.6822005001136623E-2</v>
      </c>
      <c r="J121" s="20"/>
      <c r="K121" s="70"/>
      <c r="L121" s="24">
        <f t="shared" si="100"/>
        <v>0</v>
      </c>
      <c r="M121" s="20"/>
      <c r="N121" s="70"/>
      <c r="O121" s="24">
        <f t="shared" si="101"/>
        <v>0</v>
      </c>
      <c r="P121" s="20"/>
      <c r="Q121" s="70"/>
      <c r="R121" s="24">
        <f t="shared" si="102"/>
        <v>0</v>
      </c>
      <c r="S121" s="20"/>
      <c r="T121" s="70"/>
      <c r="U121" s="24">
        <f t="shared" si="103"/>
        <v>0</v>
      </c>
      <c r="V121" s="20"/>
      <c r="W121" s="70"/>
      <c r="X121" s="24">
        <f t="shared" si="121"/>
        <v>0</v>
      </c>
      <c r="Y121" s="20"/>
      <c r="Z121" s="70"/>
      <c r="AA121" s="24">
        <f t="shared" si="105"/>
        <v>0</v>
      </c>
      <c r="AB121" s="84"/>
      <c r="AC121" s="70"/>
      <c r="AD121" s="24">
        <f t="shared" si="106"/>
        <v>0</v>
      </c>
      <c r="AE121" s="84"/>
      <c r="AF121" s="70"/>
      <c r="AG121" s="24">
        <f t="shared" si="107"/>
        <v>0</v>
      </c>
      <c r="AH121" s="13">
        <f t="shared" si="125"/>
        <v>74</v>
      </c>
      <c r="AI121" s="13">
        <f t="shared" si="125"/>
        <v>4399</v>
      </c>
      <c r="AJ121" s="21">
        <f t="shared" si="110"/>
        <v>1.6822005001136623E-2</v>
      </c>
      <c r="AK121" s="22"/>
      <c r="AL121" s="23">
        <f t="shared" si="108"/>
        <v>0</v>
      </c>
    </row>
    <row r="122" spans="1:38" x14ac:dyDescent="0.3">
      <c r="A122" s="193"/>
      <c r="B122" s="193"/>
      <c r="C122" s="19" t="s">
        <v>54</v>
      </c>
      <c r="D122" s="20"/>
      <c r="E122" s="70"/>
      <c r="F122" s="24">
        <f t="shared" si="98"/>
        <v>0</v>
      </c>
      <c r="G122" s="20">
        <v>84</v>
      </c>
      <c r="H122" s="70">
        <v>4154</v>
      </c>
      <c r="I122" s="24">
        <f t="shared" si="99"/>
        <v>2.0221473278767454E-2</v>
      </c>
      <c r="J122" s="20"/>
      <c r="K122" s="70"/>
      <c r="L122" s="24">
        <f t="shared" si="100"/>
        <v>0</v>
      </c>
      <c r="M122" s="20"/>
      <c r="N122" s="70"/>
      <c r="O122" s="24">
        <f t="shared" si="101"/>
        <v>0</v>
      </c>
      <c r="P122" s="20"/>
      <c r="Q122" s="70"/>
      <c r="R122" s="24">
        <f t="shared" si="102"/>
        <v>0</v>
      </c>
      <c r="S122" s="20"/>
      <c r="T122" s="70"/>
      <c r="U122" s="24">
        <f t="shared" si="103"/>
        <v>0</v>
      </c>
      <c r="V122" s="20"/>
      <c r="W122" s="70"/>
      <c r="X122" s="24">
        <f t="shared" si="121"/>
        <v>0</v>
      </c>
      <c r="Y122" s="20"/>
      <c r="Z122" s="70"/>
      <c r="AA122" s="24">
        <f t="shared" si="105"/>
        <v>0</v>
      </c>
      <c r="AB122" s="84"/>
      <c r="AC122" s="70"/>
      <c r="AD122" s="24">
        <f t="shared" si="106"/>
        <v>0</v>
      </c>
      <c r="AE122" s="84"/>
      <c r="AF122" s="70"/>
      <c r="AG122" s="24">
        <f t="shared" si="107"/>
        <v>0</v>
      </c>
      <c r="AH122" s="13">
        <f t="shared" si="125"/>
        <v>84</v>
      </c>
      <c r="AI122" s="13">
        <f t="shared" si="125"/>
        <v>4154</v>
      </c>
      <c r="AJ122" s="21">
        <f t="shared" si="110"/>
        <v>2.0221473278767454E-2</v>
      </c>
      <c r="AK122" s="22"/>
      <c r="AL122" s="23">
        <f t="shared" si="108"/>
        <v>0</v>
      </c>
    </row>
    <row r="123" spans="1:38" x14ac:dyDescent="0.3">
      <c r="A123" s="194"/>
      <c r="B123" s="194"/>
      <c r="C123" s="25" t="s">
        <v>44</v>
      </c>
      <c r="D123" s="26">
        <f>SUM(D120:D122)</f>
        <v>0</v>
      </c>
      <c r="E123" s="71">
        <f>SUM(E120:E122)</f>
        <v>0</v>
      </c>
      <c r="F123" s="27">
        <f t="shared" si="98"/>
        <v>0</v>
      </c>
      <c r="G123" s="26">
        <f>SUM(G120:G122)</f>
        <v>261</v>
      </c>
      <c r="H123" s="71">
        <f>SUM(H120:H122)</f>
        <v>12604</v>
      </c>
      <c r="I123" s="27">
        <f t="shared" si="99"/>
        <v>2.07077118375119E-2</v>
      </c>
      <c r="J123" s="26">
        <f>SUM(J120:J122)</f>
        <v>41</v>
      </c>
      <c r="K123" s="71">
        <f>SUM(K120:K122)</f>
        <v>1343</v>
      </c>
      <c r="L123" s="27">
        <f t="shared" si="100"/>
        <v>3.052866716306776E-2</v>
      </c>
      <c r="M123" s="26">
        <f>SUM(M120:M122)</f>
        <v>0</v>
      </c>
      <c r="N123" s="71">
        <f>SUM(N120:N122)</f>
        <v>0</v>
      </c>
      <c r="O123" s="27">
        <f t="shared" si="101"/>
        <v>0</v>
      </c>
      <c r="P123" s="26">
        <f>SUM(P120:P122)</f>
        <v>0</v>
      </c>
      <c r="Q123" s="71">
        <f>SUM(Q120:Q122)</f>
        <v>0</v>
      </c>
      <c r="R123" s="27">
        <f t="shared" si="102"/>
        <v>0</v>
      </c>
      <c r="S123" s="26">
        <f>SUM(S120:S122)</f>
        <v>0</v>
      </c>
      <c r="T123" s="71">
        <f>SUM(T120:T122)</f>
        <v>0</v>
      </c>
      <c r="U123" s="27">
        <f t="shared" si="103"/>
        <v>0</v>
      </c>
      <c r="V123" s="26">
        <f>SUM(V120:V122)</f>
        <v>50</v>
      </c>
      <c r="W123" s="71">
        <f>SUM(W120:W122)</f>
        <v>4495</v>
      </c>
      <c r="X123" s="27">
        <f t="shared" ref="X123:X154" si="126">IF(ISERROR(V123/W123),0,(V123/W123))</f>
        <v>1.1123470522803115E-2</v>
      </c>
      <c r="Y123" s="26">
        <f>SUM(Y120:Y122)</f>
        <v>0</v>
      </c>
      <c r="Z123" s="71">
        <f>SUM(Z120:Z122)</f>
        <v>0</v>
      </c>
      <c r="AA123" s="27">
        <f t="shared" si="105"/>
        <v>0</v>
      </c>
      <c r="AB123" s="86"/>
      <c r="AC123" s="71">
        <f>SUM(AC120:AC122)</f>
        <v>0</v>
      </c>
      <c r="AD123" s="27">
        <f t="shared" si="106"/>
        <v>0</v>
      </c>
      <c r="AE123" s="86"/>
      <c r="AF123" s="71">
        <f>SUM(AF120:AF122)</f>
        <v>0</v>
      </c>
      <c r="AG123" s="27">
        <f t="shared" si="107"/>
        <v>0</v>
      </c>
      <c r="AH123" s="26">
        <f>SUM(AH120:AH122)</f>
        <v>352</v>
      </c>
      <c r="AI123" s="26">
        <f>SUM(AI120:AI122)</f>
        <v>18442</v>
      </c>
      <c r="AJ123" s="28">
        <f t="shared" si="110"/>
        <v>1.9086866934171998E-2</v>
      </c>
      <c r="AK123" s="29">
        <f>SUM(AK120:AK122)</f>
        <v>0</v>
      </c>
      <c r="AL123" s="30">
        <f t="shared" si="108"/>
        <v>0</v>
      </c>
    </row>
    <row r="124" spans="1:38" x14ac:dyDescent="0.3">
      <c r="A124" s="190" t="s">
        <v>46</v>
      </c>
      <c r="B124" s="198"/>
      <c r="C124" s="191"/>
      <c r="D124" s="31">
        <f>SUM(D111,D115,D119,D123)</f>
        <v>0</v>
      </c>
      <c r="E124" s="75">
        <f>SUM(E111,E115,E119,E123)</f>
        <v>0</v>
      </c>
      <c r="F124" s="32">
        <f t="shared" si="98"/>
        <v>0</v>
      </c>
      <c r="G124" s="31">
        <f>SUM(G111,G115,G119,G123)</f>
        <v>576</v>
      </c>
      <c r="H124" s="73">
        <f>SUM(H111,H115,H119,H123)</f>
        <v>46937</v>
      </c>
      <c r="I124" s="32">
        <f t="shared" si="99"/>
        <v>1.2271768540810022E-2</v>
      </c>
      <c r="J124" s="31">
        <f>SUM(J111,J115,J119,J123)</f>
        <v>89</v>
      </c>
      <c r="K124" s="73">
        <f>SUM(K111,K115,K119,K123)</f>
        <v>4238</v>
      </c>
      <c r="L124" s="32">
        <f t="shared" si="100"/>
        <v>2.1000471920717318E-2</v>
      </c>
      <c r="M124" s="31">
        <f>SUM(M111,M115,M119,M123)</f>
        <v>0</v>
      </c>
      <c r="N124" s="73">
        <f>SUM(N111,N115,N119,N123)</f>
        <v>0</v>
      </c>
      <c r="O124" s="32">
        <f t="shared" si="101"/>
        <v>0</v>
      </c>
      <c r="P124" s="31">
        <f>SUM(P111,P115,P119,P123)</f>
        <v>0</v>
      </c>
      <c r="Q124" s="73">
        <f>SUM(Q111,Q115,Q119,Q123)</f>
        <v>0</v>
      </c>
      <c r="R124" s="32">
        <f t="shared" si="102"/>
        <v>0</v>
      </c>
      <c r="S124" s="31">
        <f>SUM(S111,S115,S119,S123)</f>
        <v>0</v>
      </c>
      <c r="T124" s="73">
        <f>SUM(T111,T115,T119,T123)</f>
        <v>0</v>
      </c>
      <c r="U124" s="32">
        <f t="shared" si="103"/>
        <v>0</v>
      </c>
      <c r="V124" s="31">
        <f>SUM(V111,V115,V119,V123)</f>
        <v>296</v>
      </c>
      <c r="W124" s="73">
        <f>SUM(W111,W115,W119,W123)</f>
        <v>48966</v>
      </c>
      <c r="X124" s="32">
        <f t="shared" si="126"/>
        <v>6.0450108238369483E-3</v>
      </c>
      <c r="Y124" s="31">
        <f>SUM(Y111,Y115,Y119,Y123)</f>
        <v>0</v>
      </c>
      <c r="Z124" s="73">
        <f>SUM(Z111,Z115,Z119,Z123)</f>
        <v>0</v>
      </c>
      <c r="AA124" s="32">
        <f t="shared" si="105"/>
        <v>0</v>
      </c>
      <c r="AB124" s="87">
        <f>SUM(AB111,AB115,AB119,AB123)</f>
        <v>0</v>
      </c>
      <c r="AC124" s="73">
        <f>SUM(AC111,AC115,AC119,AC123)</f>
        <v>0</v>
      </c>
      <c r="AD124" s="32">
        <f t="shared" si="106"/>
        <v>0</v>
      </c>
      <c r="AE124" s="87">
        <f>SUM(AE111,AE115,AE119,AE123)</f>
        <v>0</v>
      </c>
      <c r="AF124" s="73">
        <f>SUM(AF111,AF115,AF119,AF123)</f>
        <v>0</v>
      </c>
      <c r="AG124" s="32">
        <f t="shared" si="107"/>
        <v>0</v>
      </c>
      <c r="AH124" s="31">
        <f>SUM(AH111,AH115,AH119,AH123)</f>
        <v>961</v>
      </c>
      <c r="AI124" s="31">
        <f>SUM(AI111,AI115,AI119,AI123)</f>
        <v>100141</v>
      </c>
      <c r="AJ124" s="35">
        <f t="shared" si="110"/>
        <v>9.5964689787399766E-3</v>
      </c>
      <c r="AK124" s="34">
        <f>SUM(AK111,AK115,AK119,AK123)</f>
        <v>0</v>
      </c>
      <c r="AL124" s="35">
        <f t="shared" si="108"/>
        <v>0</v>
      </c>
    </row>
    <row r="125" spans="1:38" x14ac:dyDescent="0.3">
      <c r="A125" s="206" t="s">
        <v>33</v>
      </c>
      <c r="B125" s="192" t="s">
        <v>24</v>
      </c>
      <c r="C125" s="19" t="s">
        <v>41</v>
      </c>
      <c r="D125" s="20">
        <v>189</v>
      </c>
      <c r="E125" s="70">
        <v>11725</v>
      </c>
      <c r="F125" s="24">
        <f t="shared" si="98"/>
        <v>1.6119402985074627E-2</v>
      </c>
      <c r="G125" s="20">
        <v>484</v>
      </c>
      <c r="H125" s="70">
        <v>26539</v>
      </c>
      <c r="I125" s="24">
        <f t="shared" si="99"/>
        <v>1.8237311127020612E-2</v>
      </c>
      <c r="J125" s="20">
        <v>97</v>
      </c>
      <c r="K125" s="70">
        <v>10803</v>
      </c>
      <c r="L125" s="24">
        <f t="shared" si="100"/>
        <v>8.9789873183374995E-3</v>
      </c>
      <c r="M125" s="20">
        <v>111</v>
      </c>
      <c r="N125" s="70">
        <v>10413</v>
      </c>
      <c r="O125" s="24">
        <f t="shared" si="101"/>
        <v>1.0659752232785941E-2</v>
      </c>
      <c r="P125" s="20">
        <v>0</v>
      </c>
      <c r="Q125" s="70"/>
      <c r="R125" s="24">
        <f t="shared" si="102"/>
        <v>0</v>
      </c>
      <c r="S125" s="20">
        <v>0</v>
      </c>
      <c r="T125" s="70"/>
      <c r="U125" s="24">
        <f t="shared" si="103"/>
        <v>0</v>
      </c>
      <c r="V125" s="20">
        <v>75</v>
      </c>
      <c r="W125" s="70">
        <v>16521</v>
      </c>
      <c r="X125" s="24">
        <f t="shared" si="126"/>
        <v>4.5396767750136187E-3</v>
      </c>
      <c r="Y125" s="20"/>
      <c r="Z125" s="70"/>
      <c r="AA125" s="24">
        <f t="shared" si="105"/>
        <v>0</v>
      </c>
      <c r="AB125" s="20"/>
      <c r="AC125" s="70"/>
      <c r="AD125" s="24">
        <f t="shared" si="106"/>
        <v>0</v>
      </c>
      <c r="AE125" s="20"/>
      <c r="AF125" s="70"/>
      <c r="AG125" s="24">
        <f t="shared" si="107"/>
        <v>0</v>
      </c>
      <c r="AH125" s="13">
        <f t="shared" ref="AH125:AI127" si="127">SUM(D125,G125,J125,M125,P125,S125,V125,Y125,AB125,AE125)</f>
        <v>956</v>
      </c>
      <c r="AI125" s="13">
        <f t="shared" si="127"/>
        <v>76001</v>
      </c>
      <c r="AJ125" s="21">
        <f t="shared" si="110"/>
        <v>1.2578781858133445E-2</v>
      </c>
      <c r="AK125" s="22">
        <v>152</v>
      </c>
      <c r="AL125" s="23">
        <f t="shared" si="108"/>
        <v>1.9999736845567823E-3</v>
      </c>
    </row>
    <row r="126" spans="1:38" x14ac:dyDescent="0.3">
      <c r="A126" s="193"/>
      <c r="B126" s="193"/>
      <c r="C126" s="19" t="s">
        <v>43</v>
      </c>
      <c r="D126" s="20">
        <v>414</v>
      </c>
      <c r="E126" s="70">
        <v>17175</v>
      </c>
      <c r="F126" s="24">
        <f t="shared" si="98"/>
        <v>2.4104803493449782E-2</v>
      </c>
      <c r="G126" s="20">
        <v>692</v>
      </c>
      <c r="H126" s="70">
        <v>30453</v>
      </c>
      <c r="I126" s="24">
        <f t="shared" si="99"/>
        <v>2.2723541194627786E-2</v>
      </c>
      <c r="J126" s="20">
        <v>108</v>
      </c>
      <c r="K126" s="70">
        <v>10362</v>
      </c>
      <c r="L126" s="24">
        <f t="shared" si="100"/>
        <v>1.0422698320787493E-2</v>
      </c>
      <c r="M126" s="20">
        <v>135</v>
      </c>
      <c r="N126" s="70">
        <v>10458</v>
      </c>
      <c r="O126" s="24">
        <f t="shared" si="101"/>
        <v>1.2908777969018933E-2</v>
      </c>
      <c r="P126" s="20">
        <v>0</v>
      </c>
      <c r="Q126" s="70"/>
      <c r="R126" s="24">
        <f t="shared" si="102"/>
        <v>0</v>
      </c>
      <c r="S126" s="20">
        <v>0</v>
      </c>
      <c r="T126" s="70"/>
      <c r="U126" s="24">
        <f t="shared" si="103"/>
        <v>0</v>
      </c>
      <c r="V126" s="20">
        <v>112</v>
      </c>
      <c r="W126" s="70">
        <v>15694</v>
      </c>
      <c r="X126" s="24">
        <f t="shared" si="126"/>
        <v>7.1364852809991082E-3</v>
      </c>
      <c r="Y126" s="20"/>
      <c r="Z126" s="70"/>
      <c r="AA126" s="24">
        <f t="shared" si="105"/>
        <v>0</v>
      </c>
      <c r="AB126" s="20"/>
      <c r="AC126" s="70"/>
      <c r="AD126" s="24">
        <f t="shared" si="106"/>
        <v>0</v>
      </c>
      <c r="AE126" s="20"/>
      <c r="AF126" s="70"/>
      <c r="AG126" s="24">
        <f t="shared" si="107"/>
        <v>0</v>
      </c>
      <c r="AH126" s="13">
        <f t="shared" si="127"/>
        <v>1461</v>
      </c>
      <c r="AI126" s="13">
        <f t="shared" si="127"/>
        <v>84142</v>
      </c>
      <c r="AJ126" s="21">
        <f t="shared" si="110"/>
        <v>1.736350455182905E-2</v>
      </c>
      <c r="AK126" s="22">
        <v>241</v>
      </c>
      <c r="AL126" s="23">
        <f t="shared" si="108"/>
        <v>2.8642057474269687E-3</v>
      </c>
    </row>
    <row r="127" spans="1:38" x14ac:dyDescent="0.3">
      <c r="A127" s="193"/>
      <c r="B127" s="193"/>
      <c r="C127" s="19" t="s">
        <v>47</v>
      </c>
      <c r="D127" s="20">
        <v>436</v>
      </c>
      <c r="E127" s="70">
        <v>13614</v>
      </c>
      <c r="F127" s="24">
        <f t="shared" si="98"/>
        <v>3.202585573674159E-2</v>
      </c>
      <c r="G127" s="20">
        <v>942</v>
      </c>
      <c r="H127" s="70">
        <v>28593</v>
      </c>
      <c r="I127" s="24">
        <f t="shared" si="99"/>
        <v>3.2945126429545696E-2</v>
      </c>
      <c r="J127" s="20">
        <v>150</v>
      </c>
      <c r="K127" s="70">
        <v>10619</v>
      </c>
      <c r="L127" s="24">
        <f t="shared" si="100"/>
        <v>1.4125623881721443E-2</v>
      </c>
      <c r="M127" s="20">
        <v>219</v>
      </c>
      <c r="N127" s="70">
        <v>10011</v>
      </c>
      <c r="O127" s="24">
        <f t="shared" si="101"/>
        <v>2.1875936469883128E-2</v>
      </c>
      <c r="P127" s="20">
        <v>0</v>
      </c>
      <c r="Q127" s="70"/>
      <c r="R127" s="24">
        <f t="shared" si="102"/>
        <v>0</v>
      </c>
      <c r="S127" s="20">
        <v>0</v>
      </c>
      <c r="T127" s="70"/>
      <c r="U127" s="24">
        <f t="shared" si="103"/>
        <v>0</v>
      </c>
      <c r="V127" s="20">
        <v>196</v>
      </c>
      <c r="W127" s="70">
        <v>16222</v>
      </c>
      <c r="X127" s="24">
        <f t="shared" si="126"/>
        <v>1.2082357292565652E-2</v>
      </c>
      <c r="Y127" s="20"/>
      <c r="Z127" s="70"/>
      <c r="AA127" s="24">
        <f t="shared" si="105"/>
        <v>0</v>
      </c>
      <c r="AB127" s="20"/>
      <c r="AC127" s="70"/>
      <c r="AD127" s="24">
        <f t="shared" si="106"/>
        <v>0</v>
      </c>
      <c r="AE127" s="20"/>
      <c r="AF127" s="70"/>
      <c r="AG127" s="24">
        <f t="shared" si="107"/>
        <v>0</v>
      </c>
      <c r="AH127" s="13">
        <f t="shared" si="127"/>
        <v>1943</v>
      </c>
      <c r="AI127" s="13">
        <f t="shared" si="127"/>
        <v>79059</v>
      </c>
      <c r="AJ127" s="21">
        <f t="shared" si="110"/>
        <v>2.4576582046319836E-2</v>
      </c>
      <c r="AK127" s="22">
        <v>186</v>
      </c>
      <c r="AL127" s="23">
        <f t="shared" si="108"/>
        <v>2.3526733199256251E-3</v>
      </c>
    </row>
    <row r="128" spans="1:38" x14ac:dyDescent="0.3">
      <c r="A128" s="193"/>
      <c r="B128" s="194"/>
      <c r="C128" s="25" t="s">
        <v>44</v>
      </c>
      <c r="D128" s="26">
        <f>SUM(D125:D127)</f>
        <v>1039</v>
      </c>
      <c r="E128" s="71">
        <f>SUM(E125:E127)</f>
        <v>42514</v>
      </c>
      <c r="F128" s="27">
        <f t="shared" si="98"/>
        <v>2.4439008326668864E-2</v>
      </c>
      <c r="G128" s="26">
        <f>SUM(G125:G127)</f>
        <v>2118</v>
      </c>
      <c r="H128" s="71">
        <f>SUM(H125:H127)</f>
        <v>85585</v>
      </c>
      <c r="I128" s="27">
        <f t="shared" si="99"/>
        <v>2.4747327218554653E-2</v>
      </c>
      <c r="J128" s="26">
        <f>SUM(J125:J127)</f>
        <v>355</v>
      </c>
      <c r="K128" s="71">
        <f>SUM(K125:K127)</f>
        <v>31784</v>
      </c>
      <c r="L128" s="27">
        <f t="shared" si="100"/>
        <v>1.1169141706519004E-2</v>
      </c>
      <c r="M128" s="26">
        <f>SUM(M125:M127)</f>
        <v>465</v>
      </c>
      <c r="N128" s="71">
        <f>SUM(N125:N127)</f>
        <v>30882</v>
      </c>
      <c r="O128" s="27">
        <f t="shared" si="101"/>
        <v>1.5057314940742179E-2</v>
      </c>
      <c r="P128" s="26">
        <f>SUM(P125:P127)</f>
        <v>0</v>
      </c>
      <c r="Q128" s="71">
        <f>SUM(Q125:Q127)</f>
        <v>0</v>
      </c>
      <c r="R128" s="27">
        <f t="shared" si="102"/>
        <v>0</v>
      </c>
      <c r="S128" s="26">
        <f>SUM(S125:S127)</f>
        <v>0</v>
      </c>
      <c r="T128" s="71">
        <f>SUM(T125:T127)</f>
        <v>0</v>
      </c>
      <c r="U128" s="27">
        <f t="shared" si="103"/>
        <v>0</v>
      </c>
      <c r="V128" s="26">
        <f>SUM(V125:V127)</f>
        <v>383</v>
      </c>
      <c r="W128" s="71">
        <f>SUM(W125:W127)</f>
        <v>48437</v>
      </c>
      <c r="X128" s="27">
        <f t="shared" si="126"/>
        <v>7.9071783966802242E-3</v>
      </c>
      <c r="Y128" s="26">
        <f>SUM(Y125:Y127)</f>
        <v>0</v>
      </c>
      <c r="Z128" s="71">
        <f>SUM(Z125:Z127)</f>
        <v>0</v>
      </c>
      <c r="AA128" s="27">
        <f t="shared" si="105"/>
        <v>0</v>
      </c>
      <c r="AB128" s="86"/>
      <c r="AC128" s="71">
        <f>SUM(AC125:AC127)</f>
        <v>0</v>
      </c>
      <c r="AD128" s="27">
        <f t="shared" si="106"/>
        <v>0</v>
      </c>
      <c r="AE128" s="86"/>
      <c r="AF128" s="71">
        <f>SUM(AF125:AF127)</f>
        <v>0</v>
      </c>
      <c r="AG128" s="27">
        <f t="shared" si="107"/>
        <v>0</v>
      </c>
      <c r="AH128" s="26">
        <f>SUM(AH125:AH127)</f>
        <v>4360</v>
      </c>
      <c r="AI128" s="26">
        <f>SUM(AI125:AI127)</f>
        <v>239202</v>
      </c>
      <c r="AJ128" s="28">
        <f t="shared" si="110"/>
        <v>1.8227272347221178E-2</v>
      </c>
      <c r="AK128" s="29">
        <f>SUM(AK125:AK127)</f>
        <v>579</v>
      </c>
      <c r="AL128" s="30">
        <f t="shared" si="108"/>
        <v>2.4205483231745555E-3</v>
      </c>
    </row>
    <row r="129" spans="1:38" x14ac:dyDescent="0.3">
      <c r="A129" s="193"/>
      <c r="B129" s="192" t="s">
        <v>25</v>
      </c>
      <c r="C129" s="19" t="s">
        <v>38</v>
      </c>
      <c r="D129" s="20">
        <v>468</v>
      </c>
      <c r="E129" s="70">
        <v>15245</v>
      </c>
      <c r="F129" s="24">
        <f t="shared" si="98"/>
        <v>3.069858970154149E-2</v>
      </c>
      <c r="G129" s="20">
        <v>1017</v>
      </c>
      <c r="H129" s="70">
        <v>31584</v>
      </c>
      <c r="I129" s="24">
        <f t="shared" si="99"/>
        <v>3.2199848024316108E-2</v>
      </c>
      <c r="J129" s="20">
        <v>174</v>
      </c>
      <c r="K129" s="70">
        <v>10653</v>
      </c>
      <c r="L129" s="24">
        <f t="shared" si="100"/>
        <v>1.6333427203604617E-2</v>
      </c>
      <c r="M129" s="20">
        <v>264</v>
      </c>
      <c r="N129" s="70">
        <v>10587</v>
      </c>
      <c r="O129" s="24">
        <f t="shared" si="101"/>
        <v>2.4936242561632189E-2</v>
      </c>
      <c r="P129" s="20"/>
      <c r="Q129" s="70"/>
      <c r="R129" s="24">
        <f t="shared" si="102"/>
        <v>0</v>
      </c>
      <c r="S129" s="20"/>
      <c r="T129" s="70"/>
      <c r="U129" s="24">
        <f t="shared" si="103"/>
        <v>0</v>
      </c>
      <c r="V129" s="20">
        <v>189</v>
      </c>
      <c r="W129" s="70">
        <v>16351</v>
      </c>
      <c r="X129" s="24">
        <f t="shared" si="126"/>
        <v>1.1558926059568222E-2</v>
      </c>
      <c r="Y129" s="20"/>
      <c r="Z129" s="70"/>
      <c r="AA129" s="24">
        <f t="shared" si="105"/>
        <v>0</v>
      </c>
      <c r="AB129" s="84"/>
      <c r="AC129" s="70"/>
      <c r="AD129" s="24">
        <f t="shared" si="106"/>
        <v>0</v>
      </c>
      <c r="AE129" s="84"/>
      <c r="AF129" s="70"/>
      <c r="AG129" s="24">
        <f t="shared" si="107"/>
        <v>0</v>
      </c>
      <c r="AH129" s="13">
        <f t="shared" ref="AH129:AI131" si="128">SUM(D129,G129,J129,M129,P129,S129,V129,Y129,AB129,AE129)</f>
        <v>2112</v>
      </c>
      <c r="AI129" s="13">
        <f t="shared" si="128"/>
        <v>84420</v>
      </c>
      <c r="AJ129" s="21">
        <f t="shared" si="110"/>
        <v>2.5017768301350392E-2</v>
      </c>
      <c r="AK129" s="22">
        <v>196</v>
      </c>
      <c r="AL129" s="23">
        <f t="shared" si="108"/>
        <v>2.3217247097844112E-3</v>
      </c>
    </row>
    <row r="130" spans="1:38" x14ac:dyDescent="0.3">
      <c r="A130" s="193"/>
      <c r="B130" s="193"/>
      <c r="C130" s="19" t="s">
        <v>39</v>
      </c>
      <c r="D130" s="20">
        <v>525</v>
      </c>
      <c r="E130" s="70">
        <v>16048</v>
      </c>
      <c r="F130" s="24">
        <f t="shared" si="98"/>
        <v>3.271435692921236E-2</v>
      </c>
      <c r="G130" s="20">
        <v>1221</v>
      </c>
      <c r="H130" s="70">
        <v>33231</v>
      </c>
      <c r="I130" s="24">
        <f t="shared" si="99"/>
        <v>3.6742800397219465E-2</v>
      </c>
      <c r="J130" s="20">
        <v>223</v>
      </c>
      <c r="K130" s="70">
        <v>11153</v>
      </c>
      <c r="L130" s="24">
        <f t="shared" si="100"/>
        <v>1.9994620281538599E-2</v>
      </c>
      <c r="M130" s="20">
        <v>362</v>
      </c>
      <c r="N130" s="70">
        <v>10978</v>
      </c>
      <c r="O130" s="24">
        <f t="shared" si="101"/>
        <v>3.2975040991073054E-2</v>
      </c>
      <c r="P130" s="20"/>
      <c r="Q130" s="70"/>
      <c r="R130" s="24">
        <f t="shared" si="102"/>
        <v>0</v>
      </c>
      <c r="S130" s="20"/>
      <c r="T130" s="70"/>
      <c r="U130" s="24">
        <f t="shared" si="103"/>
        <v>0</v>
      </c>
      <c r="V130" s="20">
        <v>235</v>
      </c>
      <c r="W130" s="70">
        <v>17087</v>
      </c>
      <c r="X130" s="24">
        <f t="shared" si="126"/>
        <v>1.3753145666296014E-2</v>
      </c>
      <c r="Y130" s="20"/>
      <c r="Z130" s="70"/>
      <c r="AA130" s="24">
        <f t="shared" si="105"/>
        <v>0</v>
      </c>
      <c r="AB130" s="84"/>
      <c r="AC130" s="70"/>
      <c r="AD130" s="24">
        <f t="shared" si="106"/>
        <v>0</v>
      </c>
      <c r="AE130" s="84"/>
      <c r="AF130" s="70"/>
      <c r="AG130" s="24">
        <f t="shared" si="107"/>
        <v>0</v>
      </c>
      <c r="AH130" s="13">
        <f t="shared" si="128"/>
        <v>2566</v>
      </c>
      <c r="AI130" s="13">
        <f t="shared" si="128"/>
        <v>88497</v>
      </c>
      <c r="AJ130" s="21">
        <f t="shared" si="110"/>
        <v>2.899533317513588E-2</v>
      </c>
      <c r="AK130" s="22">
        <v>190</v>
      </c>
      <c r="AL130" s="23">
        <f t="shared" si="108"/>
        <v>2.1469654338565148E-3</v>
      </c>
    </row>
    <row r="131" spans="1:38" x14ac:dyDescent="0.3">
      <c r="A131" s="193"/>
      <c r="B131" s="193"/>
      <c r="C131" s="19" t="s">
        <v>52</v>
      </c>
      <c r="D131" s="20">
        <v>733</v>
      </c>
      <c r="E131" s="70">
        <v>15733</v>
      </c>
      <c r="F131" s="24">
        <f t="shared" si="98"/>
        <v>4.6589970126485733E-2</v>
      </c>
      <c r="G131" s="20">
        <v>1503</v>
      </c>
      <c r="H131" s="70">
        <v>32918</v>
      </c>
      <c r="I131" s="24">
        <f t="shared" si="99"/>
        <v>4.5658910018834681E-2</v>
      </c>
      <c r="J131" s="20">
        <v>260</v>
      </c>
      <c r="K131" s="70">
        <v>10888</v>
      </c>
      <c r="L131" s="24">
        <f t="shared" si="100"/>
        <v>2.3879500367376929E-2</v>
      </c>
      <c r="M131" s="20">
        <v>409</v>
      </c>
      <c r="N131" s="70">
        <v>10535</v>
      </c>
      <c r="O131" s="24">
        <f t="shared" si="101"/>
        <v>3.8822971048884672E-2</v>
      </c>
      <c r="P131" s="20"/>
      <c r="Q131" s="70"/>
      <c r="R131" s="24">
        <f t="shared" si="102"/>
        <v>0</v>
      </c>
      <c r="S131" s="20"/>
      <c r="T131" s="70"/>
      <c r="U131" s="24">
        <f t="shared" si="103"/>
        <v>0</v>
      </c>
      <c r="V131" s="20">
        <v>199</v>
      </c>
      <c r="W131" s="70">
        <v>16225</v>
      </c>
      <c r="X131" s="24">
        <f t="shared" si="126"/>
        <v>1.226502311248074E-2</v>
      </c>
      <c r="Y131" s="20"/>
      <c r="Z131" s="70"/>
      <c r="AA131" s="24">
        <f t="shared" si="105"/>
        <v>0</v>
      </c>
      <c r="AB131" s="84"/>
      <c r="AC131" s="70"/>
      <c r="AD131" s="24">
        <f t="shared" si="106"/>
        <v>0</v>
      </c>
      <c r="AE131" s="84"/>
      <c r="AF131" s="70"/>
      <c r="AG131" s="24">
        <f t="shared" si="107"/>
        <v>0</v>
      </c>
      <c r="AH131" s="13">
        <f t="shared" si="128"/>
        <v>3104</v>
      </c>
      <c r="AI131" s="13">
        <f t="shared" si="128"/>
        <v>86299</v>
      </c>
      <c r="AJ131" s="21">
        <f t="shared" si="110"/>
        <v>3.5967971818908678E-2</v>
      </c>
      <c r="AK131" s="22">
        <v>261</v>
      </c>
      <c r="AL131" s="23">
        <f t="shared" si="108"/>
        <v>3.0243687644121021E-3</v>
      </c>
    </row>
    <row r="132" spans="1:38" x14ac:dyDescent="0.3">
      <c r="A132" s="193"/>
      <c r="B132" s="194"/>
      <c r="C132" s="25" t="s">
        <v>44</v>
      </c>
      <c r="D132" s="26">
        <f>SUM(D129:D131)</f>
        <v>1726</v>
      </c>
      <c r="E132" s="71">
        <f>SUM(E129:E131)</f>
        <v>47026</v>
      </c>
      <c r="F132" s="27">
        <f t="shared" si="98"/>
        <v>3.6703100412537742E-2</v>
      </c>
      <c r="G132" s="26">
        <f>SUM(G129:G131)</f>
        <v>3741</v>
      </c>
      <c r="H132" s="71">
        <f>SUM(H129:H131)</f>
        <v>97733</v>
      </c>
      <c r="I132" s="27">
        <f t="shared" si="99"/>
        <v>3.827775674541864E-2</v>
      </c>
      <c r="J132" s="26">
        <f>SUM(J129:J131)</f>
        <v>657</v>
      </c>
      <c r="K132" s="71">
        <f>SUM(K129:K131)</f>
        <v>32694</v>
      </c>
      <c r="L132" s="27">
        <f t="shared" si="100"/>
        <v>2.0095430354193429E-2</v>
      </c>
      <c r="M132" s="26">
        <f>SUM(M129:M131)</f>
        <v>1035</v>
      </c>
      <c r="N132" s="71">
        <f>SUM(N129:N131)</f>
        <v>32100</v>
      </c>
      <c r="O132" s="27">
        <f t="shared" si="101"/>
        <v>3.2242990654205606E-2</v>
      </c>
      <c r="P132" s="26">
        <f>SUM(P129:P131)</f>
        <v>0</v>
      </c>
      <c r="Q132" s="71">
        <f>SUM(Q129:Q131)</f>
        <v>0</v>
      </c>
      <c r="R132" s="27">
        <f t="shared" si="102"/>
        <v>0</v>
      </c>
      <c r="S132" s="26">
        <f>SUM(S129:S131)</f>
        <v>0</v>
      </c>
      <c r="T132" s="71">
        <f>SUM(T129:T131)</f>
        <v>0</v>
      </c>
      <c r="U132" s="27">
        <f t="shared" si="103"/>
        <v>0</v>
      </c>
      <c r="V132" s="26">
        <f>SUM(V129:V131)</f>
        <v>623</v>
      </c>
      <c r="W132" s="71">
        <f>SUM(W129:W131)</f>
        <v>49663</v>
      </c>
      <c r="X132" s="27">
        <f t="shared" si="126"/>
        <v>1.2544550268811792E-2</v>
      </c>
      <c r="Y132" s="26">
        <f>SUM(Y129:Y131)</f>
        <v>0</v>
      </c>
      <c r="Z132" s="71">
        <f>SUM(Z129:Z131)</f>
        <v>0</v>
      </c>
      <c r="AA132" s="27">
        <f t="shared" si="105"/>
        <v>0</v>
      </c>
      <c r="AB132" s="86"/>
      <c r="AC132" s="71">
        <f>SUM(AC129:AC131)</f>
        <v>0</v>
      </c>
      <c r="AD132" s="27">
        <f t="shared" si="106"/>
        <v>0</v>
      </c>
      <c r="AE132" s="86"/>
      <c r="AF132" s="71">
        <f>SUM(AF129:AF131)</f>
        <v>0</v>
      </c>
      <c r="AG132" s="27">
        <f t="shared" si="107"/>
        <v>0</v>
      </c>
      <c r="AH132" s="26">
        <f>SUM(AH129:AH131)</f>
        <v>7782</v>
      </c>
      <c r="AI132" s="26">
        <f>SUM(AI129:AI131)</f>
        <v>259216</v>
      </c>
      <c r="AJ132" s="28">
        <f t="shared" si="110"/>
        <v>3.0021294981791246E-2</v>
      </c>
      <c r="AK132" s="29">
        <f>SUM(AK129:AK131)</f>
        <v>647</v>
      </c>
      <c r="AL132" s="30">
        <f t="shared" si="108"/>
        <v>2.4959879019813593E-3</v>
      </c>
    </row>
    <row r="133" spans="1:38" x14ac:dyDescent="0.3">
      <c r="A133" s="193"/>
      <c r="B133" s="192" t="s">
        <v>26</v>
      </c>
      <c r="C133" s="19" t="s">
        <v>55</v>
      </c>
      <c r="D133" s="20">
        <v>792</v>
      </c>
      <c r="E133" s="70">
        <v>14674</v>
      </c>
      <c r="F133" s="24">
        <f t="shared" si="98"/>
        <v>5.3973013493253376E-2</v>
      </c>
      <c r="G133" s="20">
        <v>1497</v>
      </c>
      <c r="H133" s="70">
        <v>30288</v>
      </c>
      <c r="I133" s="24">
        <f t="shared" si="99"/>
        <v>4.9425515055467509E-2</v>
      </c>
      <c r="J133" s="20">
        <v>283</v>
      </c>
      <c r="K133" s="70">
        <v>10913</v>
      </c>
      <c r="L133" s="24">
        <f t="shared" si="100"/>
        <v>2.5932374232566665E-2</v>
      </c>
      <c r="M133" s="20">
        <v>406</v>
      </c>
      <c r="N133" s="70">
        <v>10322</v>
      </c>
      <c r="O133" s="24">
        <f t="shared" si="101"/>
        <v>3.9333462507266034E-2</v>
      </c>
      <c r="P133" s="20"/>
      <c r="Q133" s="70"/>
      <c r="R133" s="24">
        <f t="shared" si="102"/>
        <v>0</v>
      </c>
      <c r="S133" s="20"/>
      <c r="T133" s="70"/>
      <c r="U133" s="24">
        <f t="shared" si="103"/>
        <v>0</v>
      </c>
      <c r="V133" s="20">
        <v>279</v>
      </c>
      <c r="W133" s="70">
        <v>16656</v>
      </c>
      <c r="X133" s="24">
        <f t="shared" si="126"/>
        <v>1.67507204610951E-2</v>
      </c>
      <c r="Y133" s="20"/>
      <c r="Z133" s="70"/>
      <c r="AA133" s="24">
        <f t="shared" si="105"/>
        <v>0</v>
      </c>
      <c r="AB133" s="84"/>
      <c r="AC133" s="70"/>
      <c r="AD133" s="24">
        <f t="shared" si="106"/>
        <v>0</v>
      </c>
      <c r="AE133" s="84"/>
      <c r="AF133" s="70"/>
      <c r="AG133" s="24">
        <f t="shared" si="107"/>
        <v>0</v>
      </c>
      <c r="AH133" s="13">
        <f t="shared" ref="AH133:AI135" si="129">SUM(D133,G133,J133,M133,P133,S133,V133,Y133,AB133,AE133)</f>
        <v>3257</v>
      </c>
      <c r="AI133" s="13">
        <f t="shared" si="129"/>
        <v>82853</v>
      </c>
      <c r="AJ133" s="21">
        <f t="shared" si="110"/>
        <v>3.9310586218966118E-2</v>
      </c>
      <c r="AK133" s="22">
        <v>273</v>
      </c>
      <c r="AL133" s="23">
        <f t="shared" si="108"/>
        <v>3.2949923358236879E-3</v>
      </c>
    </row>
    <row r="134" spans="1:38" x14ac:dyDescent="0.3">
      <c r="A134" s="193"/>
      <c r="B134" s="193"/>
      <c r="C134" s="19" t="s">
        <v>50</v>
      </c>
      <c r="D134" s="20">
        <v>762</v>
      </c>
      <c r="E134" s="72">
        <v>16195</v>
      </c>
      <c r="F134" s="24">
        <f t="shared" ref="F134:F197" si="130">IF(ISERROR(D134/E134),0,(D134/E134))</f>
        <v>4.7051559123186169E-2</v>
      </c>
      <c r="G134" s="20">
        <v>1702</v>
      </c>
      <c r="H134" s="72">
        <v>33770</v>
      </c>
      <c r="I134" s="24">
        <f t="shared" ref="I134:I197" si="131">IF(ISERROR(G134/H134),0,(G134/H134))</f>
        <v>5.0399763103346165E-2</v>
      </c>
      <c r="J134" s="20">
        <v>279</v>
      </c>
      <c r="K134" s="72">
        <v>11305</v>
      </c>
      <c r="L134" s="24">
        <f t="shared" ref="L134:L197" si="132">IF(ISERROR(J134/K134),0,(J134/K134))</f>
        <v>2.4679345422379477E-2</v>
      </c>
      <c r="M134" s="20">
        <v>417</v>
      </c>
      <c r="N134" s="72">
        <v>11002</v>
      </c>
      <c r="O134" s="24">
        <f t="shared" ref="O134:O197" si="133">IF(ISERROR(M134/N134),0,(M134/N134))</f>
        <v>3.7902199600072711E-2</v>
      </c>
      <c r="P134" s="20"/>
      <c r="Q134" s="70"/>
      <c r="R134" s="24">
        <f t="shared" ref="R134:R197" si="134">IF(ISERROR(P134/Q134),0,(P134/Q134))</f>
        <v>0</v>
      </c>
      <c r="S134" s="20"/>
      <c r="T134" s="70"/>
      <c r="U134" s="24">
        <f t="shared" ref="U134:U197" si="135">IF(ISERROR(S134/T134),0,(S134/T134))</f>
        <v>0</v>
      </c>
      <c r="V134" s="20">
        <v>238</v>
      </c>
      <c r="W134" s="72">
        <v>16859</v>
      </c>
      <c r="X134" s="24">
        <f t="shared" si="126"/>
        <v>1.4117088795302213E-2</v>
      </c>
      <c r="Y134" s="20"/>
      <c r="Z134" s="72"/>
      <c r="AA134" s="24">
        <f t="shared" ref="AA134:AA190" si="136">IF(ISERROR(Y134/Z134),0,(Y134/Z134))</f>
        <v>0</v>
      </c>
      <c r="AB134" s="84"/>
      <c r="AC134" s="72"/>
      <c r="AD134" s="24">
        <f t="shared" ref="AD134:AD190" si="137">IF(ISERROR(AB134/AC134),0,(AB134/AC134))</f>
        <v>0</v>
      </c>
      <c r="AE134" s="84"/>
      <c r="AF134" s="72"/>
      <c r="AG134" s="24">
        <f t="shared" ref="AG134:AG190" si="138">IF(ISERROR(AE134/AF134),0,(AE134/AF134))</f>
        <v>0</v>
      </c>
      <c r="AH134" s="13">
        <f t="shared" si="129"/>
        <v>3398</v>
      </c>
      <c r="AI134" s="13">
        <f t="shared" si="129"/>
        <v>89131</v>
      </c>
      <c r="AJ134" s="21">
        <f t="shared" ref="AJ134:AJ140" si="139">IF(ISERROR(AH134/AI134),0,(AH134/AI134))</f>
        <v>3.8123660679224958E-2</v>
      </c>
      <c r="AK134" s="22">
        <v>252</v>
      </c>
      <c r="AL134" s="23">
        <f t="shared" ref="AL134:AL197" si="140">IF(ISERROR(AK134/AI134),0,(AK134/AI134))</f>
        <v>2.8272991439566479E-3</v>
      </c>
    </row>
    <row r="135" spans="1:38" x14ac:dyDescent="0.3">
      <c r="A135" s="193"/>
      <c r="B135" s="193"/>
      <c r="C135" s="19" t="s">
        <v>51</v>
      </c>
      <c r="D135" s="20">
        <v>1046</v>
      </c>
      <c r="E135" s="70">
        <v>13390</v>
      </c>
      <c r="F135" s="24">
        <f t="shared" si="130"/>
        <v>7.8117998506348027E-2</v>
      </c>
      <c r="G135" s="20">
        <v>2122</v>
      </c>
      <c r="H135" s="70">
        <v>28916</v>
      </c>
      <c r="I135" s="24">
        <f t="shared" si="131"/>
        <v>7.3384977175266292E-2</v>
      </c>
      <c r="J135" s="20">
        <v>398</v>
      </c>
      <c r="K135" s="70">
        <v>9894</v>
      </c>
      <c r="L135" s="24">
        <f t="shared" si="132"/>
        <v>4.0226399838285833E-2</v>
      </c>
      <c r="M135" s="20">
        <v>467</v>
      </c>
      <c r="N135" s="70">
        <v>8183</v>
      </c>
      <c r="O135" s="24">
        <f t="shared" si="133"/>
        <v>5.7069534400586583E-2</v>
      </c>
      <c r="P135" s="20"/>
      <c r="Q135" s="70"/>
      <c r="R135" s="24">
        <f t="shared" si="134"/>
        <v>0</v>
      </c>
      <c r="S135" s="20"/>
      <c r="T135" s="70"/>
      <c r="U135" s="24">
        <f t="shared" si="135"/>
        <v>0</v>
      </c>
      <c r="V135" s="20">
        <v>423</v>
      </c>
      <c r="W135" s="70">
        <v>13280</v>
      </c>
      <c r="X135" s="24">
        <f t="shared" si="126"/>
        <v>3.1852409638554215E-2</v>
      </c>
      <c r="Y135" s="20"/>
      <c r="Z135" s="70"/>
      <c r="AA135" s="24">
        <f t="shared" si="136"/>
        <v>0</v>
      </c>
      <c r="AB135" s="84"/>
      <c r="AC135" s="70"/>
      <c r="AD135" s="24">
        <f t="shared" si="137"/>
        <v>0</v>
      </c>
      <c r="AE135" s="84"/>
      <c r="AF135" s="70"/>
      <c r="AG135" s="24">
        <f t="shared" si="138"/>
        <v>0</v>
      </c>
      <c r="AH135" s="13">
        <f t="shared" si="129"/>
        <v>4456</v>
      </c>
      <c r="AI135" s="13">
        <f t="shared" si="129"/>
        <v>73663</v>
      </c>
      <c r="AJ135" s="21">
        <f t="shared" si="139"/>
        <v>6.0491698681834842E-2</v>
      </c>
      <c r="AK135" s="22">
        <v>341</v>
      </c>
      <c r="AL135" s="23">
        <f t="shared" si="140"/>
        <v>4.6291896881745249E-3</v>
      </c>
    </row>
    <row r="136" spans="1:38" x14ac:dyDescent="0.3">
      <c r="A136" s="193"/>
      <c r="B136" s="194"/>
      <c r="C136" s="25" t="s">
        <v>44</v>
      </c>
      <c r="D136" s="26">
        <f>SUM(D133:D135)</f>
        <v>2600</v>
      </c>
      <c r="E136" s="71">
        <f>SUM(E133:E135)</f>
        <v>44259</v>
      </c>
      <c r="F136" s="27">
        <f t="shared" si="130"/>
        <v>5.8745113988115411E-2</v>
      </c>
      <c r="G136" s="26">
        <f>SUM(G133:G135)</f>
        <v>5321</v>
      </c>
      <c r="H136" s="71">
        <f>SUM(H133:H135)</f>
        <v>92974</v>
      </c>
      <c r="I136" s="27">
        <f t="shared" si="131"/>
        <v>5.7231053843009874E-2</v>
      </c>
      <c r="J136" s="26">
        <f>SUM(J133:J135)</f>
        <v>960</v>
      </c>
      <c r="K136" s="71">
        <f>SUM(K133:K135)</f>
        <v>32112</v>
      </c>
      <c r="L136" s="27">
        <f t="shared" si="132"/>
        <v>2.9895366218236172E-2</v>
      </c>
      <c r="M136" s="26">
        <f>SUM(M133:M135)</f>
        <v>1290</v>
      </c>
      <c r="N136" s="71">
        <f>SUM(N133:N135)</f>
        <v>29507</v>
      </c>
      <c r="O136" s="27">
        <f t="shared" si="133"/>
        <v>4.3718439692276408E-2</v>
      </c>
      <c r="P136" s="26">
        <f>SUM(P133:P135)</f>
        <v>0</v>
      </c>
      <c r="Q136" s="71">
        <f>SUM(Q133:Q135)</f>
        <v>0</v>
      </c>
      <c r="R136" s="27">
        <f t="shared" si="134"/>
        <v>0</v>
      </c>
      <c r="S136" s="26">
        <f>SUM(S133:S135)</f>
        <v>0</v>
      </c>
      <c r="T136" s="71">
        <f>SUM(T133:T135)</f>
        <v>0</v>
      </c>
      <c r="U136" s="27">
        <f t="shared" si="135"/>
        <v>0</v>
      </c>
      <c r="V136" s="26">
        <f>SUM(V133:V135)</f>
        <v>940</v>
      </c>
      <c r="W136" s="71">
        <f>SUM(W133:W135)</f>
        <v>46795</v>
      </c>
      <c r="X136" s="27">
        <f t="shared" si="126"/>
        <v>2.0087616198311786E-2</v>
      </c>
      <c r="Y136" s="26">
        <f>SUM(Y133:Y135)</f>
        <v>0</v>
      </c>
      <c r="Z136" s="71">
        <f>SUM(Z133:Z135)</f>
        <v>0</v>
      </c>
      <c r="AA136" s="27">
        <f t="shared" si="136"/>
        <v>0</v>
      </c>
      <c r="AB136" s="86"/>
      <c r="AC136" s="71">
        <f>SUM(AC133:AC135)</f>
        <v>0</v>
      </c>
      <c r="AD136" s="27">
        <f t="shared" si="137"/>
        <v>0</v>
      </c>
      <c r="AE136" s="86"/>
      <c r="AF136" s="71">
        <f>SUM(AF133:AF135)</f>
        <v>0</v>
      </c>
      <c r="AG136" s="27">
        <f t="shared" si="138"/>
        <v>0</v>
      </c>
      <c r="AH136" s="26">
        <f>SUM(AH133:AH135)</f>
        <v>11111</v>
      </c>
      <c r="AI136" s="26">
        <f>SUM(AI133:AI135)</f>
        <v>245647</v>
      </c>
      <c r="AJ136" s="28">
        <f t="shared" si="139"/>
        <v>4.5231572133997158E-2</v>
      </c>
      <c r="AK136" s="29">
        <f>SUM(AK133:AK135)</f>
        <v>866</v>
      </c>
      <c r="AL136" s="30">
        <f t="shared" si="140"/>
        <v>3.5253839859635981E-3</v>
      </c>
    </row>
    <row r="137" spans="1:38" x14ac:dyDescent="0.3">
      <c r="A137" s="193"/>
      <c r="B137" s="192" t="s">
        <v>9</v>
      </c>
      <c r="C137" s="19" t="s">
        <v>53</v>
      </c>
      <c r="D137" s="85">
        <v>1220</v>
      </c>
      <c r="E137" s="70">
        <v>17435</v>
      </c>
      <c r="F137" s="24">
        <f t="shared" si="130"/>
        <v>6.9974189848006879E-2</v>
      </c>
      <c r="G137" s="85">
        <v>2373</v>
      </c>
      <c r="H137" s="70">
        <v>32979</v>
      </c>
      <c r="I137" s="24">
        <f t="shared" si="131"/>
        <v>7.1954880378422639E-2</v>
      </c>
      <c r="J137" s="85">
        <v>456</v>
      </c>
      <c r="K137" s="70">
        <v>11107</v>
      </c>
      <c r="L137" s="24">
        <f t="shared" si="132"/>
        <v>4.1055190420455571E-2</v>
      </c>
      <c r="M137" s="85">
        <v>612</v>
      </c>
      <c r="N137" s="70">
        <v>10679</v>
      </c>
      <c r="O137" s="24">
        <f t="shared" si="133"/>
        <v>5.7308736773106099E-2</v>
      </c>
      <c r="P137" s="20"/>
      <c r="Q137" s="70"/>
      <c r="R137" s="24">
        <f t="shared" si="134"/>
        <v>0</v>
      </c>
      <c r="S137" s="20"/>
      <c r="T137" s="70"/>
      <c r="U137" s="24">
        <f t="shared" si="135"/>
        <v>0</v>
      </c>
      <c r="V137" s="85">
        <v>487</v>
      </c>
      <c r="W137" s="70">
        <v>17410</v>
      </c>
      <c r="X137" s="24">
        <f t="shared" si="126"/>
        <v>2.7972429638139E-2</v>
      </c>
      <c r="Y137" s="20"/>
      <c r="Z137" s="70"/>
      <c r="AA137" s="24">
        <f t="shared" si="136"/>
        <v>0</v>
      </c>
      <c r="AB137" s="84"/>
      <c r="AC137" s="70"/>
      <c r="AD137" s="24">
        <f t="shared" si="137"/>
        <v>0</v>
      </c>
      <c r="AE137" s="84"/>
      <c r="AF137" s="70"/>
      <c r="AG137" s="24">
        <f t="shared" si="138"/>
        <v>0</v>
      </c>
      <c r="AH137" s="13">
        <f t="shared" ref="AH137:AI139" si="141">SUM(D137,G137,J137,M137,P137,S137,V137,Y137,AB137,AE137)</f>
        <v>5148</v>
      </c>
      <c r="AI137" s="13">
        <f t="shared" si="141"/>
        <v>89610</v>
      </c>
      <c r="AJ137" s="21">
        <f t="shared" si="139"/>
        <v>5.7448945430197525E-2</v>
      </c>
      <c r="AK137" s="22">
        <v>440</v>
      </c>
      <c r="AL137" s="23">
        <f t="shared" si="140"/>
        <v>4.9101662760852585E-3</v>
      </c>
    </row>
    <row r="138" spans="1:38" x14ac:dyDescent="0.3">
      <c r="A138" s="193"/>
      <c r="B138" s="193"/>
      <c r="C138" s="19" t="s">
        <v>48</v>
      </c>
      <c r="D138" s="20">
        <v>1273</v>
      </c>
      <c r="E138" s="70">
        <v>14877</v>
      </c>
      <c r="F138" s="24">
        <f t="shared" si="130"/>
        <v>8.5568326947637288E-2</v>
      </c>
      <c r="G138" s="20">
        <v>2580</v>
      </c>
      <c r="H138" s="70">
        <v>29226</v>
      </c>
      <c r="I138" s="24">
        <f t="shared" si="131"/>
        <v>8.8277561075754463E-2</v>
      </c>
      <c r="J138" s="20">
        <v>499</v>
      </c>
      <c r="K138" s="70">
        <v>10793</v>
      </c>
      <c r="L138" s="24">
        <f t="shared" si="132"/>
        <v>4.6233669971277681E-2</v>
      </c>
      <c r="M138" s="20">
        <v>551</v>
      </c>
      <c r="N138" s="70">
        <v>10233</v>
      </c>
      <c r="O138" s="24">
        <f t="shared" si="133"/>
        <v>5.3845402130362555E-2</v>
      </c>
      <c r="P138" s="20"/>
      <c r="Q138" s="70"/>
      <c r="R138" s="24">
        <f t="shared" si="134"/>
        <v>0</v>
      </c>
      <c r="S138" s="20"/>
      <c r="T138" s="70"/>
      <c r="U138" s="24">
        <f t="shared" si="135"/>
        <v>0</v>
      </c>
      <c r="V138" s="20">
        <v>1076</v>
      </c>
      <c r="W138" s="70">
        <v>21447</v>
      </c>
      <c r="X138" s="24">
        <f t="shared" si="126"/>
        <v>5.0170186972536952E-2</v>
      </c>
      <c r="Y138" s="20"/>
      <c r="Z138" s="70"/>
      <c r="AA138" s="24">
        <f t="shared" si="136"/>
        <v>0</v>
      </c>
      <c r="AB138" s="84"/>
      <c r="AC138" s="70"/>
      <c r="AD138" s="24">
        <f t="shared" si="137"/>
        <v>0</v>
      </c>
      <c r="AE138" s="84"/>
      <c r="AF138" s="70"/>
      <c r="AG138" s="24">
        <f t="shared" si="138"/>
        <v>0</v>
      </c>
      <c r="AH138" s="13">
        <f t="shared" si="141"/>
        <v>5979</v>
      </c>
      <c r="AI138" s="13">
        <f t="shared" si="141"/>
        <v>86576</v>
      </c>
      <c r="AJ138" s="21">
        <f t="shared" si="139"/>
        <v>6.9060709665496212E-2</v>
      </c>
      <c r="AK138" s="22">
        <v>452</v>
      </c>
      <c r="AL138" s="23">
        <f t="shared" si="140"/>
        <v>5.2208464239512104E-3</v>
      </c>
    </row>
    <row r="139" spans="1:38" x14ac:dyDescent="0.3">
      <c r="A139" s="193"/>
      <c r="B139" s="193"/>
      <c r="C139" s="19" t="s">
        <v>54</v>
      </c>
      <c r="D139" s="20">
        <v>1287</v>
      </c>
      <c r="E139" s="70">
        <v>13921</v>
      </c>
      <c r="F139" s="24">
        <f t="shared" si="130"/>
        <v>9.2450255010415913E-2</v>
      </c>
      <c r="G139" s="20">
        <v>2773</v>
      </c>
      <c r="H139" s="70">
        <v>28051</v>
      </c>
      <c r="I139" s="24">
        <f t="shared" si="131"/>
        <v>9.8855655769847783E-2</v>
      </c>
      <c r="J139" s="20">
        <v>576</v>
      </c>
      <c r="K139" s="70">
        <v>10815</v>
      </c>
      <c r="L139" s="24">
        <f t="shared" si="132"/>
        <v>5.3259361997226078E-2</v>
      </c>
      <c r="M139" s="20">
        <v>596</v>
      </c>
      <c r="N139" s="70">
        <v>10113</v>
      </c>
      <c r="O139" s="24">
        <f t="shared" si="133"/>
        <v>5.8934045288242858E-2</v>
      </c>
      <c r="P139" s="20"/>
      <c r="Q139" s="70"/>
      <c r="R139" s="24">
        <f t="shared" si="134"/>
        <v>0</v>
      </c>
      <c r="S139" s="20"/>
      <c r="T139" s="70"/>
      <c r="U139" s="24">
        <f t="shared" si="135"/>
        <v>0</v>
      </c>
      <c r="V139" s="20">
        <v>1093</v>
      </c>
      <c r="W139" s="70">
        <v>21148</v>
      </c>
      <c r="X139" s="24">
        <f t="shared" si="126"/>
        <v>5.1683374314355969E-2</v>
      </c>
      <c r="Y139" s="20"/>
      <c r="Z139" s="70"/>
      <c r="AA139" s="24">
        <f t="shared" si="136"/>
        <v>0</v>
      </c>
      <c r="AB139" s="84"/>
      <c r="AC139" s="70"/>
      <c r="AD139" s="24">
        <f t="shared" si="137"/>
        <v>0</v>
      </c>
      <c r="AE139" s="84"/>
      <c r="AF139" s="70"/>
      <c r="AG139" s="24">
        <f t="shared" si="138"/>
        <v>0</v>
      </c>
      <c r="AH139" s="13">
        <f t="shared" si="141"/>
        <v>6325</v>
      </c>
      <c r="AI139" s="13">
        <f t="shared" si="141"/>
        <v>84048</v>
      </c>
      <c r="AJ139" s="21">
        <f t="shared" si="139"/>
        <v>7.5254616409670669E-2</v>
      </c>
      <c r="AK139" s="22">
        <v>373</v>
      </c>
      <c r="AL139" s="23">
        <f t="shared" si="140"/>
        <v>4.4379402246335431E-3</v>
      </c>
    </row>
    <row r="140" spans="1:38" x14ac:dyDescent="0.3">
      <c r="A140" s="194"/>
      <c r="B140" s="194"/>
      <c r="C140" s="25" t="s">
        <v>44</v>
      </c>
      <c r="D140" s="26">
        <f>SUM(D137:D139)</f>
        <v>3780</v>
      </c>
      <c r="E140" s="71">
        <f>SUM(E137:E139)</f>
        <v>46233</v>
      </c>
      <c r="F140" s="27">
        <f t="shared" si="130"/>
        <v>8.175978197391473E-2</v>
      </c>
      <c r="G140" s="26">
        <f>SUM(G137:G139)</f>
        <v>7726</v>
      </c>
      <c r="H140" s="71">
        <f>SUM(H137:H139)</f>
        <v>90256</v>
      </c>
      <c r="I140" s="27">
        <f t="shared" si="131"/>
        <v>8.5600957277078532E-2</v>
      </c>
      <c r="J140" s="26">
        <f>SUM(J137:J139)</f>
        <v>1531</v>
      </c>
      <c r="K140" s="71">
        <f>SUM(K137:K139)</f>
        <v>32715</v>
      </c>
      <c r="L140" s="27">
        <f t="shared" si="132"/>
        <v>4.679810484487238E-2</v>
      </c>
      <c r="M140" s="26">
        <f>SUM(M137:M139)</f>
        <v>1759</v>
      </c>
      <c r="N140" s="71">
        <f>SUM(N137:N139)</f>
        <v>31025</v>
      </c>
      <c r="O140" s="27">
        <f t="shared" si="133"/>
        <v>5.6696212731668007E-2</v>
      </c>
      <c r="P140" s="26">
        <f>SUM(P137:P139)</f>
        <v>0</v>
      </c>
      <c r="Q140" s="71">
        <f>SUM(Q137:Q139)</f>
        <v>0</v>
      </c>
      <c r="R140" s="27">
        <f t="shared" si="134"/>
        <v>0</v>
      </c>
      <c r="S140" s="26">
        <f>SUM(S137:S139)</f>
        <v>0</v>
      </c>
      <c r="T140" s="71">
        <f>SUM(T137:T139)</f>
        <v>0</v>
      </c>
      <c r="U140" s="27">
        <f t="shared" si="135"/>
        <v>0</v>
      </c>
      <c r="V140" s="26">
        <f>SUM(V137:V139)</f>
        <v>2656</v>
      </c>
      <c r="W140" s="71">
        <f>SUM(W137:W139)</f>
        <v>60005</v>
      </c>
      <c r="X140" s="27">
        <f t="shared" si="126"/>
        <v>4.4262978085159568E-2</v>
      </c>
      <c r="Y140" s="26">
        <f>SUM(Y137:Y139)</f>
        <v>0</v>
      </c>
      <c r="Z140" s="71">
        <f>SUM(Z137:Z139)</f>
        <v>0</v>
      </c>
      <c r="AA140" s="27">
        <f t="shared" si="136"/>
        <v>0</v>
      </c>
      <c r="AB140" s="86"/>
      <c r="AC140" s="71">
        <f>SUM(AC137:AC139)</f>
        <v>0</v>
      </c>
      <c r="AD140" s="27">
        <f t="shared" si="137"/>
        <v>0</v>
      </c>
      <c r="AE140" s="86"/>
      <c r="AF140" s="71">
        <f>SUM(AF137:AF139)</f>
        <v>0</v>
      </c>
      <c r="AG140" s="27">
        <f t="shared" si="138"/>
        <v>0</v>
      </c>
      <c r="AH140" s="26">
        <f>SUM(AH137:AH139)</f>
        <v>17452</v>
      </c>
      <c r="AI140" s="26">
        <f>SUM(AI137:AI139)</f>
        <v>260234</v>
      </c>
      <c r="AJ140" s="28">
        <f t="shared" si="139"/>
        <v>6.7062720474649742E-2</v>
      </c>
      <c r="AK140" s="29">
        <f>SUM(AK137:AK139)</f>
        <v>1265</v>
      </c>
      <c r="AL140" s="30">
        <f t="shared" si="140"/>
        <v>4.8610097066486314E-3</v>
      </c>
    </row>
    <row r="141" spans="1:38" x14ac:dyDescent="0.3">
      <c r="A141" s="190" t="s">
        <v>46</v>
      </c>
      <c r="B141" s="198"/>
      <c r="C141" s="191"/>
      <c r="D141" s="31">
        <f>SUM(D128,D132,D136,D140)</f>
        <v>9145</v>
      </c>
      <c r="E141" s="75">
        <f>SUM(E128,E132,E136,E140)</f>
        <v>180032</v>
      </c>
      <c r="F141" s="32">
        <f t="shared" si="130"/>
        <v>5.0796525062211162E-2</v>
      </c>
      <c r="G141" s="31">
        <f>SUM(G128,G132,G136,G140)</f>
        <v>18906</v>
      </c>
      <c r="H141" s="73">
        <f>SUM(H128,H132,H136,H140)</f>
        <v>366548</v>
      </c>
      <c r="I141" s="32">
        <f t="shared" si="131"/>
        <v>5.1578510863515829E-2</v>
      </c>
      <c r="J141" s="31">
        <f>SUM(J128,J132,J136,J140)</f>
        <v>3503</v>
      </c>
      <c r="K141" s="73">
        <f>SUM(K128,K132,K136,K140)</f>
        <v>129305</v>
      </c>
      <c r="L141" s="32">
        <f t="shared" si="132"/>
        <v>2.7090986427439002E-2</v>
      </c>
      <c r="M141" s="31">
        <f>SUM(M128,M132,M136,M140)</f>
        <v>4549</v>
      </c>
      <c r="N141" s="73">
        <f>SUM(N128,N132,N136,N140)</f>
        <v>123514</v>
      </c>
      <c r="O141" s="32">
        <f t="shared" si="133"/>
        <v>3.6829833055362145E-2</v>
      </c>
      <c r="P141" s="31">
        <f>SUM(P128,P132,P136,P140)</f>
        <v>0</v>
      </c>
      <c r="Q141" s="73">
        <f>SUM(Q128,Q132,Q136,Q140)</f>
        <v>0</v>
      </c>
      <c r="R141" s="32">
        <f t="shared" si="134"/>
        <v>0</v>
      </c>
      <c r="S141" s="31">
        <f>SUM(S128,S132,S136,S140)</f>
        <v>0</v>
      </c>
      <c r="T141" s="73">
        <f>SUM(T128,T132,T136,T140)</f>
        <v>0</v>
      </c>
      <c r="U141" s="32">
        <f t="shared" si="135"/>
        <v>0</v>
      </c>
      <c r="V141" s="31">
        <f>SUM(V128,V132,V136,V140)</f>
        <v>4602</v>
      </c>
      <c r="W141" s="73">
        <f>SUM(W128,W132,W136,W140)</f>
        <v>204900</v>
      </c>
      <c r="X141" s="32">
        <f t="shared" si="126"/>
        <v>2.24597364568082E-2</v>
      </c>
      <c r="Y141" s="31">
        <f>SUM(Y128,Y132,Y136,Y140)</f>
        <v>0</v>
      </c>
      <c r="Z141" s="73">
        <f>SUM(Z128,Z132,Z136,Z140)</f>
        <v>0</v>
      </c>
      <c r="AA141" s="32">
        <f t="shared" si="136"/>
        <v>0</v>
      </c>
      <c r="AB141" s="87">
        <f>SUM(AB128,AB132,AB136,AB140)</f>
        <v>0</v>
      </c>
      <c r="AC141" s="73">
        <f>SUM(AC128,AC132,AC136,AC140)</f>
        <v>0</v>
      </c>
      <c r="AD141" s="32">
        <f t="shared" si="137"/>
        <v>0</v>
      </c>
      <c r="AE141" s="87">
        <f>SUM(AE128,AE132,AE136,AE140)</f>
        <v>0</v>
      </c>
      <c r="AF141" s="73">
        <f>SUM(AF128,AF132,AF136,AF140)</f>
        <v>0</v>
      </c>
      <c r="AG141" s="32">
        <f t="shared" si="138"/>
        <v>0</v>
      </c>
      <c r="AH141" s="31">
        <f>SUM(AH128,AH132,AH136,AH140)</f>
        <v>40705</v>
      </c>
      <c r="AI141" s="31">
        <f>SUM(AI128,AI132,AI136,AI140)</f>
        <v>1004299</v>
      </c>
      <c r="AJ141" s="35">
        <f t="shared" ref="AJ141:AJ197" si="142">IF(ISERROR(AH141/AI141),0,(AH141/AI141))</f>
        <v>4.0530758270196428E-2</v>
      </c>
      <c r="AK141" s="34">
        <f>SUM(AK128,AK132,AK136,AK140)</f>
        <v>3357</v>
      </c>
      <c r="AL141" s="35">
        <f t="shared" si="140"/>
        <v>3.3426300334860434E-3</v>
      </c>
    </row>
    <row r="142" spans="1:38" x14ac:dyDescent="0.3">
      <c r="A142" s="206" t="s">
        <v>34</v>
      </c>
      <c r="B142" s="192" t="s">
        <v>24</v>
      </c>
      <c r="C142" s="19" t="s">
        <v>41</v>
      </c>
      <c r="D142" s="20">
        <v>326</v>
      </c>
      <c r="E142" s="70">
        <v>7487</v>
      </c>
      <c r="F142" s="24">
        <f t="shared" si="130"/>
        <v>4.3542139708828635E-2</v>
      </c>
      <c r="G142" s="20">
        <v>433</v>
      </c>
      <c r="H142" s="70">
        <v>15935</v>
      </c>
      <c r="I142" s="24">
        <f t="shared" si="131"/>
        <v>2.7172889865076873E-2</v>
      </c>
      <c r="J142" s="20">
        <v>0</v>
      </c>
      <c r="K142" s="70"/>
      <c r="L142" s="24">
        <f t="shared" si="132"/>
        <v>0</v>
      </c>
      <c r="M142" s="20">
        <v>0</v>
      </c>
      <c r="N142" s="70"/>
      <c r="O142" s="24">
        <f t="shared" si="133"/>
        <v>0</v>
      </c>
      <c r="P142" s="20">
        <v>0</v>
      </c>
      <c r="Q142" s="70"/>
      <c r="R142" s="24">
        <f t="shared" si="134"/>
        <v>0</v>
      </c>
      <c r="S142" s="20">
        <v>0</v>
      </c>
      <c r="T142" s="70"/>
      <c r="U142" s="24">
        <f t="shared" si="135"/>
        <v>0</v>
      </c>
      <c r="V142" s="20">
        <v>0</v>
      </c>
      <c r="W142" s="70"/>
      <c r="X142" s="24">
        <f t="shared" si="126"/>
        <v>0</v>
      </c>
      <c r="Y142" s="20"/>
      <c r="Z142" s="70"/>
      <c r="AA142" s="24">
        <f t="shared" si="136"/>
        <v>0</v>
      </c>
      <c r="AB142" s="20"/>
      <c r="AC142" s="70"/>
      <c r="AD142" s="24">
        <f t="shared" si="137"/>
        <v>0</v>
      </c>
      <c r="AE142" s="20"/>
      <c r="AF142" s="70"/>
      <c r="AG142" s="24">
        <f t="shared" si="138"/>
        <v>0</v>
      </c>
      <c r="AH142" s="13">
        <f t="shared" ref="AH142:AI144" si="143">SUM(D142,G142,J142,M142,P142,S142,V142,Y142,AB142,AE142)</f>
        <v>759</v>
      </c>
      <c r="AI142" s="13">
        <f t="shared" si="143"/>
        <v>23422</v>
      </c>
      <c r="AJ142" s="21">
        <f t="shared" si="142"/>
        <v>3.2405430791563487E-2</v>
      </c>
      <c r="AK142" s="22">
        <v>198</v>
      </c>
      <c r="AL142" s="23">
        <f t="shared" si="140"/>
        <v>8.4535906412774309E-3</v>
      </c>
    </row>
    <row r="143" spans="1:38" x14ac:dyDescent="0.3">
      <c r="A143" s="193"/>
      <c r="B143" s="193"/>
      <c r="C143" s="19" t="s">
        <v>43</v>
      </c>
      <c r="D143" s="20">
        <v>329</v>
      </c>
      <c r="E143" s="70">
        <v>8425</v>
      </c>
      <c r="F143" s="24">
        <f t="shared" si="130"/>
        <v>3.9050445103857565E-2</v>
      </c>
      <c r="G143" s="20">
        <v>561</v>
      </c>
      <c r="H143" s="70">
        <v>16931</v>
      </c>
      <c r="I143" s="24">
        <f t="shared" si="131"/>
        <v>3.3134487035615147E-2</v>
      </c>
      <c r="J143" s="20">
        <v>0</v>
      </c>
      <c r="K143" s="70"/>
      <c r="L143" s="24">
        <f t="shared" si="132"/>
        <v>0</v>
      </c>
      <c r="M143" s="20">
        <v>0</v>
      </c>
      <c r="N143" s="70"/>
      <c r="O143" s="24">
        <f t="shared" si="133"/>
        <v>0</v>
      </c>
      <c r="P143" s="20">
        <v>0</v>
      </c>
      <c r="Q143" s="70"/>
      <c r="R143" s="24">
        <f t="shared" si="134"/>
        <v>0</v>
      </c>
      <c r="S143" s="20">
        <v>0</v>
      </c>
      <c r="T143" s="70"/>
      <c r="U143" s="24">
        <f t="shared" si="135"/>
        <v>0</v>
      </c>
      <c r="V143" s="20">
        <v>0</v>
      </c>
      <c r="W143" s="70"/>
      <c r="X143" s="24">
        <f t="shared" si="126"/>
        <v>0</v>
      </c>
      <c r="Y143" s="20"/>
      <c r="Z143" s="70"/>
      <c r="AA143" s="24">
        <f t="shared" si="136"/>
        <v>0</v>
      </c>
      <c r="AB143" s="20"/>
      <c r="AC143" s="70"/>
      <c r="AD143" s="24">
        <f t="shared" si="137"/>
        <v>0</v>
      </c>
      <c r="AE143" s="20"/>
      <c r="AF143" s="70"/>
      <c r="AG143" s="24">
        <f t="shared" si="138"/>
        <v>0</v>
      </c>
      <c r="AH143" s="13">
        <f t="shared" si="143"/>
        <v>890</v>
      </c>
      <c r="AI143" s="13">
        <f t="shared" si="143"/>
        <v>25356</v>
      </c>
      <c r="AJ143" s="21">
        <f t="shared" si="142"/>
        <v>3.5100173528947787E-2</v>
      </c>
      <c r="AK143" s="22">
        <v>278</v>
      </c>
      <c r="AL143" s="23">
        <f t="shared" si="140"/>
        <v>1.096387442814324E-2</v>
      </c>
    </row>
    <row r="144" spans="1:38" x14ac:dyDescent="0.3">
      <c r="A144" s="193"/>
      <c r="B144" s="193"/>
      <c r="C144" s="19" t="s">
        <v>47</v>
      </c>
      <c r="D144" s="20">
        <v>394</v>
      </c>
      <c r="E144" s="70">
        <v>8408</v>
      </c>
      <c r="F144" s="24">
        <f t="shared" si="130"/>
        <v>4.6860133206470027E-2</v>
      </c>
      <c r="G144" s="20">
        <v>687</v>
      </c>
      <c r="H144" s="70">
        <v>16325</v>
      </c>
      <c r="I144" s="24">
        <f t="shared" si="131"/>
        <v>4.2082695252679936E-2</v>
      </c>
      <c r="J144" s="20">
        <v>0</v>
      </c>
      <c r="K144" s="70"/>
      <c r="L144" s="24">
        <f t="shared" si="132"/>
        <v>0</v>
      </c>
      <c r="M144" s="20">
        <v>0</v>
      </c>
      <c r="N144" s="70"/>
      <c r="O144" s="24">
        <f t="shared" si="133"/>
        <v>0</v>
      </c>
      <c r="P144" s="20">
        <v>0</v>
      </c>
      <c r="Q144" s="70"/>
      <c r="R144" s="24">
        <f t="shared" si="134"/>
        <v>0</v>
      </c>
      <c r="S144" s="20">
        <v>0</v>
      </c>
      <c r="T144" s="70"/>
      <c r="U144" s="24">
        <f t="shared" si="135"/>
        <v>0</v>
      </c>
      <c r="V144" s="20">
        <v>0</v>
      </c>
      <c r="W144" s="70"/>
      <c r="X144" s="24">
        <f t="shared" si="126"/>
        <v>0</v>
      </c>
      <c r="Y144" s="20"/>
      <c r="Z144" s="70"/>
      <c r="AA144" s="24">
        <f t="shared" si="136"/>
        <v>0</v>
      </c>
      <c r="AB144" s="20"/>
      <c r="AC144" s="70"/>
      <c r="AD144" s="24">
        <f t="shared" si="137"/>
        <v>0</v>
      </c>
      <c r="AE144" s="20"/>
      <c r="AF144" s="70"/>
      <c r="AG144" s="24">
        <f t="shared" si="138"/>
        <v>0</v>
      </c>
      <c r="AH144" s="13">
        <f t="shared" si="143"/>
        <v>1081</v>
      </c>
      <c r="AI144" s="13">
        <f t="shared" si="143"/>
        <v>24733</v>
      </c>
      <c r="AJ144" s="21">
        <f t="shared" si="142"/>
        <v>4.3706788501192737E-2</v>
      </c>
      <c r="AK144" s="22">
        <v>173</v>
      </c>
      <c r="AL144" s="23">
        <f t="shared" si="140"/>
        <v>6.9947034326608174E-3</v>
      </c>
    </row>
    <row r="145" spans="1:38" x14ac:dyDescent="0.3">
      <c r="A145" s="193"/>
      <c r="B145" s="194"/>
      <c r="C145" s="25" t="s">
        <v>44</v>
      </c>
      <c r="D145" s="26">
        <f>SUM(D142:D144)</f>
        <v>1049</v>
      </c>
      <c r="E145" s="71">
        <f>SUM(E142:E144)</f>
        <v>24320</v>
      </c>
      <c r="F145" s="27">
        <f t="shared" si="130"/>
        <v>4.3133223684210527E-2</v>
      </c>
      <c r="G145" s="26">
        <f>SUM(G142:G144)</f>
        <v>1681</v>
      </c>
      <c r="H145" s="71">
        <f>SUM(H142:H144)</f>
        <v>49191</v>
      </c>
      <c r="I145" s="27">
        <f t="shared" si="131"/>
        <v>3.4172917810168527E-2</v>
      </c>
      <c r="J145" s="26">
        <f>SUM(J142:J144)</f>
        <v>0</v>
      </c>
      <c r="K145" s="71">
        <f>SUM(K142:K144)</f>
        <v>0</v>
      </c>
      <c r="L145" s="27">
        <f t="shared" si="132"/>
        <v>0</v>
      </c>
      <c r="M145" s="26">
        <f>SUM(M142:M144)</f>
        <v>0</v>
      </c>
      <c r="N145" s="71">
        <f>SUM(N142:N144)</f>
        <v>0</v>
      </c>
      <c r="O145" s="27">
        <f t="shared" si="133"/>
        <v>0</v>
      </c>
      <c r="P145" s="26">
        <f>SUM(P142:P144)</f>
        <v>0</v>
      </c>
      <c r="Q145" s="71">
        <f>SUM(Q142:Q144)</f>
        <v>0</v>
      </c>
      <c r="R145" s="27">
        <f t="shared" si="134"/>
        <v>0</v>
      </c>
      <c r="S145" s="26">
        <f>SUM(S142:S144)</f>
        <v>0</v>
      </c>
      <c r="T145" s="71">
        <f>SUM(T142:T144)</f>
        <v>0</v>
      </c>
      <c r="U145" s="27">
        <f t="shared" si="135"/>
        <v>0</v>
      </c>
      <c r="V145" s="26">
        <f>SUM(V142:V144)</f>
        <v>0</v>
      </c>
      <c r="W145" s="71">
        <f>SUM(W142:W144)</f>
        <v>0</v>
      </c>
      <c r="X145" s="27">
        <f t="shared" si="126"/>
        <v>0</v>
      </c>
      <c r="Y145" s="26">
        <f>SUM(Y142:Y144)</f>
        <v>0</v>
      </c>
      <c r="Z145" s="71">
        <f>SUM(Z142:Z144)</f>
        <v>0</v>
      </c>
      <c r="AA145" s="27">
        <f t="shared" si="136"/>
        <v>0</v>
      </c>
      <c r="AB145" s="86"/>
      <c r="AC145" s="71">
        <f>SUM(AC142:AC144)</f>
        <v>0</v>
      </c>
      <c r="AD145" s="27">
        <f t="shared" si="137"/>
        <v>0</v>
      </c>
      <c r="AE145" s="86"/>
      <c r="AF145" s="71">
        <f>SUM(AF142:AF144)</f>
        <v>0</v>
      </c>
      <c r="AG145" s="27">
        <f t="shared" si="138"/>
        <v>0</v>
      </c>
      <c r="AH145" s="26">
        <f>SUM(AH142:AH144)</f>
        <v>2730</v>
      </c>
      <c r="AI145" s="26">
        <f>SUM(AI142:AI144)</f>
        <v>73511</v>
      </c>
      <c r="AJ145" s="28">
        <f t="shared" si="142"/>
        <v>3.7137299179714603E-2</v>
      </c>
      <c r="AK145" s="29">
        <f>SUM(AK142:AK144)</f>
        <v>649</v>
      </c>
      <c r="AL145" s="30">
        <f t="shared" si="140"/>
        <v>8.8286106841153032E-3</v>
      </c>
    </row>
    <row r="146" spans="1:38" x14ac:dyDescent="0.3">
      <c r="A146" s="193"/>
      <c r="B146" s="192" t="s">
        <v>25</v>
      </c>
      <c r="C146" s="19" t="s">
        <v>38</v>
      </c>
      <c r="D146" s="20">
        <v>421</v>
      </c>
      <c r="E146" s="70">
        <v>10236</v>
      </c>
      <c r="F146" s="24">
        <f t="shared" si="130"/>
        <v>4.1129347401328641E-2</v>
      </c>
      <c r="G146" s="20">
        <v>752</v>
      </c>
      <c r="H146" s="70">
        <v>16920</v>
      </c>
      <c r="I146" s="24">
        <f t="shared" si="131"/>
        <v>4.4444444444444446E-2</v>
      </c>
      <c r="J146" s="20"/>
      <c r="K146" s="70"/>
      <c r="L146" s="24">
        <f t="shared" si="132"/>
        <v>0</v>
      </c>
      <c r="M146" s="20"/>
      <c r="N146" s="70"/>
      <c r="O146" s="24">
        <f t="shared" si="133"/>
        <v>0</v>
      </c>
      <c r="P146" s="20"/>
      <c r="Q146" s="70"/>
      <c r="R146" s="24">
        <f t="shared" si="134"/>
        <v>0</v>
      </c>
      <c r="S146" s="20"/>
      <c r="T146" s="70"/>
      <c r="U146" s="24">
        <f t="shared" si="135"/>
        <v>0</v>
      </c>
      <c r="V146" s="20"/>
      <c r="W146" s="70"/>
      <c r="X146" s="24">
        <f t="shared" si="126"/>
        <v>0</v>
      </c>
      <c r="Y146" s="20"/>
      <c r="Z146" s="70"/>
      <c r="AA146" s="24">
        <f t="shared" si="136"/>
        <v>0</v>
      </c>
      <c r="AB146" s="84"/>
      <c r="AC146" s="70"/>
      <c r="AD146" s="24">
        <f t="shared" si="137"/>
        <v>0</v>
      </c>
      <c r="AE146" s="84"/>
      <c r="AF146" s="70"/>
      <c r="AG146" s="24">
        <f t="shared" si="138"/>
        <v>0</v>
      </c>
      <c r="AH146" s="13">
        <f t="shared" ref="AH146:AI148" si="144">SUM(D146,G146,J146,M146,P146,S146,V146,Y146,AB146,AE146)</f>
        <v>1173</v>
      </c>
      <c r="AI146" s="13">
        <f t="shared" si="144"/>
        <v>27156</v>
      </c>
      <c r="AJ146" s="21">
        <f t="shared" si="142"/>
        <v>4.3194874060980999E-2</v>
      </c>
      <c r="AK146" s="22">
        <v>163</v>
      </c>
      <c r="AL146" s="23">
        <f t="shared" si="140"/>
        <v>6.0023567535719543E-3</v>
      </c>
    </row>
    <row r="147" spans="1:38" x14ac:dyDescent="0.3">
      <c r="A147" s="193"/>
      <c r="B147" s="193"/>
      <c r="C147" s="19" t="s">
        <v>39</v>
      </c>
      <c r="D147" s="20">
        <v>565</v>
      </c>
      <c r="E147" s="70">
        <v>10434</v>
      </c>
      <c r="F147" s="24">
        <f t="shared" si="130"/>
        <v>5.4149894575426488E-2</v>
      </c>
      <c r="G147" s="20">
        <v>801</v>
      </c>
      <c r="H147" s="70">
        <v>17848</v>
      </c>
      <c r="I147" s="24">
        <f t="shared" si="131"/>
        <v>4.4878978036754821E-2</v>
      </c>
      <c r="J147" s="20"/>
      <c r="K147" s="70"/>
      <c r="L147" s="24">
        <f t="shared" si="132"/>
        <v>0</v>
      </c>
      <c r="M147" s="20"/>
      <c r="N147" s="70"/>
      <c r="O147" s="24">
        <f t="shared" si="133"/>
        <v>0</v>
      </c>
      <c r="P147" s="20"/>
      <c r="Q147" s="70"/>
      <c r="R147" s="24">
        <f t="shared" si="134"/>
        <v>0</v>
      </c>
      <c r="S147" s="20"/>
      <c r="T147" s="70"/>
      <c r="U147" s="24">
        <f t="shared" si="135"/>
        <v>0</v>
      </c>
      <c r="V147" s="20"/>
      <c r="W147" s="70"/>
      <c r="X147" s="24">
        <f t="shared" si="126"/>
        <v>0</v>
      </c>
      <c r="Y147" s="20"/>
      <c r="Z147" s="70"/>
      <c r="AA147" s="24">
        <f t="shared" si="136"/>
        <v>0</v>
      </c>
      <c r="AB147" s="84"/>
      <c r="AC147" s="70"/>
      <c r="AD147" s="24">
        <f t="shared" si="137"/>
        <v>0</v>
      </c>
      <c r="AE147" s="84"/>
      <c r="AF147" s="70"/>
      <c r="AG147" s="24">
        <f t="shared" si="138"/>
        <v>0</v>
      </c>
      <c r="AH147" s="13">
        <f t="shared" si="144"/>
        <v>1366</v>
      </c>
      <c r="AI147" s="13">
        <f t="shared" si="144"/>
        <v>28282</v>
      </c>
      <c r="AJ147" s="21">
        <f t="shared" si="142"/>
        <v>4.8299271621526058E-2</v>
      </c>
      <c r="AK147" s="22">
        <v>153</v>
      </c>
      <c r="AL147" s="23">
        <f t="shared" si="140"/>
        <v>5.4098012870376919E-3</v>
      </c>
    </row>
    <row r="148" spans="1:38" x14ac:dyDescent="0.3">
      <c r="A148" s="193"/>
      <c r="B148" s="193"/>
      <c r="C148" s="19" t="s">
        <v>52</v>
      </c>
      <c r="D148" s="20">
        <v>608</v>
      </c>
      <c r="E148" s="70">
        <v>10438</v>
      </c>
      <c r="F148" s="24">
        <f t="shared" si="130"/>
        <v>5.8248706648783295E-2</v>
      </c>
      <c r="G148" s="20">
        <v>949</v>
      </c>
      <c r="H148" s="70">
        <v>16811</v>
      </c>
      <c r="I148" s="24">
        <f t="shared" si="131"/>
        <v>5.6451133186604011E-2</v>
      </c>
      <c r="J148" s="20"/>
      <c r="K148" s="70"/>
      <c r="L148" s="24">
        <f t="shared" si="132"/>
        <v>0</v>
      </c>
      <c r="M148" s="20"/>
      <c r="N148" s="70"/>
      <c r="O148" s="24">
        <f t="shared" si="133"/>
        <v>0</v>
      </c>
      <c r="P148" s="20"/>
      <c r="Q148" s="70"/>
      <c r="R148" s="24">
        <f t="shared" si="134"/>
        <v>0</v>
      </c>
      <c r="S148" s="20"/>
      <c r="T148" s="70"/>
      <c r="U148" s="24">
        <f t="shared" si="135"/>
        <v>0</v>
      </c>
      <c r="V148" s="20"/>
      <c r="W148" s="70"/>
      <c r="X148" s="24">
        <f t="shared" si="126"/>
        <v>0</v>
      </c>
      <c r="Y148" s="20"/>
      <c r="Z148" s="70"/>
      <c r="AA148" s="24">
        <f t="shared" si="136"/>
        <v>0</v>
      </c>
      <c r="AB148" s="84"/>
      <c r="AC148" s="70"/>
      <c r="AD148" s="24">
        <f t="shared" si="137"/>
        <v>0</v>
      </c>
      <c r="AE148" s="84"/>
      <c r="AF148" s="70"/>
      <c r="AG148" s="24">
        <f t="shared" si="138"/>
        <v>0</v>
      </c>
      <c r="AH148" s="13">
        <f t="shared" si="144"/>
        <v>1557</v>
      </c>
      <c r="AI148" s="13">
        <f t="shared" si="144"/>
        <v>27249</v>
      </c>
      <c r="AJ148" s="21">
        <f t="shared" si="142"/>
        <v>5.7139711549047671E-2</v>
      </c>
      <c r="AK148" s="22">
        <v>247</v>
      </c>
      <c r="AL148" s="23">
        <f t="shared" si="140"/>
        <v>9.0645528276267016E-3</v>
      </c>
    </row>
    <row r="149" spans="1:38" x14ac:dyDescent="0.3">
      <c r="A149" s="193"/>
      <c r="B149" s="194"/>
      <c r="C149" s="25" t="s">
        <v>44</v>
      </c>
      <c r="D149" s="26">
        <f>SUM(D146:D148)</f>
        <v>1594</v>
      </c>
      <c r="E149" s="71">
        <f>SUM(E146:E148)</f>
        <v>31108</v>
      </c>
      <c r="F149" s="27">
        <f t="shared" si="130"/>
        <v>5.1240838369551241E-2</v>
      </c>
      <c r="G149" s="26">
        <f>SUM(G146:G148)</f>
        <v>2502</v>
      </c>
      <c r="H149" s="71">
        <f>SUM(H146:H148)</f>
        <v>51579</v>
      </c>
      <c r="I149" s="27">
        <f t="shared" si="131"/>
        <v>4.8508113767230847E-2</v>
      </c>
      <c r="J149" s="26">
        <f>SUM(J146:J148)</f>
        <v>0</v>
      </c>
      <c r="K149" s="71">
        <f>SUM(K146:K148)</f>
        <v>0</v>
      </c>
      <c r="L149" s="27">
        <f t="shared" si="132"/>
        <v>0</v>
      </c>
      <c r="M149" s="26">
        <f>SUM(M146:M148)</f>
        <v>0</v>
      </c>
      <c r="N149" s="71">
        <f>SUM(N146:N148)</f>
        <v>0</v>
      </c>
      <c r="O149" s="27">
        <f t="shared" si="133"/>
        <v>0</v>
      </c>
      <c r="P149" s="26">
        <f>SUM(P146:P148)</f>
        <v>0</v>
      </c>
      <c r="Q149" s="71">
        <f>SUM(Q146:Q148)</f>
        <v>0</v>
      </c>
      <c r="R149" s="27">
        <f t="shared" si="134"/>
        <v>0</v>
      </c>
      <c r="S149" s="26">
        <f>SUM(S146:S148)</f>
        <v>0</v>
      </c>
      <c r="T149" s="71">
        <f>SUM(T146:T148)</f>
        <v>0</v>
      </c>
      <c r="U149" s="27">
        <f t="shared" si="135"/>
        <v>0</v>
      </c>
      <c r="V149" s="26">
        <f>SUM(V146:V148)</f>
        <v>0</v>
      </c>
      <c r="W149" s="71">
        <f>SUM(W146:W148)</f>
        <v>0</v>
      </c>
      <c r="X149" s="27">
        <f t="shared" si="126"/>
        <v>0</v>
      </c>
      <c r="Y149" s="26">
        <f>SUM(Y146:Y148)</f>
        <v>0</v>
      </c>
      <c r="Z149" s="71">
        <f>SUM(Z146:Z148)</f>
        <v>0</v>
      </c>
      <c r="AA149" s="27">
        <f t="shared" si="136"/>
        <v>0</v>
      </c>
      <c r="AB149" s="86"/>
      <c r="AC149" s="71">
        <f>SUM(AC146:AC148)</f>
        <v>0</v>
      </c>
      <c r="AD149" s="27">
        <f t="shared" si="137"/>
        <v>0</v>
      </c>
      <c r="AE149" s="86"/>
      <c r="AF149" s="71">
        <f>SUM(AF146:AF148)</f>
        <v>0</v>
      </c>
      <c r="AG149" s="27">
        <f t="shared" si="138"/>
        <v>0</v>
      </c>
      <c r="AH149" s="26">
        <f>SUM(AH146:AH148)</f>
        <v>4096</v>
      </c>
      <c r="AI149" s="26">
        <f>SUM(AI146:AI148)</f>
        <v>82687</v>
      </c>
      <c r="AJ149" s="28">
        <f t="shared" si="142"/>
        <v>4.9536202788830169E-2</v>
      </c>
      <c r="AK149" s="29">
        <f>SUM(AK146:AK148)</f>
        <v>563</v>
      </c>
      <c r="AL149" s="30">
        <f t="shared" si="140"/>
        <v>6.8088091235623495E-3</v>
      </c>
    </row>
    <row r="150" spans="1:38" x14ac:dyDescent="0.3">
      <c r="A150" s="193"/>
      <c r="B150" s="192" t="s">
        <v>26</v>
      </c>
      <c r="C150" s="19" t="s">
        <v>55</v>
      </c>
      <c r="D150" s="20">
        <v>658</v>
      </c>
      <c r="E150" s="70">
        <v>10641</v>
      </c>
      <c r="F150" s="24">
        <f t="shared" si="130"/>
        <v>6.1836293581430314E-2</v>
      </c>
      <c r="G150" s="20">
        <v>977</v>
      </c>
      <c r="H150" s="70">
        <v>16901</v>
      </c>
      <c r="I150" s="24">
        <f t="shared" si="131"/>
        <v>5.7807230341399916E-2</v>
      </c>
      <c r="J150" s="20"/>
      <c r="K150" s="70"/>
      <c r="L150" s="24">
        <f t="shared" si="132"/>
        <v>0</v>
      </c>
      <c r="M150" s="20"/>
      <c r="N150" s="70"/>
      <c r="O150" s="24">
        <f t="shared" si="133"/>
        <v>0</v>
      </c>
      <c r="P150" s="20"/>
      <c r="Q150" s="70"/>
      <c r="R150" s="24">
        <f t="shared" si="134"/>
        <v>0</v>
      </c>
      <c r="S150" s="20"/>
      <c r="T150" s="70"/>
      <c r="U150" s="24">
        <f t="shared" si="135"/>
        <v>0</v>
      </c>
      <c r="V150" s="20"/>
      <c r="W150" s="70"/>
      <c r="X150" s="24">
        <f t="shared" si="126"/>
        <v>0</v>
      </c>
      <c r="Y150" s="20"/>
      <c r="Z150" s="70"/>
      <c r="AA150" s="24">
        <f t="shared" si="136"/>
        <v>0</v>
      </c>
      <c r="AB150" s="84"/>
      <c r="AC150" s="70"/>
      <c r="AD150" s="24">
        <f t="shared" si="137"/>
        <v>0</v>
      </c>
      <c r="AE150" s="84"/>
      <c r="AF150" s="70"/>
      <c r="AG150" s="24">
        <f t="shared" si="138"/>
        <v>0</v>
      </c>
      <c r="AH150" s="13">
        <f t="shared" ref="AH150:AI152" si="145">SUM(D150,G150,J150,M150,P150,S150,V150,Y150,AB150,AE150)</f>
        <v>1635</v>
      </c>
      <c r="AI150" s="13">
        <f t="shared" si="145"/>
        <v>27542</v>
      </c>
      <c r="AJ150" s="21">
        <f t="shared" si="142"/>
        <v>5.9363880618691453E-2</v>
      </c>
      <c r="AK150" s="22">
        <v>202</v>
      </c>
      <c r="AL150" s="23">
        <f t="shared" si="140"/>
        <v>7.3342531406579044E-3</v>
      </c>
    </row>
    <row r="151" spans="1:38" x14ac:dyDescent="0.3">
      <c r="A151" s="193"/>
      <c r="B151" s="193"/>
      <c r="C151" s="19" t="s">
        <v>50</v>
      </c>
      <c r="D151" s="20">
        <v>696</v>
      </c>
      <c r="E151" s="72">
        <v>11292</v>
      </c>
      <c r="F151" s="24">
        <f t="shared" si="130"/>
        <v>6.1636556854410204E-2</v>
      </c>
      <c r="G151" s="20">
        <v>1246</v>
      </c>
      <c r="H151" s="72">
        <v>18015</v>
      </c>
      <c r="I151" s="24">
        <f t="shared" si="131"/>
        <v>6.9164585067998885E-2</v>
      </c>
      <c r="J151" s="20"/>
      <c r="K151" s="70"/>
      <c r="L151" s="24">
        <f t="shared" si="132"/>
        <v>0</v>
      </c>
      <c r="M151" s="20"/>
      <c r="N151" s="70"/>
      <c r="O151" s="24">
        <f t="shared" si="133"/>
        <v>0</v>
      </c>
      <c r="P151" s="20"/>
      <c r="Q151" s="70"/>
      <c r="R151" s="24">
        <f t="shared" si="134"/>
        <v>0</v>
      </c>
      <c r="S151" s="20"/>
      <c r="T151" s="70"/>
      <c r="U151" s="24">
        <f t="shared" si="135"/>
        <v>0</v>
      </c>
      <c r="V151" s="20"/>
      <c r="W151" s="70"/>
      <c r="X151" s="24">
        <f t="shared" si="126"/>
        <v>0</v>
      </c>
      <c r="Y151" s="20"/>
      <c r="Z151" s="70"/>
      <c r="AA151" s="24">
        <f t="shared" si="136"/>
        <v>0</v>
      </c>
      <c r="AB151" s="84"/>
      <c r="AC151" s="70"/>
      <c r="AD151" s="24">
        <f t="shared" si="137"/>
        <v>0</v>
      </c>
      <c r="AE151" s="84"/>
      <c r="AF151" s="70"/>
      <c r="AG151" s="24">
        <f t="shared" si="138"/>
        <v>0</v>
      </c>
      <c r="AH151" s="13">
        <f t="shared" si="145"/>
        <v>1942</v>
      </c>
      <c r="AI151" s="13">
        <f t="shared" si="145"/>
        <v>29307</v>
      </c>
      <c r="AJ151" s="21">
        <f t="shared" si="142"/>
        <v>6.6264032483706964E-2</v>
      </c>
      <c r="AK151" s="22">
        <v>303</v>
      </c>
      <c r="AL151" s="23">
        <f t="shared" si="140"/>
        <v>1.0338826901422868E-2</v>
      </c>
    </row>
    <row r="152" spans="1:38" x14ac:dyDescent="0.3">
      <c r="A152" s="193"/>
      <c r="B152" s="193"/>
      <c r="C152" s="19" t="s">
        <v>51</v>
      </c>
      <c r="D152" s="20">
        <v>725</v>
      </c>
      <c r="E152" s="70">
        <v>9942</v>
      </c>
      <c r="F152" s="24">
        <f t="shared" si="130"/>
        <v>7.2922953128143231E-2</v>
      </c>
      <c r="G152" s="20">
        <v>1301</v>
      </c>
      <c r="H152" s="70">
        <v>14414</v>
      </c>
      <c r="I152" s="24">
        <f t="shared" si="131"/>
        <v>9.0259469959761349E-2</v>
      </c>
      <c r="J152" s="20"/>
      <c r="K152" s="70"/>
      <c r="L152" s="24">
        <f t="shared" si="132"/>
        <v>0</v>
      </c>
      <c r="M152" s="20"/>
      <c r="N152" s="70"/>
      <c r="O152" s="24">
        <f t="shared" si="133"/>
        <v>0</v>
      </c>
      <c r="P152" s="20"/>
      <c r="Q152" s="70"/>
      <c r="R152" s="24">
        <f t="shared" si="134"/>
        <v>0</v>
      </c>
      <c r="S152" s="20"/>
      <c r="T152" s="70"/>
      <c r="U152" s="24">
        <f t="shared" si="135"/>
        <v>0</v>
      </c>
      <c r="V152" s="20"/>
      <c r="W152" s="70"/>
      <c r="X152" s="24">
        <f t="shared" si="126"/>
        <v>0</v>
      </c>
      <c r="Y152" s="20"/>
      <c r="Z152" s="70"/>
      <c r="AA152" s="24">
        <f t="shared" si="136"/>
        <v>0</v>
      </c>
      <c r="AB152" s="84"/>
      <c r="AC152" s="70"/>
      <c r="AD152" s="24">
        <f t="shared" si="137"/>
        <v>0</v>
      </c>
      <c r="AE152" s="84"/>
      <c r="AF152" s="70"/>
      <c r="AG152" s="24">
        <f t="shared" si="138"/>
        <v>0</v>
      </c>
      <c r="AH152" s="13">
        <f t="shared" si="145"/>
        <v>2026</v>
      </c>
      <c r="AI152" s="13">
        <f t="shared" si="145"/>
        <v>24356</v>
      </c>
      <c r="AJ152" s="21">
        <f t="shared" si="142"/>
        <v>8.3182788635243879E-2</v>
      </c>
      <c r="AK152" s="22">
        <v>273</v>
      </c>
      <c r="AL152" s="23">
        <f t="shared" si="140"/>
        <v>1.1208737066841846E-2</v>
      </c>
    </row>
    <row r="153" spans="1:38" x14ac:dyDescent="0.3">
      <c r="A153" s="193"/>
      <c r="B153" s="194"/>
      <c r="C153" s="25" t="s">
        <v>44</v>
      </c>
      <c r="D153" s="26">
        <f>SUM(D150:D152)</f>
        <v>2079</v>
      </c>
      <c r="E153" s="71">
        <f>SUM(E150:E152)</f>
        <v>31875</v>
      </c>
      <c r="F153" s="27">
        <f t="shared" si="130"/>
        <v>6.5223529411764708E-2</v>
      </c>
      <c r="G153" s="26">
        <f>SUM(G150:G152)</f>
        <v>3524</v>
      </c>
      <c r="H153" s="71">
        <f>SUM(H150:H152)</f>
        <v>49330</v>
      </c>
      <c r="I153" s="27">
        <f t="shared" si="131"/>
        <v>7.1437259274275286E-2</v>
      </c>
      <c r="J153" s="26">
        <f>SUM(J150:J152)</f>
        <v>0</v>
      </c>
      <c r="K153" s="71">
        <f>SUM(K150:K152)</f>
        <v>0</v>
      </c>
      <c r="L153" s="27">
        <f t="shared" si="132"/>
        <v>0</v>
      </c>
      <c r="M153" s="26">
        <f>SUM(M150:M152)</f>
        <v>0</v>
      </c>
      <c r="N153" s="71">
        <f>SUM(N150:N152)</f>
        <v>0</v>
      </c>
      <c r="O153" s="27">
        <f t="shared" si="133"/>
        <v>0</v>
      </c>
      <c r="P153" s="26">
        <f>SUM(P150:P152)</f>
        <v>0</v>
      </c>
      <c r="Q153" s="71">
        <f>SUM(Q150:Q152)</f>
        <v>0</v>
      </c>
      <c r="R153" s="27">
        <f t="shared" si="134"/>
        <v>0</v>
      </c>
      <c r="S153" s="26">
        <f>SUM(S150:S152)</f>
        <v>0</v>
      </c>
      <c r="T153" s="71">
        <f>SUM(T150:T152)</f>
        <v>0</v>
      </c>
      <c r="U153" s="27">
        <f t="shared" si="135"/>
        <v>0</v>
      </c>
      <c r="V153" s="26">
        <f>SUM(V150:V152)</f>
        <v>0</v>
      </c>
      <c r="W153" s="71">
        <f>SUM(W150:W152)</f>
        <v>0</v>
      </c>
      <c r="X153" s="27">
        <f t="shared" si="126"/>
        <v>0</v>
      </c>
      <c r="Y153" s="26">
        <f>SUM(Y150:Y152)</f>
        <v>0</v>
      </c>
      <c r="Z153" s="71">
        <f>SUM(Z150:Z152)</f>
        <v>0</v>
      </c>
      <c r="AA153" s="27">
        <f t="shared" si="136"/>
        <v>0</v>
      </c>
      <c r="AB153" s="86"/>
      <c r="AC153" s="71">
        <f>SUM(AC150:AC152)</f>
        <v>0</v>
      </c>
      <c r="AD153" s="27">
        <f t="shared" si="137"/>
        <v>0</v>
      </c>
      <c r="AE153" s="86"/>
      <c r="AF153" s="71">
        <f>SUM(AF150:AF152)</f>
        <v>0</v>
      </c>
      <c r="AG153" s="27">
        <f t="shared" si="138"/>
        <v>0</v>
      </c>
      <c r="AH153" s="26">
        <f>SUM(AH150:AH152)</f>
        <v>5603</v>
      </c>
      <c r="AI153" s="26">
        <f>SUM(AI150:AI152)</f>
        <v>81205</v>
      </c>
      <c r="AJ153" s="28">
        <f t="shared" si="142"/>
        <v>6.8998214395665294E-2</v>
      </c>
      <c r="AK153" s="29">
        <f>SUM(AK150:AK152)</f>
        <v>778</v>
      </c>
      <c r="AL153" s="30">
        <f t="shared" si="140"/>
        <v>9.5806908441598421E-3</v>
      </c>
    </row>
    <row r="154" spans="1:38" x14ac:dyDescent="0.3">
      <c r="A154" s="193"/>
      <c r="B154" s="192" t="s">
        <v>9</v>
      </c>
      <c r="C154" s="19" t="s">
        <v>53</v>
      </c>
      <c r="D154" s="85">
        <v>928</v>
      </c>
      <c r="E154" s="70">
        <v>11030</v>
      </c>
      <c r="F154" s="24">
        <f t="shared" si="130"/>
        <v>8.4134179510426108E-2</v>
      </c>
      <c r="G154" s="85">
        <v>1491</v>
      </c>
      <c r="H154" s="70">
        <v>17284</v>
      </c>
      <c r="I154" s="24">
        <f t="shared" si="131"/>
        <v>8.6264753529275637E-2</v>
      </c>
      <c r="J154" s="20"/>
      <c r="K154" s="70"/>
      <c r="L154" s="24">
        <f t="shared" si="132"/>
        <v>0</v>
      </c>
      <c r="M154" s="20"/>
      <c r="N154" s="70"/>
      <c r="O154" s="24">
        <f t="shared" si="133"/>
        <v>0</v>
      </c>
      <c r="P154" s="20"/>
      <c r="Q154" s="70"/>
      <c r="R154" s="24">
        <f t="shared" si="134"/>
        <v>0</v>
      </c>
      <c r="S154" s="20"/>
      <c r="T154" s="70"/>
      <c r="U154" s="24">
        <f t="shared" si="135"/>
        <v>0</v>
      </c>
      <c r="V154" s="20"/>
      <c r="W154" s="70"/>
      <c r="X154" s="24">
        <f t="shared" si="126"/>
        <v>0</v>
      </c>
      <c r="Y154" s="20"/>
      <c r="Z154" s="70"/>
      <c r="AA154" s="24">
        <f t="shared" si="136"/>
        <v>0</v>
      </c>
      <c r="AB154" s="84"/>
      <c r="AC154" s="70"/>
      <c r="AD154" s="24">
        <f t="shared" si="137"/>
        <v>0</v>
      </c>
      <c r="AE154" s="84"/>
      <c r="AF154" s="70"/>
      <c r="AG154" s="24">
        <f t="shared" si="138"/>
        <v>0</v>
      </c>
      <c r="AH154" s="13">
        <f t="shared" ref="AH154:AI156" si="146">SUM(D154,G154,J154,M154,P154,S154,V154,Y154,AB154,AE154)</f>
        <v>2419</v>
      </c>
      <c r="AI154" s="13">
        <f t="shared" si="146"/>
        <v>28314</v>
      </c>
      <c r="AJ154" s="21">
        <f t="shared" si="142"/>
        <v>8.5434767252949073E-2</v>
      </c>
      <c r="AK154" s="22">
        <v>330</v>
      </c>
      <c r="AL154" s="23">
        <f t="shared" si="140"/>
        <v>1.1655011655011656E-2</v>
      </c>
    </row>
    <row r="155" spans="1:38" x14ac:dyDescent="0.3">
      <c r="A155" s="193"/>
      <c r="B155" s="193"/>
      <c r="C155" s="19" t="s">
        <v>48</v>
      </c>
      <c r="D155" s="20">
        <v>1082</v>
      </c>
      <c r="E155" s="70">
        <v>9875</v>
      </c>
      <c r="F155" s="24">
        <f t="shared" si="130"/>
        <v>0.10956962025316455</v>
      </c>
      <c r="G155" s="20">
        <v>1588</v>
      </c>
      <c r="H155" s="70">
        <v>17996</v>
      </c>
      <c r="I155" s="24">
        <f t="shared" si="131"/>
        <v>8.8241831518115141E-2</v>
      </c>
      <c r="J155" s="20"/>
      <c r="K155" s="70"/>
      <c r="L155" s="24">
        <f t="shared" si="132"/>
        <v>0</v>
      </c>
      <c r="M155" s="20"/>
      <c r="N155" s="70"/>
      <c r="O155" s="24">
        <f t="shared" si="133"/>
        <v>0</v>
      </c>
      <c r="P155" s="20"/>
      <c r="Q155" s="70"/>
      <c r="R155" s="24">
        <f t="shared" si="134"/>
        <v>0</v>
      </c>
      <c r="S155" s="20"/>
      <c r="T155" s="70"/>
      <c r="U155" s="24">
        <f t="shared" si="135"/>
        <v>0</v>
      </c>
      <c r="V155" s="20"/>
      <c r="W155" s="70"/>
      <c r="X155" s="24">
        <f t="shared" ref="X155:X186" si="147">IF(ISERROR(V155/W155),0,(V155/W155))</f>
        <v>0</v>
      </c>
      <c r="Y155" s="20"/>
      <c r="Z155" s="70"/>
      <c r="AA155" s="24">
        <f t="shared" si="136"/>
        <v>0</v>
      </c>
      <c r="AB155" s="84"/>
      <c r="AC155" s="70"/>
      <c r="AD155" s="24">
        <f t="shared" si="137"/>
        <v>0</v>
      </c>
      <c r="AE155" s="84"/>
      <c r="AF155" s="70"/>
      <c r="AG155" s="24">
        <f t="shared" si="138"/>
        <v>0</v>
      </c>
      <c r="AH155" s="13">
        <f t="shared" si="146"/>
        <v>2670</v>
      </c>
      <c r="AI155" s="13">
        <f t="shared" si="146"/>
        <v>27871</v>
      </c>
      <c r="AJ155" s="21">
        <f t="shared" si="142"/>
        <v>9.5798500233217329E-2</v>
      </c>
      <c r="AK155" s="22">
        <v>321</v>
      </c>
      <c r="AL155" s="23">
        <f t="shared" si="140"/>
        <v>1.1517347780847476E-2</v>
      </c>
    </row>
    <row r="156" spans="1:38" x14ac:dyDescent="0.3">
      <c r="A156" s="193"/>
      <c r="B156" s="193"/>
      <c r="C156" s="19" t="s">
        <v>54</v>
      </c>
      <c r="D156" s="20">
        <v>1141</v>
      </c>
      <c r="E156" s="70">
        <v>9131</v>
      </c>
      <c r="F156" s="24">
        <f t="shared" si="130"/>
        <v>0.1249589311137882</v>
      </c>
      <c r="G156" s="20">
        <v>1535</v>
      </c>
      <c r="H156" s="70">
        <v>15531</v>
      </c>
      <c r="I156" s="24">
        <f t="shared" si="131"/>
        <v>9.8834588886742639E-2</v>
      </c>
      <c r="J156" s="20"/>
      <c r="K156" s="70"/>
      <c r="L156" s="24">
        <f t="shared" si="132"/>
        <v>0</v>
      </c>
      <c r="M156" s="20"/>
      <c r="N156" s="70"/>
      <c r="O156" s="24">
        <f t="shared" si="133"/>
        <v>0</v>
      </c>
      <c r="P156" s="20"/>
      <c r="Q156" s="70"/>
      <c r="R156" s="24">
        <f t="shared" si="134"/>
        <v>0</v>
      </c>
      <c r="S156" s="20"/>
      <c r="T156" s="70"/>
      <c r="U156" s="24">
        <f t="shared" si="135"/>
        <v>0</v>
      </c>
      <c r="V156" s="20"/>
      <c r="W156" s="70"/>
      <c r="X156" s="24">
        <f t="shared" si="147"/>
        <v>0</v>
      </c>
      <c r="Y156" s="20"/>
      <c r="Z156" s="70"/>
      <c r="AA156" s="24">
        <f t="shared" si="136"/>
        <v>0</v>
      </c>
      <c r="AB156" s="84"/>
      <c r="AC156" s="70"/>
      <c r="AD156" s="24">
        <f t="shared" si="137"/>
        <v>0</v>
      </c>
      <c r="AE156" s="84"/>
      <c r="AF156" s="70"/>
      <c r="AG156" s="24">
        <f t="shared" si="138"/>
        <v>0</v>
      </c>
      <c r="AH156" s="13">
        <f t="shared" si="146"/>
        <v>2676</v>
      </c>
      <c r="AI156" s="13">
        <f t="shared" si="146"/>
        <v>24662</v>
      </c>
      <c r="AJ156" s="21">
        <f t="shared" si="142"/>
        <v>0.10850701484064552</v>
      </c>
      <c r="AK156" s="22">
        <v>263</v>
      </c>
      <c r="AL156" s="23">
        <f t="shared" si="140"/>
        <v>1.0664179709674803E-2</v>
      </c>
    </row>
    <row r="157" spans="1:38" x14ac:dyDescent="0.3">
      <c r="A157" s="194"/>
      <c r="B157" s="194"/>
      <c r="C157" s="25" t="s">
        <v>44</v>
      </c>
      <c r="D157" s="26">
        <f>SUM(D154:D156)</f>
        <v>3151</v>
      </c>
      <c r="E157" s="71">
        <f>SUM(E154:E156)</f>
        <v>30036</v>
      </c>
      <c r="F157" s="27">
        <f t="shared" si="130"/>
        <v>0.10490744440005327</v>
      </c>
      <c r="G157" s="26">
        <f>SUM(G154:G156)</f>
        <v>4614</v>
      </c>
      <c r="H157" s="71">
        <f>SUM(H154:H156)</f>
        <v>50811</v>
      </c>
      <c r="I157" s="27">
        <f t="shared" si="131"/>
        <v>9.0807108696935701E-2</v>
      </c>
      <c r="J157" s="26">
        <f>SUM(J154:J156)</f>
        <v>0</v>
      </c>
      <c r="K157" s="71">
        <f>SUM(K154:K156)</f>
        <v>0</v>
      </c>
      <c r="L157" s="27">
        <f t="shared" si="132"/>
        <v>0</v>
      </c>
      <c r="M157" s="26">
        <f>SUM(M154:M156)</f>
        <v>0</v>
      </c>
      <c r="N157" s="71">
        <f>SUM(N154:N156)</f>
        <v>0</v>
      </c>
      <c r="O157" s="27">
        <f t="shared" si="133"/>
        <v>0</v>
      </c>
      <c r="P157" s="26">
        <f>SUM(P154:P156)</f>
        <v>0</v>
      </c>
      <c r="Q157" s="71">
        <f>SUM(Q154:Q156)</f>
        <v>0</v>
      </c>
      <c r="R157" s="27">
        <f t="shared" si="134"/>
        <v>0</v>
      </c>
      <c r="S157" s="26">
        <f>SUM(S154:S156)</f>
        <v>0</v>
      </c>
      <c r="T157" s="71">
        <f>SUM(T154:T156)</f>
        <v>0</v>
      </c>
      <c r="U157" s="27">
        <f t="shared" si="135"/>
        <v>0</v>
      </c>
      <c r="V157" s="26">
        <f>SUM(V154:V156)</f>
        <v>0</v>
      </c>
      <c r="W157" s="71">
        <f>SUM(W154:W156)</f>
        <v>0</v>
      </c>
      <c r="X157" s="27">
        <f t="shared" si="147"/>
        <v>0</v>
      </c>
      <c r="Y157" s="26">
        <f>SUM(Y154:Y156)</f>
        <v>0</v>
      </c>
      <c r="Z157" s="71">
        <f>SUM(Z154:Z156)</f>
        <v>0</v>
      </c>
      <c r="AA157" s="27">
        <f t="shared" si="136"/>
        <v>0</v>
      </c>
      <c r="AB157" s="86"/>
      <c r="AC157" s="71">
        <f>SUM(AC154:AC156)</f>
        <v>0</v>
      </c>
      <c r="AD157" s="27">
        <f t="shared" si="137"/>
        <v>0</v>
      </c>
      <c r="AE157" s="86"/>
      <c r="AF157" s="71">
        <f>SUM(AF154:AF156)</f>
        <v>0</v>
      </c>
      <c r="AG157" s="27">
        <f t="shared" si="138"/>
        <v>0</v>
      </c>
      <c r="AH157" s="26">
        <f>SUM(AH154:AH156)</f>
        <v>7765</v>
      </c>
      <c r="AI157" s="26">
        <f>SUM(AI154:AI156)</f>
        <v>80847</v>
      </c>
      <c r="AJ157" s="28">
        <f t="shared" si="142"/>
        <v>9.6045617029698077E-2</v>
      </c>
      <c r="AK157" s="29">
        <f>SUM(AK154:AK156)</f>
        <v>914</v>
      </c>
      <c r="AL157" s="30">
        <f t="shared" si="140"/>
        <v>1.130530508243967E-2</v>
      </c>
    </row>
    <row r="158" spans="1:38" x14ac:dyDescent="0.3">
      <c r="A158" s="190" t="s">
        <v>46</v>
      </c>
      <c r="B158" s="198"/>
      <c r="C158" s="191"/>
      <c r="D158" s="31">
        <f>SUM(D145,D149,D153,D157)</f>
        <v>7873</v>
      </c>
      <c r="E158" s="75">
        <f>SUM(E145,E149,E153,E157)</f>
        <v>117339</v>
      </c>
      <c r="F158" s="32">
        <f t="shared" si="130"/>
        <v>6.7096191377120987E-2</v>
      </c>
      <c r="G158" s="31">
        <f>SUM(G145,G149,G153,G157)</f>
        <v>12321</v>
      </c>
      <c r="H158" s="73">
        <f>SUM(H145,H149,H153,H157)</f>
        <v>200911</v>
      </c>
      <c r="I158" s="32">
        <f t="shared" si="131"/>
        <v>6.1325661611360251E-2</v>
      </c>
      <c r="J158" s="31">
        <f>SUM(J145,J149,J153,J157)</f>
        <v>0</v>
      </c>
      <c r="K158" s="73">
        <f>SUM(K145,K149,K153,K157)</f>
        <v>0</v>
      </c>
      <c r="L158" s="32">
        <f t="shared" si="132"/>
        <v>0</v>
      </c>
      <c r="M158" s="31">
        <f>SUM(M145,M149,M153,M157)</f>
        <v>0</v>
      </c>
      <c r="N158" s="73">
        <f>SUM(N145,N149,N153,N157)</f>
        <v>0</v>
      </c>
      <c r="O158" s="32">
        <f t="shared" si="133"/>
        <v>0</v>
      </c>
      <c r="P158" s="31">
        <f>SUM(P145,P149,P153,P157)</f>
        <v>0</v>
      </c>
      <c r="Q158" s="73">
        <f>SUM(Q145,Q149,Q153,Q157)</f>
        <v>0</v>
      </c>
      <c r="R158" s="32">
        <f t="shared" si="134"/>
        <v>0</v>
      </c>
      <c r="S158" s="31">
        <f>SUM(S145,S149,S153,S157)</f>
        <v>0</v>
      </c>
      <c r="T158" s="73">
        <f>SUM(T145,T149,T153,T157)</f>
        <v>0</v>
      </c>
      <c r="U158" s="32">
        <f t="shared" si="135"/>
        <v>0</v>
      </c>
      <c r="V158" s="31">
        <f>SUM(V145,V149,V153,V157)</f>
        <v>0</v>
      </c>
      <c r="W158" s="73">
        <f>SUM(W145,W149,W153,W157)</f>
        <v>0</v>
      </c>
      <c r="X158" s="32">
        <f t="shared" si="147"/>
        <v>0</v>
      </c>
      <c r="Y158" s="31">
        <f>SUM(Y145,Y149,Y153,Y157)</f>
        <v>0</v>
      </c>
      <c r="Z158" s="73">
        <f>SUM(Z145,Z149,Z153,Z157)</f>
        <v>0</v>
      </c>
      <c r="AA158" s="32">
        <f t="shared" si="136"/>
        <v>0</v>
      </c>
      <c r="AB158" s="87">
        <f>SUM(AB145,AB149,AB153,AB157)</f>
        <v>0</v>
      </c>
      <c r="AC158" s="73">
        <f>SUM(AC145,AC149,AC153,AC157)</f>
        <v>0</v>
      </c>
      <c r="AD158" s="32">
        <f t="shared" si="137"/>
        <v>0</v>
      </c>
      <c r="AE158" s="87">
        <f>SUM(AE145,AE149,AE153,AE157)</f>
        <v>0</v>
      </c>
      <c r="AF158" s="73">
        <f>SUM(AF145,AF149,AF153,AF157)</f>
        <v>0</v>
      </c>
      <c r="AG158" s="32">
        <f t="shared" si="138"/>
        <v>0</v>
      </c>
      <c r="AH158" s="31">
        <f>SUM(AH145,AH149,AH153,AH157)</f>
        <v>20194</v>
      </c>
      <c r="AI158" s="31">
        <f>SUM(AI145,AI149,AI153,AI157)</f>
        <v>318250</v>
      </c>
      <c r="AJ158" s="35">
        <f t="shared" si="142"/>
        <v>6.3453260015710916E-2</v>
      </c>
      <c r="AK158" s="34">
        <f>SUM(AK145,AK149,AK153,AK157)</f>
        <v>2904</v>
      </c>
      <c r="AL158" s="35">
        <f t="shared" si="140"/>
        <v>9.1249018067556947E-3</v>
      </c>
    </row>
    <row r="159" spans="1:38" x14ac:dyDescent="0.3">
      <c r="A159" s="206" t="s">
        <v>35</v>
      </c>
      <c r="B159" s="192" t="s">
        <v>24</v>
      </c>
      <c r="C159" s="19" t="s">
        <v>41</v>
      </c>
      <c r="D159" s="20">
        <v>82</v>
      </c>
      <c r="E159" s="70">
        <v>3745</v>
      </c>
      <c r="F159" s="24">
        <f t="shared" si="130"/>
        <v>2.1895861148197596E-2</v>
      </c>
      <c r="G159" s="20">
        <v>0</v>
      </c>
      <c r="H159" s="70"/>
      <c r="I159" s="24">
        <f t="shared" si="131"/>
        <v>0</v>
      </c>
      <c r="J159" s="20">
        <v>0</v>
      </c>
      <c r="K159" s="70"/>
      <c r="L159" s="24">
        <f t="shared" si="132"/>
        <v>0</v>
      </c>
      <c r="M159" s="20">
        <v>0</v>
      </c>
      <c r="N159" s="70"/>
      <c r="O159" s="24">
        <f t="shared" si="133"/>
        <v>0</v>
      </c>
      <c r="P159" s="20">
        <v>0</v>
      </c>
      <c r="Q159" s="70"/>
      <c r="R159" s="24">
        <f t="shared" si="134"/>
        <v>0</v>
      </c>
      <c r="S159" s="20">
        <v>0</v>
      </c>
      <c r="T159" s="70"/>
      <c r="U159" s="24">
        <f t="shared" si="135"/>
        <v>0</v>
      </c>
      <c r="V159" s="20">
        <v>0</v>
      </c>
      <c r="W159" s="70"/>
      <c r="X159" s="24">
        <f t="shared" si="147"/>
        <v>0</v>
      </c>
      <c r="Y159" s="20"/>
      <c r="Z159" s="70"/>
      <c r="AA159" s="24">
        <f t="shared" si="136"/>
        <v>0</v>
      </c>
      <c r="AB159" s="20"/>
      <c r="AC159" s="70"/>
      <c r="AD159" s="24">
        <f t="shared" si="137"/>
        <v>0</v>
      </c>
      <c r="AE159" s="20"/>
      <c r="AF159" s="70"/>
      <c r="AG159" s="24">
        <f t="shared" si="138"/>
        <v>0</v>
      </c>
      <c r="AH159" s="13">
        <f t="shared" ref="AH159:AI161" si="148">SUM(D159,G159,J159,M159,P159,S159,V159,Y159,AB159,AE159)</f>
        <v>82</v>
      </c>
      <c r="AI159" s="13">
        <f t="shared" si="148"/>
        <v>3745</v>
      </c>
      <c r="AJ159" s="21">
        <f t="shared" si="142"/>
        <v>2.1895861148197596E-2</v>
      </c>
      <c r="AK159" s="22">
        <v>0</v>
      </c>
      <c r="AL159" s="23">
        <f t="shared" si="140"/>
        <v>0</v>
      </c>
    </row>
    <row r="160" spans="1:38" x14ac:dyDescent="0.3">
      <c r="A160" s="193"/>
      <c r="B160" s="193"/>
      <c r="C160" s="19" t="s">
        <v>43</v>
      </c>
      <c r="D160" s="20">
        <v>80</v>
      </c>
      <c r="E160" s="70">
        <v>4035</v>
      </c>
      <c r="F160" s="24">
        <f t="shared" si="130"/>
        <v>1.9826517967781909E-2</v>
      </c>
      <c r="G160" s="20">
        <v>0</v>
      </c>
      <c r="H160" s="70"/>
      <c r="I160" s="24">
        <f t="shared" si="131"/>
        <v>0</v>
      </c>
      <c r="J160" s="20">
        <v>0</v>
      </c>
      <c r="K160" s="70"/>
      <c r="L160" s="24">
        <f t="shared" si="132"/>
        <v>0</v>
      </c>
      <c r="M160" s="20">
        <v>0</v>
      </c>
      <c r="N160" s="70"/>
      <c r="O160" s="24">
        <f t="shared" si="133"/>
        <v>0</v>
      </c>
      <c r="P160" s="20">
        <v>0</v>
      </c>
      <c r="Q160" s="70"/>
      <c r="R160" s="24">
        <f t="shared" si="134"/>
        <v>0</v>
      </c>
      <c r="S160" s="20">
        <v>0</v>
      </c>
      <c r="T160" s="70"/>
      <c r="U160" s="24">
        <f t="shared" si="135"/>
        <v>0</v>
      </c>
      <c r="V160" s="20">
        <v>0</v>
      </c>
      <c r="W160" s="70"/>
      <c r="X160" s="24">
        <f t="shared" si="147"/>
        <v>0</v>
      </c>
      <c r="Y160" s="20"/>
      <c r="Z160" s="70"/>
      <c r="AA160" s="24">
        <f t="shared" si="136"/>
        <v>0</v>
      </c>
      <c r="AB160" s="20"/>
      <c r="AC160" s="70"/>
      <c r="AD160" s="24">
        <f t="shared" si="137"/>
        <v>0</v>
      </c>
      <c r="AE160" s="20"/>
      <c r="AF160" s="70"/>
      <c r="AG160" s="24">
        <f t="shared" si="138"/>
        <v>0</v>
      </c>
      <c r="AH160" s="13">
        <f t="shared" si="148"/>
        <v>80</v>
      </c>
      <c r="AI160" s="13">
        <f t="shared" si="148"/>
        <v>4035</v>
      </c>
      <c r="AJ160" s="21">
        <f t="shared" si="142"/>
        <v>1.9826517967781909E-2</v>
      </c>
      <c r="AK160" s="22">
        <v>0</v>
      </c>
      <c r="AL160" s="23">
        <f t="shared" si="140"/>
        <v>0</v>
      </c>
    </row>
    <row r="161" spans="1:38" x14ac:dyDescent="0.3">
      <c r="A161" s="193"/>
      <c r="B161" s="193"/>
      <c r="C161" s="19" t="s">
        <v>47</v>
      </c>
      <c r="D161" s="20">
        <v>128</v>
      </c>
      <c r="E161" s="70">
        <v>4077</v>
      </c>
      <c r="F161" s="24">
        <f t="shared" si="130"/>
        <v>3.1395634044640665E-2</v>
      </c>
      <c r="G161" s="20">
        <v>0</v>
      </c>
      <c r="H161" s="70"/>
      <c r="I161" s="24">
        <f t="shared" si="131"/>
        <v>0</v>
      </c>
      <c r="J161" s="20">
        <v>0</v>
      </c>
      <c r="K161" s="70"/>
      <c r="L161" s="24">
        <f t="shared" si="132"/>
        <v>0</v>
      </c>
      <c r="M161" s="20">
        <v>0</v>
      </c>
      <c r="N161" s="70"/>
      <c r="O161" s="24">
        <f t="shared" si="133"/>
        <v>0</v>
      </c>
      <c r="P161" s="20">
        <v>0</v>
      </c>
      <c r="Q161" s="70"/>
      <c r="R161" s="24">
        <f t="shared" si="134"/>
        <v>0</v>
      </c>
      <c r="S161" s="20">
        <v>0</v>
      </c>
      <c r="T161" s="70"/>
      <c r="U161" s="24">
        <f t="shared" si="135"/>
        <v>0</v>
      </c>
      <c r="V161" s="20">
        <v>0</v>
      </c>
      <c r="W161" s="70"/>
      <c r="X161" s="24">
        <f t="shared" si="147"/>
        <v>0</v>
      </c>
      <c r="Y161" s="20"/>
      <c r="Z161" s="70"/>
      <c r="AA161" s="24">
        <f t="shared" si="136"/>
        <v>0</v>
      </c>
      <c r="AB161" s="20"/>
      <c r="AC161" s="70"/>
      <c r="AD161" s="24">
        <f t="shared" si="137"/>
        <v>0</v>
      </c>
      <c r="AE161" s="20"/>
      <c r="AF161" s="70"/>
      <c r="AG161" s="24">
        <f t="shared" si="138"/>
        <v>0</v>
      </c>
      <c r="AH161" s="13">
        <f t="shared" si="148"/>
        <v>128</v>
      </c>
      <c r="AI161" s="13">
        <f t="shared" si="148"/>
        <v>4077</v>
      </c>
      <c r="AJ161" s="21">
        <f t="shared" si="142"/>
        <v>3.1395634044640665E-2</v>
      </c>
      <c r="AK161" s="22">
        <v>0</v>
      </c>
      <c r="AL161" s="23">
        <f t="shared" si="140"/>
        <v>0</v>
      </c>
    </row>
    <row r="162" spans="1:38" x14ac:dyDescent="0.3">
      <c r="A162" s="193"/>
      <c r="B162" s="194"/>
      <c r="C162" s="25" t="s">
        <v>44</v>
      </c>
      <c r="D162" s="26">
        <f>SUM(D159:D161)</f>
        <v>290</v>
      </c>
      <c r="E162" s="71">
        <f>SUM(E159:E161)</f>
        <v>11857</v>
      </c>
      <c r="F162" s="27">
        <f t="shared" si="130"/>
        <v>2.4458126001518091E-2</v>
      </c>
      <c r="G162" s="26">
        <f>SUM(G159:G161)</f>
        <v>0</v>
      </c>
      <c r="H162" s="71">
        <f>SUM(H159:H161)</f>
        <v>0</v>
      </c>
      <c r="I162" s="27">
        <f t="shared" si="131"/>
        <v>0</v>
      </c>
      <c r="J162" s="26">
        <f>SUM(J159:J161)</f>
        <v>0</v>
      </c>
      <c r="K162" s="71">
        <f>SUM(K159:K161)</f>
        <v>0</v>
      </c>
      <c r="L162" s="27">
        <f t="shared" si="132"/>
        <v>0</v>
      </c>
      <c r="M162" s="26">
        <f>SUM(M159:M161)</f>
        <v>0</v>
      </c>
      <c r="N162" s="71">
        <f>SUM(N159:N161)</f>
        <v>0</v>
      </c>
      <c r="O162" s="27">
        <f t="shared" si="133"/>
        <v>0</v>
      </c>
      <c r="P162" s="26">
        <f>SUM(P159:P161)</f>
        <v>0</v>
      </c>
      <c r="Q162" s="71">
        <f>SUM(Q159:Q161)</f>
        <v>0</v>
      </c>
      <c r="R162" s="27">
        <f t="shared" si="134"/>
        <v>0</v>
      </c>
      <c r="S162" s="26">
        <f>SUM(S159:S161)</f>
        <v>0</v>
      </c>
      <c r="T162" s="71">
        <f>SUM(T159:T161)</f>
        <v>0</v>
      </c>
      <c r="U162" s="27">
        <f t="shared" si="135"/>
        <v>0</v>
      </c>
      <c r="V162" s="26">
        <f>SUM(V159:V161)</f>
        <v>0</v>
      </c>
      <c r="W162" s="71">
        <f>SUM(W159:W161)</f>
        <v>0</v>
      </c>
      <c r="X162" s="27">
        <f t="shared" si="147"/>
        <v>0</v>
      </c>
      <c r="Y162" s="26">
        <f>SUM(Y159:Y161)</f>
        <v>0</v>
      </c>
      <c r="Z162" s="71">
        <f>SUM(Z159:Z161)</f>
        <v>0</v>
      </c>
      <c r="AA162" s="27">
        <f t="shared" si="136"/>
        <v>0</v>
      </c>
      <c r="AB162" s="86"/>
      <c r="AC162" s="71">
        <f>SUM(AC159:AC161)</f>
        <v>0</v>
      </c>
      <c r="AD162" s="27">
        <f t="shared" si="137"/>
        <v>0</v>
      </c>
      <c r="AE162" s="86"/>
      <c r="AF162" s="71">
        <f>SUM(AF159:AF161)</f>
        <v>0</v>
      </c>
      <c r="AG162" s="27">
        <f t="shared" si="138"/>
        <v>0</v>
      </c>
      <c r="AH162" s="26">
        <f>SUM(AH159:AH161)</f>
        <v>290</v>
      </c>
      <c r="AI162" s="26">
        <f>SUM(AI159:AI161)</f>
        <v>11857</v>
      </c>
      <c r="AJ162" s="28">
        <f t="shared" si="142"/>
        <v>2.4458126001518091E-2</v>
      </c>
      <c r="AK162" s="29">
        <f>SUM(AK159:AK161)</f>
        <v>0</v>
      </c>
      <c r="AL162" s="30">
        <f t="shared" si="140"/>
        <v>0</v>
      </c>
    </row>
    <row r="163" spans="1:38" x14ac:dyDescent="0.3">
      <c r="A163" s="193"/>
      <c r="B163" s="192" t="s">
        <v>25</v>
      </c>
      <c r="C163" s="19" t="s">
        <v>38</v>
      </c>
      <c r="D163" s="20">
        <v>140</v>
      </c>
      <c r="E163" s="70">
        <v>4031</v>
      </c>
      <c r="F163" s="24">
        <f t="shared" si="130"/>
        <v>3.4730836020838499E-2</v>
      </c>
      <c r="G163" s="20"/>
      <c r="H163" s="70"/>
      <c r="I163" s="24">
        <f t="shared" si="131"/>
        <v>0</v>
      </c>
      <c r="J163" s="20"/>
      <c r="K163" s="70"/>
      <c r="L163" s="24">
        <f t="shared" si="132"/>
        <v>0</v>
      </c>
      <c r="M163" s="20"/>
      <c r="N163" s="70"/>
      <c r="O163" s="24">
        <f t="shared" si="133"/>
        <v>0</v>
      </c>
      <c r="P163" s="20"/>
      <c r="Q163" s="70"/>
      <c r="R163" s="24">
        <f t="shared" si="134"/>
        <v>0</v>
      </c>
      <c r="S163" s="20"/>
      <c r="T163" s="70"/>
      <c r="U163" s="24">
        <f t="shared" si="135"/>
        <v>0</v>
      </c>
      <c r="V163" s="20"/>
      <c r="W163" s="70"/>
      <c r="X163" s="24">
        <f t="shared" si="147"/>
        <v>0</v>
      </c>
      <c r="Y163" s="20"/>
      <c r="Z163" s="70"/>
      <c r="AA163" s="24">
        <f t="shared" si="136"/>
        <v>0</v>
      </c>
      <c r="AB163" s="84"/>
      <c r="AC163" s="70"/>
      <c r="AD163" s="24">
        <f t="shared" si="137"/>
        <v>0</v>
      </c>
      <c r="AE163" s="84"/>
      <c r="AF163" s="70"/>
      <c r="AG163" s="24">
        <f t="shared" si="138"/>
        <v>0</v>
      </c>
      <c r="AH163" s="13">
        <f t="shared" ref="AH163:AI165" si="149">SUM(D163,G163,J163,M163,P163,S163,V163,Y163,AB163,AE163)</f>
        <v>140</v>
      </c>
      <c r="AI163" s="13">
        <f t="shared" si="149"/>
        <v>4031</v>
      </c>
      <c r="AJ163" s="21">
        <f t="shared" si="142"/>
        <v>3.4730836020838499E-2</v>
      </c>
      <c r="AK163" s="22"/>
      <c r="AL163" s="23">
        <f t="shared" si="140"/>
        <v>0</v>
      </c>
    </row>
    <row r="164" spans="1:38" x14ac:dyDescent="0.3">
      <c r="A164" s="193"/>
      <c r="B164" s="193"/>
      <c r="C164" s="19" t="s">
        <v>39</v>
      </c>
      <c r="D164" s="20">
        <v>192</v>
      </c>
      <c r="E164" s="70">
        <v>4496</v>
      </c>
      <c r="F164" s="24">
        <f t="shared" si="130"/>
        <v>4.2704626334519574E-2</v>
      </c>
      <c r="G164" s="20"/>
      <c r="H164" s="70"/>
      <c r="I164" s="24">
        <f t="shared" si="131"/>
        <v>0</v>
      </c>
      <c r="J164" s="20"/>
      <c r="K164" s="70"/>
      <c r="L164" s="24">
        <f t="shared" si="132"/>
        <v>0</v>
      </c>
      <c r="M164" s="20"/>
      <c r="N164" s="70"/>
      <c r="O164" s="24">
        <f t="shared" si="133"/>
        <v>0</v>
      </c>
      <c r="P164" s="20"/>
      <c r="Q164" s="70"/>
      <c r="R164" s="24">
        <f t="shared" si="134"/>
        <v>0</v>
      </c>
      <c r="S164" s="20"/>
      <c r="T164" s="70"/>
      <c r="U164" s="24">
        <f t="shared" si="135"/>
        <v>0</v>
      </c>
      <c r="V164" s="20"/>
      <c r="W164" s="70"/>
      <c r="X164" s="24">
        <f t="shared" si="147"/>
        <v>0</v>
      </c>
      <c r="Y164" s="20"/>
      <c r="Z164" s="70"/>
      <c r="AA164" s="24">
        <f t="shared" si="136"/>
        <v>0</v>
      </c>
      <c r="AB164" s="84"/>
      <c r="AC164" s="70"/>
      <c r="AD164" s="24">
        <f t="shared" si="137"/>
        <v>0</v>
      </c>
      <c r="AE164" s="84"/>
      <c r="AF164" s="70"/>
      <c r="AG164" s="24">
        <f t="shared" si="138"/>
        <v>0</v>
      </c>
      <c r="AH164" s="13">
        <f t="shared" si="149"/>
        <v>192</v>
      </c>
      <c r="AI164" s="13">
        <f t="shared" si="149"/>
        <v>4496</v>
      </c>
      <c r="AJ164" s="21">
        <f t="shared" si="142"/>
        <v>4.2704626334519574E-2</v>
      </c>
      <c r="AK164" s="22"/>
      <c r="AL164" s="23">
        <f t="shared" si="140"/>
        <v>0</v>
      </c>
    </row>
    <row r="165" spans="1:38" x14ac:dyDescent="0.3">
      <c r="A165" s="193"/>
      <c r="B165" s="193"/>
      <c r="C165" s="19" t="s">
        <v>52</v>
      </c>
      <c r="D165" s="20">
        <v>214</v>
      </c>
      <c r="E165" s="70">
        <v>4589</v>
      </c>
      <c r="F165" s="24">
        <f t="shared" si="130"/>
        <v>4.663325343212029E-2</v>
      </c>
      <c r="G165" s="20"/>
      <c r="H165" s="70"/>
      <c r="I165" s="24">
        <f t="shared" si="131"/>
        <v>0</v>
      </c>
      <c r="J165" s="20"/>
      <c r="K165" s="70"/>
      <c r="L165" s="24">
        <f t="shared" si="132"/>
        <v>0</v>
      </c>
      <c r="M165" s="20"/>
      <c r="N165" s="70"/>
      <c r="O165" s="24">
        <f t="shared" si="133"/>
        <v>0</v>
      </c>
      <c r="P165" s="20"/>
      <c r="Q165" s="70"/>
      <c r="R165" s="24">
        <f t="shared" si="134"/>
        <v>0</v>
      </c>
      <c r="S165" s="20"/>
      <c r="T165" s="70"/>
      <c r="U165" s="24">
        <f t="shared" si="135"/>
        <v>0</v>
      </c>
      <c r="V165" s="20"/>
      <c r="W165" s="70"/>
      <c r="X165" s="24">
        <f t="shared" si="147"/>
        <v>0</v>
      </c>
      <c r="Y165" s="20"/>
      <c r="Z165" s="70"/>
      <c r="AA165" s="24">
        <f t="shared" si="136"/>
        <v>0</v>
      </c>
      <c r="AB165" s="84"/>
      <c r="AC165" s="70"/>
      <c r="AD165" s="24">
        <f t="shared" si="137"/>
        <v>0</v>
      </c>
      <c r="AE165" s="84"/>
      <c r="AF165" s="70"/>
      <c r="AG165" s="24">
        <f t="shared" si="138"/>
        <v>0</v>
      </c>
      <c r="AH165" s="13">
        <f t="shared" si="149"/>
        <v>214</v>
      </c>
      <c r="AI165" s="13">
        <f t="shared" si="149"/>
        <v>4589</v>
      </c>
      <c r="AJ165" s="21">
        <f t="shared" si="142"/>
        <v>4.663325343212029E-2</v>
      </c>
      <c r="AK165" s="22"/>
      <c r="AL165" s="23">
        <f t="shared" si="140"/>
        <v>0</v>
      </c>
    </row>
    <row r="166" spans="1:38" x14ac:dyDescent="0.3">
      <c r="A166" s="193"/>
      <c r="B166" s="194"/>
      <c r="C166" s="25" t="s">
        <v>44</v>
      </c>
      <c r="D166" s="26">
        <f>SUM(D163:D165)</f>
        <v>546</v>
      </c>
      <c r="E166" s="71">
        <f>SUM(E163:E165)</f>
        <v>13116</v>
      </c>
      <c r="F166" s="27">
        <f t="shared" si="130"/>
        <v>4.1628545288197621E-2</v>
      </c>
      <c r="G166" s="26">
        <f>SUM(G163:G165)</f>
        <v>0</v>
      </c>
      <c r="H166" s="71">
        <f>SUM(H163:H165)</f>
        <v>0</v>
      </c>
      <c r="I166" s="27">
        <f t="shared" si="131"/>
        <v>0</v>
      </c>
      <c r="J166" s="26">
        <f>SUM(J163:J165)</f>
        <v>0</v>
      </c>
      <c r="K166" s="71">
        <f>SUM(K163:K165)</f>
        <v>0</v>
      </c>
      <c r="L166" s="27">
        <f t="shared" si="132"/>
        <v>0</v>
      </c>
      <c r="M166" s="26">
        <f>SUM(M163:M165)</f>
        <v>0</v>
      </c>
      <c r="N166" s="71">
        <f>SUM(N163:N165)</f>
        <v>0</v>
      </c>
      <c r="O166" s="27">
        <f t="shared" si="133"/>
        <v>0</v>
      </c>
      <c r="P166" s="26">
        <f>SUM(P163:P165)</f>
        <v>0</v>
      </c>
      <c r="Q166" s="71">
        <f>SUM(Q163:Q165)</f>
        <v>0</v>
      </c>
      <c r="R166" s="27">
        <f t="shared" si="134"/>
        <v>0</v>
      </c>
      <c r="S166" s="26">
        <f>SUM(S163:S165)</f>
        <v>0</v>
      </c>
      <c r="T166" s="71">
        <f>SUM(T163:T165)</f>
        <v>0</v>
      </c>
      <c r="U166" s="27">
        <f t="shared" si="135"/>
        <v>0</v>
      </c>
      <c r="V166" s="26">
        <f>SUM(V163:V165)</f>
        <v>0</v>
      </c>
      <c r="W166" s="71">
        <f>SUM(W163:W165)</f>
        <v>0</v>
      </c>
      <c r="X166" s="27">
        <f t="shared" si="147"/>
        <v>0</v>
      </c>
      <c r="Y166" s="26">
        <f>SUM(Y163:Y165)</f>
        <v>0</v>
      </c>
      <c r="Z166" s="71">
        <f>SUM(Z163:Z165)</f>
        <v>0</v>
      </c>
      <c r="AA166" s="27">
        <f t="shared" si="136"/>
        <v>0</v>
      </c>
      <c r="AB166" s="86"/>
      <c r="AC166" s="71">
        <f>SUM(AC163:AC165)</f>
        <v>0</v>
      </c>
      <c r="AD166" s="27">
        <f t="shared" si="137"/>
        <v>0</v>
      </c>
      <c r="AE166" s="86"/>
      <c r="AF166" s="71">
        <f>SUM(AF163:AF165)</f>
        <v>0</v>
      </c>
      <c r="AG166" s="27">
        <f t="shared" si="138"/>
        <v>0</v>
      </c>
      <c r="AH166" s="26">
        <f>SUM(AH163:AH165)</f>
        <v>546</v>
      </c>
      <c r="AI166" s="26">
        <f>SUM(AI163:AI165)</f>
        <v>13116</v>
      </c>
      <c r="AJ166" s="28">
        <f t="shared" si="142"/>
        <v>4.1628545288197621E-2</v>
      </c>
      <c r="AK166" s="29">
        <f>SUM(AK163:AK165)</f>
        <v>0</v>
      </c>
      <c r="AL166" s="30">
        <f t="shared" si="140"/>
        <v>0</v>
      </c>
    </row>
    <row r="167" spans="1:38" x14ac:dyDescent="0.3">
      <c r="A167" s="193"/>
      <c r="B167" s="192" t="s">
        <v>26</v>
      </c>
      <c r="C167" s="19" t="s">
        <v>55</v>
      </c>
      <c r="D167" s="20">
        <v>228</v>
      </c>
      <c r="E167" s="70">
        <v>4358</v>
      </c>
      <c r="F167" s="24">
        <f t="shared" si="130"/>
        <v>5.2317576870123908E-2</v>
      </c>
      <c r="G167" s="20"/>
      <c r="H167" s="70"/>
      <c r="I167" s="24">
        <f t="shared" si="131"/>
        <v>0</v>
      </c>
      <c r="J167" s="20"/>
      <c r="K167" s="70"/>
      <c r="L167" s="24">
        <f t="shared" si="132"/>
        <v>0</v>
      </c>
      <c r="M167" s="20"/>
      <c r="N167" s="70"/>
      <c r="O167" s="24">
        <f t="shared" si="133"/>
        <v>0</v>
      </c>
      <c r="P167" s="20"/>
      <c r="Q167" s="70"/>
      <c r="R167" s="24">
        <f t="shared" si="134"/>
        <v>0</v>
      </c>
      <c r="S167" s="20"/>
      <c r="T167" s="70"/>
      <c r="U167" s="24">
        <f t="shared" si="135"/>
        <v>0</v>
      </c>
      <c r="V167" s="20"/>
      <c r="W167" s="70"/>
      <c r="X167" s="24">
        <f t="shared" si="147"/>
        <v>0</v>
      </c>
      <c r="Y167" s="20"/>
      <c r="Z167" s="70"/>
      <c r="AA167" s="24">
        <f t="shared" si="136"/>
        <v>0</v>
      </c>
      <c r="AB167" s="84"/>
      <c r="AC167" s="70"/>
      <c r="AD167" s="24">
        <f t="shared" si="137"/>
        <v>0</v>
      </c>
      <c r="AE167" s="84"/>
      <c r="AF167" s="70"/>
      <c r="AG167" s="24">
        <f t="shared" si="138"/>
        <v>0</v>
      </c>
      <c r="AH167" s="13">
        <f t="shared" ref="AH167:AI169" si="150">SUM(D167,G167,J167,M167,P167,S167,V167,Y167,AB167,AE167)</f>
        <v>228</v>
      </c>
      <c r="AI167" s="13">
        <f t="shared" si="150"/>
        <v>4358</v>
      </c>
      <c r="AJ167" s="21">
        <f t="shared" si="142"/>
        <v>5.2317576870123908E-2</v>
      </c>
      <c r="AK167" s="22"/>
      <c r="AL167" s="23">
        <f t="shared" si="140"/>
        <v>0</v>
      </c>
    </row>
    <row r="168" spans="1:38" x14ac:dyDescent="0.3">
      <c r="A168" s="193"/>
      <c r="B168" s="193"/>
      <c r="C168" s="19" t="s">
        <v>50</v>
      </c>
      <c r="D168" s="20">
        <v>130</v>
      </c>
      <c r="E168" s="72">
        <v>2272</v>
      </c>
      <c r="F168" s="24">
        <f t="shared" si="130"/>
        <v>5.721830985915493E-2</v>
      </c>
      <c r="G168" s="20"/>
      <c r="H168" s="70"/>
      <c r="I168" s="24">
        <f t="shared" si="131"/>
        <v>0</v>
      </c>
      <c r="J168" s="20"/>
      <c r="K168" s="70"/>
      <c r="L168" s="24">
        <f t="shared" si="132"/>
        <v>0</v>
      </c>
      <c r="M168" s="20"/>
      <c r="N168" s="70"/>
      <c r="O168" s="24">
        <f t="shared" si="133"/>
        <v>0</v>
      </c>
      <c r="P168" s="20"/>
      <c r="Q168" s="70"/>
      <c r="R168" s="24">
        <f t="shared" si="134"/>
        <v>0</v>
      </c>
      <c r="S168" s="20"/>
      <c r="T168" s="70"/>
      <c r="U168" s="24">
        <f t="shared" si="135"/>
        <v>0</v>
      </c>
      <c r="V168" s="20"/>
      <c r="W168" s="70"/>
      <c r="X168" s="24">
        <f t="shared" si="147"/>
        <v>0</v>
      </c>
      <c r="Y168" s="20"/>
      <c r="Z168" s="70"/>
      <c r="AA168" s="24">
        <f t="shared" si="136"/>
        <v>0</v>
      </c>
      <c r="AB168" s="84"/>
      <c r="AC168" s="70"/>
      <c r="AD168" s="24">
        <f t="shared" si="137"/>
        <v>0</v>
      </c>
      <c r="AE168" s="84"/>
      <c r="AF168" s="70"/>
      <c r="AG168" s="24">
        <f t="shared" si="138"/>
        <v>0</v>
      </c>
      <c r="AH168" s="13">
        <f t="shared" si="150"/>
        <v>130</v>
      </c>
      <c r="AI168" s="13">
        <f t="shared" si="150"/>
        <v>2272</v>
      </c>
      <c r="AJ168" s="21">
        <f t="shared" si="142"/>
        <v>5.721830985915493E-2</v>
      </c>
      <c r="AK168" s="22"/>
      <c r="AL168" s="23">
        <f t="shared" si="140"/>
        <v>0</v>
      </c>
    </row>
    <row r="169" spans="1:38" x14ac:dyDescent="0.3">
      <c r="A169" s="193"/>
      <c r="B169" s="193"/>
      <c r="C169" s="19" t="s">
        <v>51</v>
      </c>
      <c r="D169" s="20">
        <v>186</v>
      </c>
      <c r="E169" s="70">
        <v>3908</v>
      </c>
      <c r="F169" s="24">
        <f t="shared" si="130"/>
        <v>4.759467758444217E-2</v>
      </c>
      <c r="G169" s="20"/>
      <c r="H169" s="70"/>
      <c r="I169" s="24">
        <f t="shared" si="131"/>
        <v>0</v>
      </c>
      <c r="J169" s="20"/>
      <c r="K169" s="70"/>
      <c r="L169" s="24">
        <f t="shared" si="132"/>
        <v>0</v>
      </c>
      <c r="M169" s="20"/>
      <c r="N169" s="70"/>
      <c r="O169" s="24">
        <f t="shared" si="133"/>
        <v>0</v>
      </c>
      <c r="P169" s="20"/>
      <c r="Q169" s="70"/>
      <c r="R169" s="24">
        <f t="shared" si="134"/>
        <v>0</v>
      </c>
      <c r="S169" s="20"/>
      <c r="T169" s="70"/>
      <c r="U169" s="24">
        <f t="shared" si="135"/>
        <v>0</v>
      </c>
      <c r="V169" s="20"/>
      <c r="W169" s="70"/>
      <c r="X169" s="24">
        <f t="shared" si="147"/>
        <v>0</v>
      </c>
      <c r="Y169" s="20"/>
      <c r="Z169" s="70"/>
      <c r="AA169" s="24">
        <f t="shared" si="136"/>
        <v>0</v>
      </c>
      <c r="AB169" s="84"/>
      <c r="AC169" s="70"/>
      <c r="AD169" s="24">
        <f t="shared" si="137"/>
        <v>0</v>
      </c>
      <c r="AE169" s="84"/>
      <c r="AF169" s="70"/>
      <c r="AG169" s="24">
        <f t="shared" si="138"/>
        <v>0</v>
      </c>
      <c r="AH169" s="13">
        <f t="shared" si="150"/>
        <v>186</v>
      </c>
      <c r="AI169" s="13">
        <f t="shared" si="150"/>
        <v>3908</v>
      </c>
      <c r="AJ169" s="21">
        <f t="shared" si="142"/>
        <v>4.759467758444217E-2</v>
      </c>
      <c r="AK169" s="22"/>
      <c r="AL169" s="23">
        <f t="shared" si="140"/>
        <v>0</v>
      </c>
    </row>
    <row r="170" spans="1:38" x14ac:dyDescent="0.3">
      <c r="A170" s="193"/>
      <c r="B170" s="194"/>
      <c r="C170" s="25" t="s">
        <v>44</v>
      </c>
      <c r="D170" s="26">
        <f>SUM(D167:D169)</f>
        <v>544</v>
      </c>
      <c r="E170" s="71">
        <f>SUM(E167:E169)</f>
        <v>10538</v>
      </c>
      <c r="F170" s="27">
        <f t="shared" si="130"/>
        <v>5.1622698804327197E-2</v>
      </c>
      <c r="G170" s="26">
        <f>SUM(G167:G169)</f>
        <v>0</v>
      </c>
      <c r="H170" s="71">
        <f>SUM(H167:H169)</f>
        <v>0</v>
      </c>
      <c r="I170" s="27">
        <f t="shared" si="131"/>
        <v>0</v>
      </c>
      <c r="J170" s="26">
        <f>SUM(J167:J169)</f>
        <v>0</v>
      </c>
      <c r="K170" s="71">
        <f>SUM(K167:K169)</f>
        <v>0</v>
      </c>
      <c r="L170" s="27">
        <f t="shared" si="132"/>
        <v>0</v>
      </c>
      <c r="M170" s="26">
        <f>SUM(M167:M169)</f>
        <v>0</v>
      </c>
      <c r="N170" s="71">
        <f>SUM(N167:N169)</f>
        <v>0</v>
      </c>
      <c r="O170" s="27">
        <f t="shared" si="133"/>
        <v>0</v>
      </c>
      <c r="P170" s="26">
        <f>SUM(P167:P169)</f>
        <v>0</v>
      </c>
      <c r="Q170" s="71">
        <f>SUM(Q167:Q169)</f>
        <v>0</v>
      </c>
      <c r="R170" s="27">
        <f t="shared" si="134"/>
        <v>0</v>
      </c>
      <c r="S170" s="26">
        <f>SUM(S167:S169)</f>
        <v>0</v>
      </c>
      <c r="T170" s="71">
        <f>SUM(T167:T169)</f>
        <v>0</v>
      </c>
      <c r="U170" s="27">
        <f t="shared" si="135"/>
        <v>0</v>
      </c>
      <c r="V170" s="26">
        <f>SUM(V167:V169)</f>
        <v>0</v>
      </c>
      <c r="W170" s="71">
        <f>SUM(W167:W169)</f>
        <v>0</v>
      </c>
      <c r="X170" s="27">
        <f t="shared" si="147"/>
        <v>0</v>
      </c>
      <c r="Y170" s="26">
        <f>SUM(Y167:Y169)</f>
        <v>0</v>
      </c>
      <c r="Z170" s="71">
        <f>SUM(Z167:Z169)</f>
        <v>0</v>
      </c>
      <c r="AA170" s="27">
        <f t="shared" si="136"/>
        <v>0</v>
      </c>
      <c r="AB170" s="86"/>
      <c r="AC170" s="71">
        <f>SUM(AC167:AC169)</f>
        <v>0</v>
      </c>
      <c r="AD170" s="27">
        <f t="shared" si="137"/>
        <v>0</v>
      </c>
      <c r="AE170" s="86"/>
      <c r="AF170" s="71">
        <f>SUM(AF167:AF169)</f>
        <v>0</v>
      </c>
      <c r="AG170" s="27">
        <f t="shared" si="138"/>
        <v>0</v>
      </c>
      <c r="AH170" s="26">
        <f>SUM(AH167:AH169)</f>
        <v>544</v>
      </c>
      <c r="AI170" s="26">
        <f>SUM(AI167:AI169)</f>
        <v>10538</v>
      </c>
      <c r="AJ170" s="28">
        <f t="shared" si="142"/>
        <v>5.1622698804327197E-2</v>
      </c>
      <c r="AK170" s="29">
        <f>SUM(AK167:AK169)</f>
        <v>0</v>
      </c>
      <c r="AL170" s="30">
        <f t="shared" si="140"/>
        <v>0</v>
      </c>
    </row>
    <row r="171" spans="1:38" x14ac:dyDescent="0.3">
      <c r="A171" s="193"/>
      <c r="B171" s="192" t="s">
        <v>9</v>
      </c>
      <c r="C171" s="19" t="s">
        <v>53</v>
      </c>
      <c r="D171" s="85">
        <v>231</v>
      </c>
      <c r="E171" s="70">
        <v>5386</v>
      </c>
      <c r="F171" s="24">
        <f t="shared" si="130"/>
        <v>4.2888971407352393E-2</v>
      </c>
      <c r="G171" s="20"/>
      <c r="H171" s="70"/>
      <c r="I171" s="24">
        <f t="shared" si="131"/>
        <v>0</v>
      </c>
      <c r="J171" s="20"/>
      <c r="K171" s="70"/>
      <c r="L171" s="24">
        <f t="shared" si="132"/>
        <v>0</v>
      </c>
      <c r="M171" s="20"/>
      <c r="N171" s="70"/>
      <c r="O171" s="24">
        <f t="shared" si="133"/>
        <v>0</v>
      </c>
      <c r="P171" s="20"/>
      <c r="Q171" s="70"/>
      <c r="R171" s="24">
        <f t="shared" si="134"/>
        <v>0</v>
      </c>
      <c r="S171" s="20"/>
      <c r="T171" s="70"/>
      <c r="U171" s="24">
        <f t="shared" si="135"/>
        <v>0</v>
      </c>
      <c r="V171" s="20"/>
      <c r="W171" s="70"/>
      <c r="X171" s="24">
        <f t="shared" si="147"/>
        <v>0</v>
      </c>
      <c r="Y171" s="20"/>
      <c r="Z171" s="70"/>
      <c r="AA171" s="24">
        <f t="shared" si="136"/>
        <v>0</v>
      </c>
      <c r="AB171" s="84"/>
      <c r="AC171" s="70"/>
      <c r="AD171" s="24">
        <f t="shared" si="137"/>
        <v>0</v>
      </c>
      <c r="AE171" s="84"/>
      <c r="AF171" s="70"/>
      <c r="AG171" s="24">
        <f t="shared" si="138"/>
        <v>0</v>
      </c>
      <c r="AH171" s="13">
        <f t="shared" ref="AH171:AI173" si="151">SUM(D171,G171,J171,M171,P171,S171,V171,Y171,AB171,AE171)</f>
        <v>231</v>
      </c>
      <c r="AI171" s="13">
        <f t="shared" si="151"/>
        <v>5386</v>
      </c>
      <c r="AJ171" s="21">
        <f t="shared" si="142"/>
        <v>4.2888971407352393E-2</v>
      </c>
      <c r="AK171" s="22"/>
      <c r="AL171" s="23">
        <f t="shared" si="140"/>
        <v>0</v>
      </c>
    </row>
    <row r="172" spans="1:38" x14ac:dyDescent="0.3">
      <c r="A172" s="193"/>
      <c r="B172" s="193"/>
      <c r="C172" s="19" t="s">
        <v>48</v>
      </c>
      <c r="D172" s="20">
        <v>120</v>
      </c>
      <c r="E172" s="70">
        <v>3357</v>
      </c>
      <c r="F172" s="24">
        <f t="shared" si="130"/>
        <v>3.5746201966041107E-2</v>
      </c>
      <c r="G172" s="20"/>
      <c r="H172" s="70"/>
      <c r="I172" s="24">
        <f t="shared" si="131"/>
        <v>0</v>
      </c>
      <c r="J172" s="20"/>
      <c r="K172" s="70"/>
      <c r="L172" s="24">
        <f t="shared" si="132"/>
        <v>0</v>
      </c>
      <c r="M172" s="20"/>
      <c r="N172" s="70"/>
      <c r="O172" s="24">
        <f t="shared" si="133"/>
        <v>0</v>
      </c>
      <c r="P172" s="20"/>
      <c r="Q172" s="70"/>
      <c r="R172" s="24">
        <f t="shared" si="134"/>
        <v>0</v>
      </c>
      <c r="S172" s="20"/>
      <c r="T172" s="70"/>
      <c r="U172" s="24">
        <f t="shared" si="135"/>
        <v>0</v>
      </c>
      <c r="V172" s="20"/>
      <c r="W172" s="70"/>
      <c r="X172" s="24">
        <f t="shared" si="147"/>
        <v>0</v>
      </c>
      <c r="Y172" s="20"/>
      <c r="Z172" s="70"/>
      <c r="AA172" s="24">
        <f t="shared" si="136"/>
        <v>0</v>
      </c>
      <c r="AB172" s="84"/>
      <c r="AC172" s="70"/>
      <c r="AD172" s="24">
        <f t="shared" si="137"/>
        <v>0</v>
      </c>
      <c r="AE172" s="84"/>
      <c r="AF172" s="70"/>
      <c r="AG172" s="24">
        <f t="shared" si="138"/>
        <v>0</v>
      </c>
      <c r="AH172" s="13">
        <f t="shared" si="151"/>
        <v>120</v>
      </c>
      <c r="AI172" s="13">
        <f t="shared" si="151"/>
        <v>3357</v>
      </c>
      <c r="AJ172" s="21">
        <f t="shared" si="142"/>
        <v>3.5746201966041107E-2</v>
      </c>
      <c r="AK172" s="22"/>
      <c r="AL172" s="23">
        <f t="shared" si="140"/>
        <v>0</v>
      </c>
    </row>
    <row r="173" spans="1:38" x14ac:dyDescent="0.3">
      <c r="A173" s="193"/>
      <c r="B173" s="193"/>
      <c r="C173" s="19" t="s">
        <v>54</v>
      </c>
      <c r="D173" s="20">
        <v>131</v>
      </c>
      <c r="E173" s="70">
        <v>3295</v>
      </c>
      <c r="F173" s="24">
        <f t="shared" si="130"/>
        <v>3.9757207890743551E-2</v>
      </c>
      <c r="G173" s="20"/>
      <c r="H173" s="70"/>
      <c r="I173" s="24">
        <f t="shared" si="131"/>
        <v>0</v>
      </c>
      <c r="J173" s="20"/>
      <c r="K173" s="70"/>
      <c r="L173" s="24">
        <f t="shared" si="132"/>
        <v>0</v>
      </c>
      <c r="M173" s="20"/>
      <c r="N173" s="70"/>
      <c r="O173" s="24">
        <f t="shared" si="133"/>
        <v>0</v>
      </c>
      <c r="P173" s="20"/>
      <c r="Q173" s="70"/>
      <c r="R173" s="24">
        <f t="shared" si="134"/>
        <v>0</v>
      </c>
      <c r="S173" s="20"/>
      <c r="T173" s="70"/>
      <c r="U173" s="24">
        <f t="shared" si="135"/>
        <v>0</v>
      </c>
      <c r="V173" s="20"/>
      <c r="W173" s="70"/>
      <c r="X173" s="24">
        <f t="shared" si="147"/>
        <v>0</v>
      </c>
      <c r="Y173" s="20"/>
      <c r="Z173" s="70"/>
      <c r="AA173" s="24">
        <f t="shared" si="136"/>
        <v>0</v>
      </c>
      <c r="AB173" s="84"/>
      <c r="AC173" s="70"/>
      <c r="AD173" s="24">
        <f t="shared" si="137"/>
        <v>0</v>
      </c>
      <c r="AE173" s="84"/>
      <c r="AF173" s="70"/>
      <c r="AG173" s="24">
        <f t="shared" si="138"/>
        <v>0</v>
      </c>
      <c r="AH173" s="13">
        <f t="shared" si="151"/>
        <v>131</v>
      </c>
      <c r="AI173" s="13">
        <f t="shared" si="151"/>
        <v>3295</v>
      </c>
      <c r="AJ173" s="21">
        <f t="shared" si="142"/>
        <v>3.9757207890743551E-2</v>
      </c>
      <c r="AK173" s="22"/>
      <c r="AL173" s="23">
        <f t="shared" si="140"/>
        <v>0</v>
      </c>
    </row>
    <row r="174" spans="1:38" x14ac:dyDescent="0.3">
      <c r="A174" s="194"/>
      <c r="B174" s="194"/>
      <c r="C174" s="25" t="s">
        <v>44</v>
      </c>
      <c r="D174" s="26">
        <f>SUM(D171:D173)</f>
        <v>482</v>
      </c>
      <c r="E174" s="71">
        <f>SUM(E171:E173)</f>
        <v>12038</v>
      </c>
      <c r="F174" s="27">
        <f t="shared" si="130"/>
        <v>4.0039873733178272E-2</v>
      </c>
      <c r="G174" s="26">
        <f>SUM(G171:G173)</f>
        <v>0</v>
      </c>
      <c r="H174" s="71">
        <f>SUM(H171:H173)</f>
        <v>0</v>
      </c>
      <c r="I174" s="27">
        <f t="shared" si="131"/>
        <v>0</v>
      </c>
      <c r="J174" s="26">
        <f>SUM(J171:J173)</f>
        <v>0</v>
      </c>
      <c r="K174" s="71">
        <f>SUM(K171:K173)</f>
        <v>0</v>
      </c>
      <c r="L174" s="27">
        <f t="shared" si="132"/>
        <v>0</v>
      </c>
      <c r="M174" s="26">
        <f>SUM(M171:M173)</f>
        <v>0</v>
      </c>
      <c r="N174" s="71">
        <f>SUM(N171:N173)</f>
        <v>0</v>
      </c>
      <c r="O174" s="27">
        <f t="shared" si="133"/>
        <v>0</v>
      </c>
      <c r="P174" s="26">
        <f>SUM(P171:P173)</f>
        <v>0</v>
      </c>
      <c r="Q174" s="71">
        <f>SUM(Q171:Q173)</f>
        <v>0</v>
      </c>
      <c r="R174" s="27">
        <f t="shared" si="134"/>
        <v>0</v>
      </c>
      <c r="S174" s="26">
        <f>SUM(S171:S173)</f>
        <v>0</v>
      </c>
      <c r="T174" s="71">
        <f>SUM(T171:T173)</f>
        <v>0</v>
      </c>
      <c r="U174" s="27">
        <f t="shared" si="135"/>
        <v>0</v>
      </c>
      <c r="V174" s="26">
        <f>SUM(V171:V173)</f>
        <v>0</v>
      </c>
      <c r="W174" s="71">
        <f>SUM(W171:W173)</f>
        <v>0</v>
      </c>
      <c r="X174" s="27">
        <f t="shared" si="147"/>
        <v>0</v>
      </c>
      <c r="Y174" s="26">
        <f>SUM(Y171:Y173)</f>
        <v>0</v>
      </c>
      <c r="Z174" s="71">
        <f>SUM(Z171:Z173)</f>
        <v>0</v>
      </c>
      <c r="AA174" s="27">
        <f t="shared" si="136"/>
        <v>0</v>
      </c>
      <c r="AB174" s="86"/>
      <c r="AC174" s="71">
        <f>SUM(AC171:AC173)</f>
        <v>0</v>
      </c>
      <c r="AD174" s="27">
        <f t="shared" si="137"/>
        <v>0</v>
      </c>
      <c r="AE174" s="86"/>
      <c r="AF174" s="71">
        <f>SUM(AF171:AF173)</f>
        <v>0</v>
      </c>
      <c r="AG174" s="27">
        <f t="shared" si="138"/>
        <v>0</v>
      </c>
      <c r="AH174" s="26">
        <f>SUM(AH171:AH173)</f>
        <v>482</v>
      </c>
      <c r="AI174" s="26">
        <f>SUM(AI171:AI173)</f>
        <v>12038</v>
      </c>
      <c r="AJ174" s="28">
        <f t="shared" si="142"/>
        <v>4.0039873733178272E-2</v>
      </c>
      <c r="AK174" s="29">
        <f>SUM(AK171:AK173)</f>
        <v>0</v>
      </c>
      <c r="AL174" s="30">
        <f t="shared" si="140"/>
        <v>0</v>
      </c>
    </row>
    <row r="175" spans="1:38" x14ac:dyDescent="0.3">
      <c r="A175" s="190" t="s">
        <v>46</v>
      </c>
      <c r="B175" s="198"/>
      <c r="C175" s="191"/>
      <c r="D175" s="31">
        <f>SUM(D162,D166,D170,D174)</f>
        <v>1862</v>
      </c>
      <c r="E175" s="75">
        <f>SUM(E162,E166,E170,E174)</f>
        <v>47549</v>
      </c>
      <c r="F175" s="32">
        <f t="shared" si="130"/>
        <v>3.9159603777156195E-2</v>
      </c>
      <c r="G175" s="31">
        <f>SUM(G162,G166,G170,G174)</f>
        <v>0</v>
      </c>
      <c r="H175" s="73">
        <f>SUM(H162,H166,H170,H174)</f>
        <v>0</v>
      </c>
      <c r="I175" s="32">
        <f t="shared" si="131"/>
        <v>0</v>
      </c>
      <c r="J175" s="31">
        <f>SUM(J162,J166,J170,J174)</f>
        <v>0</v>
      </c>
      <c r="K175" s="73">
        <f>SUM(K162,K166,K170,K174)</f>
        <v>0</v>
      </c>
      <c r="L175" s="32">
        <f t="shared" si="132"/>
        <v>0</v>
      </c>
      <c r="M175" s="31">
        <f>SUM(M162,M166,M170,M174)</f>
        <v>0</v>
      </c>
      <c r="N175" s="73">
        <f>SUM(N162,N166,N170,N174)</f>
        <v>0</v>
      </c>
      <c r="O175" s="32">
        <f t="shared" si="133"/>
        <v>0</v>
      </c>
      <c r="P175" s="31">
        <f>SUM(P162,P166,P170,P174)</f>
        <v>0</v>
      </c>
      <c r="Q175" s="73">
        <f>SUM(Q162,Q166,Q170,Q174)</f>
        <v>0</v>
      </c>
      <c r="R175" s="32">
        <f t="shared" si="134"/>
        <v>0</v>
      </c>
      <c r="S175" s="31">
        <f>SUM(S162,S166,S170,S174)</f>
        <v>0</v>
      </c>
      <c r="T175" s="73">
        <f>SUM(T162,T166,T170,T174)</f>
        <v>0</v>
      </c>
      <c r="U175" s="32">
        <f t="shared" si="135"/>
        <v>0</v>
      </c>
      <c r="V175" s="31">
        <f>SUM(V162,V166,V170,V174)</f>
        <v>0</v>
      </c>
      <c r="W175" s="73">
        <f>SUM(W162,W166,W170,W174)</f>
        <v>0</v>
      </c>
      <c r="X175" s="32">
        <f t="shared" si="147"/>
        <v>0</v>
      </c>
      <c r="Y175" s="31">
        <f>SUM(Y162,Y166,Y170,Y174)</f>
        <v>0</v>
      </c>
      <c r="Z175" s="73">
        <f>SUM(Z162,Z166,Z170,Z174)</f>
        <v>0</v>
      </c>
      <c r="AA175" s="32">
        <f t="shared" si="136"/>
        <v>0</v>
      </c>
      <c r="AB175" s="87">
        <f>SUM(AB162,AB166,AB170,AB174)</f>
        <v>0</v>
      </c>
      <c r="AC175" s="73">
        <f>SUM(AC162,AC166,AC170,AC174)</f>
        <v>0</v>
      </c>
      <c r="AD175" s="32">
        <f t="shared" si="137"/>
        <v>0</v>
      </c>
      <c r="AE175" s="87">
        <f>SUM(AE162,AE166,AE170,AE174)</f>
        <v>0</v>
      </c>
      <c r="AF175" s="73">
        <f>SUM(AF162,AF166,AF170,AF174)</f>
        <v>0</v>
      </c>
      <c r="AG175" s="32">
        <f t="shared" si="138"/>
        <v>0</v>
      </c>
      <c r="AH175" s="31">
        <f>SUM(AH162,AH166,AH170,AH174)</f>
        <v>1862</v>
      </c>
      <c r="AI175" s="31">
        <f>SUM(AI162,AI166,AI170,AI174)</f>
        <v>47549</v>
      </c>
      <c r="AJ175" s="35">
        <f t="shared" si="142"/>
        <v>3.9159603777156195E-2</v>
      </c>
      <c r="AK175" s="34">
        <f>SUM(AK162,AK166,AK170,AK174)</f>
        <v>0</v>
      </c>
      <c r="AL175" s="35">
        <f t="shared" si="140"/>
        <v>0</v>
      </c>
    </row>
    <row r="176" spans="1:38" x14ac:dyDescent="0.3">
      <c r="A176" s="206" t="s">
        <v>29</v>
      </c>
      <c r="B176" s="192" t="s">
        <v>24</v>
      </c>
      <c r="C176" s="19" t="s">
        <v>41</v>
      </c>
      <c r="D176" s="20">
        <v>102</v>
      </c>
      <c r="E176" s="70">
        <v>5998</v>
      </c>
      <c r="F176" s="24">
        <f t="shared" si="130"/>
        <v>1.7005668556185394E-2</v>
      </c>
      <c r="G176" s="20">
        <v>12</v>
      </c>
      <c r="H176" s="70">
        <v>864</v>
      </c>
      <c r="I176" s="24">
        <f t="shared" si="131"/>
        <v>1.3888888888888888E-2</v>
      </c>
      <c r="J176" s="20">
        <v>0</v>
      </c>
      <c r="K176" s="70"/>
      <c r="L176" s="24">
        <f t="shared" si="132"/>
        <v>0</v>
      </c>
      <c r="M176" s="20">
        <v>0</v>
      </c>
      <c r="N176" s="70"/>
      <c r="O176" s="24">
        <f t="shared" si="133"/>
        <v>0</v>
      </c>
      <c r="P176" s="20">
        <v>0</v>
      </c>
      <c r="Q176" s="70"/>
      <c r="R176" s="24">
        <f t="shared" si="134"/>
        <v>0</v>
      </c>
      <c r="S176" s="20">
        <v>0</v>
      </c>
      <c r="T176" s="70"/>
      <c r="U176" s="24">
        <f t="shared" si="135"/>
        <v>0</v>
      </c>
      <c r="V176" s="20">
        <v>0</v>
      </c>
      <c r="W176" s="70"/>
      <c r="X176" s="24">
        <f t="shared" si="147"/>
        <v>0</v>
      </c>
      <c r="Y176" s="20"/>
      <c r="Z176" s="70"/>
      <c r="AA176" s="24">
        <f t="shared" si="136"/>
        <v>0</v>
      </c>
      <c r="AB176" s="20"/>
      <c r="AC176" s="70"/>
      <c r="AD176" s="24">
        <f t="shared" si="137"/>
        <v>0</v>
      </c>
      <c r="AE176" s="20"/>
      <c r="AF176" s="70"/>
      <c r="AG176" s="24">
        <f t="shared" si="138"/>
        <v>0</v>
      </c>
      <c r="AH176" s="13">
        <f t="shared" ref="AH176:AI178" si="152">SUM(D176,G176,J176,M176,P176,S176,V176,Y176,AB176,AE176)</f>
        <v>114</v>
      </c>
      <c r="AI176" s="13">
        <f t="shared" si="152"/>
        <v>6862</v>
      </c>
      <c r="AJ176" s="21">
        <f t="shared" si="142"/>
        <v>1.6613232293791899E-2</v>
      </c>
      <c r="AK176" s="22">
        <v>0</v>
      </c>
      <c r="AL176" s="23">
        <f t="shared" si="140"/>
        <v>0</v>
      </c>
    </row>
    <row r="177" spans="1:38" x14ac:dyDescent="0.3">
      <c r="A177" s="193"/>
      <c r="B177" s="193"/>
      <c r="C177" s="19" t="s">
        <v>43</v>
      </c>
      <c r="D177" s="20">
        <v>148</v>
      </c>
      <c r="E177" s="70">
        <v>6547</v>
      </c>
      <c r="F177" s="24">
        <f t="shared" si="130"/>
        <v>2.2605773636780204E-2</v>
      </c>
      <c r="G177" s="20">
        <v>19</v>
      </c>
      <c r="H177" s="70">
        <v>900</v>
      </c>
      <c r="I177" s="24">
        <f t="shared" si="131"/>
        <v>2.1111111111111112E-2</v>
      </c>
      <c r="J177" s="20">
        <v>0</v>
      </c>
      <c r="K177" s="70"/>
      <c r="L177" s="24">
        <f t="shared" si="132"/>
        <v>0</v>
      </c>
      <c r="M177" s="20">
        <v>0</v>
      </c>
      <c r="N177" s="70"/>
      <c r="O177" s="24">
        <f t="shared" si="133"/>
        <v>0</v>
      </c>
      <c r="P177" s="20">
        <v>0</v>
      </c>
      <c r="Q177" s="70"/>
      <c r="R177" s="24">
        <f t="shared" si="134"/>
        <v>0</v>
      </c>
      <c r="S177" s="20">
        <v>0</v>
      </c>
      <c r="T177" s="70"/>
      <c r="U177" s="24">
        <f t="shared" si="135"/>
        <v>0</v>
      </c>
      <c r="V177" s="20">
        <v>0</v>
      </c>
      <c r="W177" s="70"/>
      <c r="X177" s="24">
        <f t="shared" si="147"/>
        <v>0</v>
      </c>
      <c r="Y177" s="20"/>
      <c r="Z177" s="70"/>
      <c r="AA177" s="24">
        <f t="shared" si="136"/>
        <v>0</v>
      </c>
      <c r="AB177" s="20"/>
      <c r="AC177" s="70"/>
      <c r="AD177" s="24">
        <f t="shared" si="137"/>
        <v>0</v>
      </c>
      <c r="AE177" s="20"/>
      <c r="AF177" s="70"/>
      <c r="AG177" s="24">
        <f t="shared" si="138"/>
        <v>0</v>
      </c>
      <c r="AH177" s="13">
        <f t="shared" si="152"/>
        <v>167</v>
      </c>
      <c r="AI177" s="13">
        <f t="shared" si="152"/>
        <v>7447</v>
      </c>
      <c r="AJ177" s="21">
        <f t="shared" si="142"/>
        <v>2.2425137639317846E-2</v>
      </c>
      <c r="AK177" s="22">
        <v>0</v>
      </c>
      <c r="AL177" s="23">
        <f t="shared" si="140"/>
        <v>0</v>
      </c>
    </row>
    <row r="178" spans="1:38" x14ac:dyDescent="0.3">
      <c r="A178" s="193"/>
      <c r="B178" s="193"/>
      <c r="C178" s="19" t="s">
        <v>47</v>
      </c>
      <c r="D178" s="20">
        <v>236</v>
      </c>
      <c r="E178" s="70">
        <v>6570</v>
      </c>
      <c r="F178" s="24">
        <f t="shared" si="130"/>
        <v>3.592085235920852E-2</v>
      </c>
      <c r="G178" s="20">
        <v>51</v>
      </c>
      <c r="H178" s="70">
        <v>1141</v>
      </c>
      <c r="I178" s="24">
        <f t="shared" si="131"/>
        <v>4.4697633654688866E-2</v>
      </c>
      <c r="J178" s="20">
        <v>0</v>
      </c>
      <c r="K178" s="70"/>
      <c r="L178" s="24">
        <f t="shared" si="132"/>
        <v>0</v>
      </c>
      <c r="M178" s="20">
        <v>0</v>
      </c>
      <c r="N178" s="70"/>
      <c r="O178" s="24">
        <f t="shared" si="133"/>
        <v>0</v>
      </c>
      <c r="P178" s="20">
        <v>0</v>
      </c>
      <c r="Q178" s="70"/>
      <c r="R178" s="24">
        <f t="shared" si="134"/>
        <v>0</v>
      </c>
      <c r="S178" s="20">
        <v>0</v>
      </c>
      <c r="T178" s="70"/>
      <c r="U178" s="24">
        <f t="shared" si="135"/>
        <v>0</v>
      </c>
      <c r="V178" s="20">
        <v>0</v>
      </c>
      <c r="W178" s="70"/>
      <c r="X178" s="24">
        <f t="shared" si="147"/>
        <v>0</v>
      </c>
      <c r="Y178" s="20"/>
      <c r="Z178" s="70"/>
      <c r="AA178" s="24">
        <f t="shared" si="136"/>
        <v>0</v>
      </c>
      <c r="AB178" s="20"/>
      <c r="AC178" s="70"/>
      <c r="AD178" s="24">
        <f t="shared" si="137"/>
        <v>0</v>
      </c>
      <c r="AE178" s="20"/>
      <c r="AF178" s="70"/>
      <c r="AG178" s="24">
        <f t="shared" si="138"/>
        <v>0</v>
      </c>
      <c r="AH178" s="13">
        <f t="shared" si="152"/>
        <v>287</v>
      </c>
      <c r="AI178" s="13">
        <f t="shared" si="152"/>
        <v>7711</v>
      </c>
      <c r="AJ178" s="21">
        <f t="shared" si="142"/>
        <v>3.7219556477759048E-2</v>
      </c>
      <c r="AK178" s="22">
        <v>0</v>
      </c>
      <c r="AL178" s="23">
        <f t="shared" si="140"/>
        <v>0</v>
      </c>
    </row>
    <row r="179" spans="1:38" x14ac:dyDescent="0.3">
      <c r="A179" s="193"/>
      <c r="B179" s="194"/>
      <c r="C179" s="25" t="s">
        <v>44</v>
      </c>
      <c r="D179" s="26">
        <f>SUM(D176:D178)</f>
        <v>486</v>
      </c>
      <c r="E179" s="71">
        <f>SUM(E176:E178)</f>
        <v>19115</v>
      </c>
      <c r="F179" s="27">
        <f t="shared" si="130"/>
        <v>2.5425058854302903E-2</v>
      </c>
      <c r="G179" s="26">
        <f>SUM(G176:G178)</f>
        <v>82</v>
      </c>
      <c r="H179" s="71">
        <f>SUM(H176:H178)</f>
        <v>2905</v>
      </c>
      <c r="I179" s="27">
        <f t="shared" si="131"/>
        <v>2.8227194492254734E-2</v>
      </c>
      <c r="J179" s="26">
        <f>SUM(J176:J178)</f>
        <v>0</v>
      </c>
      <c r="K179" s="71">
        <f>SUM(K176:K178)</f>
        <v>0</v>
      </c>
      <c r="L179" s="27">
        <f t="shared" si="132"/>
        <v>0</v>
      </c>
      <c r="M179" s="26">
        <f>SUM(M176:M178)</f>
        <v>0</v>
      </c>
      <c r="N179" s="71">
        <f>SUM(N176:N178)</f>
        <v>0</v>
      </c>
      <c r="O179" s="27">
        <f t="shared" si="133"/>
        <v>0</v>
      </c>
      <c r="P179" s="26">
        <f>SUM(P176:P178)</f>
        <v>0</v>
      </c>
      <c r="Q179" s="71">
        <f>SUM(Q176:Q178)</f>
        <v>0</v>
      </c>
      <c r="R179" s="27">
        <f t="shared" si="134"/>
        <v>0</v>
      </c>
      <c r="S179" s="26">
        <f>SUM(S176:S178)</f>
        <v>0</v>
      </c>
      <c r="T179" s="71">
        <f>SUM(T176:T178)</f>
        <v>0</v>
      </c>
      <c r="U179" s="27">
        <f t="shared" si="135"/>
        <v>0</v>
      </c>
      <c r="V179" s="26">
        <f>SUM(V176:V178)</f>
        <v>0</v>
      </c>
      <c r="W179" s="71">
        <f>SUM(W176:W178)</f>
        <v>0</v>
      </c>
      <c r="X179" s="27">
        <f t="shared" si="147"/>
        <v>0</v>
      </c>
      <c r="Y179" s="26">
        <f>SUM(Y176:Y178)</f>
        <v>0</v>
      </c>
      <c r="Z179" s="71">
        <f>SUM(Z176:Z178)</f>
        <v>0</v>
      </c>
      <c r="AA179" s="27">
        <f t="shared" si="136"/>
        <v>0</v>
      </c>
      <c r="AB179" s="86"/>
      <c r="AC179" s="71">
        <f>SUM(AC176:AC178)</f>
        <v>0</v>
      </c>
      <c r="AD179" s="27">
        <f t="shared" si="137"/>
        <v>0</v>
      </c>
      <c r="AE179" s="86"/>
      <c r="AF179" s="71">
        <f>SUM(AF176:AF178)</f>
        <v>0</v>
      </c>
      <c r="AG179" s="27">
        <f t="shared" si="138"/>
        <v>0</v>
      </c>
      <c r="AH179" s="26">
        <f>SUM(AH176:AH178)</f>
        <v>568</v>
      </c>
      <c r="AI179" s="26">
        <f>SUM(AI176:AI178)</f>
        <v>22020</v>
      </c>
      <c r="AJ179" s="28">
        <f t="shared" si="142"/>
        <v>2.5794732061762034E-2</v>
      </c>
      <c r="AK179" s="29">
        <f>SUM(AK176:AK178)</f>
        <v>0</v>
      </c>
      <c r="AL179" s="30">
        <f t="shared" si="140"/>
        <v>0</v>
      </c>
    </row>
    <row r="180" spans="1:38" x14ac:dyDescent="0.3">
      <c r="A180" s="193"/>
      <c r="B180" s="192" t="s">
        <v>25</v>
      </c>
      <c r="C180" s="19" t="s">
        <v>38</v>
      </c>
      <c r="D180" s="20">
        <v>375</v>
      </c>
      <c r="E180" s="70">
        <v>7682</v>
      </c>
      <c r="F180" s="24">
        <f t="shared" si="130"/>
        <v>4.8815412652954956E-2</v>
      </c>
      <c r="G180" s="20">
        <v>52</v>
      </c>
      <c r="H180" s="70">
        <v>1013</v>
      </c>
      <c r="I180" s="24">
        <f t="shared" si="131"/>
        <v>5.1332675222112538E-2</v>
      </c>
      <c r="J180" s="20"/>
      <c r="K180" s="70"/>
      <c r="L180" s="24">
        <f t="shared" si="132"/>
        <v>0</v>
      </c>
      <c r="M180" s="20"/>
      <c r="N180" s="70"/>
      <c r="O180" s="24">
        <f t="shared" si="133"/>
        <v>0</v>
      </c>
      <c r="P180" s="20"/>
      <c r="Q180" s="70"/>
      <c r="R180" s="24">
        <f t="shared" si="134"/>
        <v>0</v>
      </c>
      <c r="S180" s="20"/>
      <c r="T180" s="70"/>
      <c r="U180" s="24">
        <f t="shared" si="135"/>
        <v>0</v>
      </c>
      <c r="V180" s="20"/>
      <c r="W180" s="70"/>
      <c r="X180" s="24">
        <f t="shared" si="147"/>
        <v>0</v>
      </c>
      <c r="Y180" s="20"/>
      <c r="Z180" s="70"/>
      <c r="AA180" s="24">
        <f t="shared" si="136"/>
        <v>0</v>
      </c>
      <c r="AB180" s="84"/>
      <c r="AC180" s="70"/>
      <c r="AD180" s="24">
        <f t="shared" si="137"/>
        <v>0</v>
      </c>
      <c r="AE180" s="84"/>
      <c r="AF180" s="70"/>
      <c r="AG180" s="24">
        <f t="shared" si="138"/>
        <v>0</v>
      </c>
      <c r="AH180" s="13">
        <f t="shared" ref="AH180:AI182" si="153">SUM(D180,G180,J180,M180,P180,S180,V180,Y180,AB180,AE180)</f>
        <v>427</v>
      </c>
      <c r="AI180" s="13">
        <f t="shared" si="153"/>
        <v>8695</v>
      </c>
      <c r="AJ180" s="21">
        <f t="shared" si="142"/>
        <v>4.9108683151236343E-2</v>
      </c>
      <c r="AK180" s="22"/>
      <c r="AL180" s="23">
        <f t="shared" si="140"/>
        <v>0</v>
      </c>
    </row>
    <row r="181" spans="1:38" x14ac:dyDescent="0.3">
      <c r="A181" s="193"/>
      <c r="B181" s="193"/>
      <c r="C181" s="19" t="s">
        <v>39</v>
      </c>
      <c r="D181" s="20">
        <v>395</v>
      </c>
      <c r="E181" s="70">
        <v>8325</v>
      </c>
      <c r="F181" s="24">
        <f t="shared" si="130"/>
        <v>4.7447447447447451E-2</v>
      </c>
      <c r="G181" s="20">
        <v>50</v>
      </c>
      <c r="H181" s="70">
        <v>1249</v>
      </c>
      <c r="I181" s="24">
        <f t="shared" si="131"/>
        <v>4.0032025620496396E-2</v>
      </c>
      <c r="J181" s="20"/>
      <c r="K181" s="70"/>
      <c r="L181" s="24">
        <f t="shared" si="132"/>
        <v>0</v>
      </c>
      <c r="M181" s="20"/>
      <c r="N181" s="70"/>
      <c r="O181" s="24">
        <f t="shared" si="133"/>
        <v>0</v>
      </c>
      <c r="P181" s="20"/>
      <c r="Q181" s="70"/>
      <c r="R181" s="24">
        <f t="shared" si="134"/>
        <v>0</v>
      </c>
      <c r="S181" s="20"/>
      <c r="T181" s="70"/>
      <c r="U181" s="24">
        <f t="shared" si="135"/>
        <v>0</v>
      </c>
      <c r="V181" s="20"/>
      <c r="W181" s="70"/>
      <c r="X181" s="24">
        <f t="shared" si="147"/>
        <v>0</v>
      </c>
      <c r="Y181" s="20"/>
      <c r="Z181" s="70"/>
      <c r="AA181" s="24">
        <f t="shared" si="136"/>
        <v>0</v>
      </c>
      <c r="AB181" s="84"/>
      <c r="AC181" s="70"/>
      <c r="AD181" s="24">
        <f t="shared" si="137"/>
        <v>0</v>
      </c>
      <c r="AE181" s="84"/>
      <c r="AF181" s="70"/>
      <c r="AG181" s="24">
        <f t="shared" si="138"/>
        <v>0</v>
      </c>
      <c r="AH181" s="13">
        <f t="shared" si="153"/>
        <v>445</v>
      </c>
      <c r="AI181" s="13">
        <f t="shared" si="153"/>
        <v>9574</v>
      </c>
      <c r="AJ181" s="21">
        <f t="shared" si="142"/>
        <v>4.6480050135784413E-2</v>
      </c>
      <c r="AK181" s="22"/>
      <c r="AL181" s="23">
        <f t="shared" si="140"/>
        <v>0</v>
      </c>
    </row>
    <row r="182" spans="1:38" x14ac:dyDescent="0.3">
      <c r="A182" s="193"/>
      <c r="B182" s="193"/>
      <c r="C182" s="19" t="s">
        <v>52</v>
      </c>
      <c r="D182" s="20">
        <v>526</v>
      </c>
      <c r="E182" s="70">
        <v>8772</v>
      </c>
      <c r="F182" s="24">
        <f t="shared" si="130"/>
        <v>5.9963520291837664E-2</v>
      </c>
      <c r="G182" s="20">
        <v>56</v>
      </c>
      <c r="H182" s="70">
        <v>1221</v>
      </c>
      <c r="I182" s="24">
        <f t="shared" si="131"/>
        <v>4.5864045864045862E-2</v>
      </c>
      <c r="J182" s="20"/>
      <c r="K182" s="70"/>
      <c r="L182" s="24">
        <f t="shared" si="132"/>
        <v>0</v>
      </c>
      <c r="M182" s="20"/>
      <c r="N182" s="70"/>
      <c r="O182" s="24">
        <f t="shared" si="133"/>
        <v>0</v>
      </c>
      <c r="P182" s="20"/>
      <c r="Q182" s="70"/>
      <c r="R182" s="24">
        <f t="shared" si="134"/>
        <v>0</v>
      </c>
      <c r="S182" s="20"/>
      <c r="T182" s="70"/>
      <c r="U182" s="24">
        <f t="shared" si="135"/>
        <v>0</v>
      </c>
      <c r="V182" s="20"/>
      <c r="W182" s="70"/>
      <c r="X182" s="24">
        <f t="shared" si="147"/>
        <v>0</v>
      </c>
      <c r="Y182" s="20"/>
      <c r="Z182" s="70"/>
      <c r="AA182" s="24">
        <f t="shared" si="136"/>
        <v>0</v>
      </c>
      <c r="AB182" s="84"/>
      <c r="AC182" s="70"/>
      <c r="AD182" s="24">
        <f t="shared" si="137"/>
        <v>0</v>
      </c>
      <c r="AE182" s="84"/>
      <c r="AF182" s="70"/>
      <c r="AG182" s="24">
        <f t="shared" si="138"/>
        <v>0</v>
      </c>
      <c r="AH182" s="13">
        <f t="shared" si="153"/>
        <v>582</v>
      </c>
      <c r="AI182" s="13">
        <f t="shared" si="153"/>
        <v>9993</v>
      </c>
      <c r="AJ182" s="21">
        <f t="shared" si="142"/>
        <v>5.8240768537976585E-2</v>
      </c>
      <c r="AK182" s="22"/>
      <c r="AL182" s="23">
        <f t="shared" si="140"/>
        <v>0</v>
      </c>
    </row>
    <row r="183" spans="1:38" x14ac:dyDescent="0.3">
      <c r="A183" s="193"/>
      <c r="B183" s="194"/>
      <c r="C183" s="25" t="s">
        <v>44</v>
      </c>
      <c r="D183" s="26">
        <f>SUM(D180:D182)</f>
        <v>1296</v>
      </c>
      <c r="E183" s="71">
        <f>SUM(E180:E182)</f>
        <v>24779</v>
      </c>
      <c r="F183" s="27">
        <f t="shared" si="130"/>
        <v>5.2302352798740868E-2</v>
      </c>
      <c r="G183" s="26">
        <f>SUM(G180:G182)</f>
        <v>158</v>
      </c>
      <c r="H183" s="71">
        <f>SUM(H180:H182)</f>
        <v>3483</v>
      </c>
      <c r="I183" s="27">
        <f t="shared" si="131"/>
        <v>4.5363192650014358E-2</v>
      </c>
      <c r="J183" s="26">
        <f>SUM(J180:J182)</f>
        <v>0</v>
      </c>
      <c r="K183" s="71">
        <f>SUM(K180:K182)</f>
        <v>0</v>
      </c>
      <c r="L183" s="27">
        <f t="shared" si="132"/>
        <v>0</v>
      </c>
      <c r="M183" s="26">
        <f>SUM(M180:M182)</f>
        <v>0</v>
      </c>
      <c r="N183" s="71">
        <f>SUM(N180:N182)</f>
        <v>0</v>
      </c>
      <c r="O183" s="27">
        <f t="shared" si="133"/>
        <v>0</v>
      </c>
      <c r="P183" s="26">
        <f>SUM(P180:P182)</f>
        <v>0</v>
      </c>
      <c r="Q183" s="71">
        <f>SUM(Q180:Q182)</f>
        <v>0</v>
      </c>
      <c r="R183" s="27">
        <f t="shared" si="134"/>
        <v>0</v>
      </c>
      <c r="S183" s="26">
        <f>SUM(S180:S182)</f>
        <v>0</v>
      </c>
      <c r="T183" s="71">
        <f>SUM(T180:T182)</f>
        <v>0</v>
      </c>
      <c r="U183" s="27">
        <f t="shared" si="135"/>
        <v>0</v>
      </c>
      <c r="V183" s="26">
        <f>SUM(V180:V182)</f>
        <v>0</v>
      </c>
      <c r="W183" s="71">
        <f>SUM(W180:W182)</f>
        <v>0</v>
      </c>
      <c r="X183" s="27">
        <f t="shared" si="147"/>
        <v>0</v>
      </c>
      <c r="Y183" s="26">
        <f>SUM(Y180:Y182)</f>
        <v>0</v>
      </c>
      <c r="Z183" s="71">
        <f>SUM(Z180:Z182)</f>
        <v>0</v>
      </c>
      <c r="AA183" s="27">
        <f t="shared" si="136"/>
        <v>0</v>
      </c>
      <c r="AB183" s="86"/>
      <c r="AC183" s="71">
        <f>SUM(AC180:AC182)</f>
        <v>0</v>
      </c>
      <c r="AD183" s="27">
        <f t="shared" si="137"/>
        <v>0</v>
      </c>
      <c r="AE183" s="86"/>
      <c r="AF183" s="71">
        <f>SUM(AF180:AF182)</f>
        <v>0</v>
      </c>
      <c r="AG183" s="27">
        <f t="shared" si="138"/>
        <v>0</v>
      </c>
      <c r="AH183" s="26">
        <f>SUM(AH180:AH182)</f>
        <v>1454</v>
      </c>
      <c r="AI183" s="26">
        <f>SUM(AI180:AI182)</f>
        <v>28262</v>
      </c>
      <c r="AJ183" s="28">
        <f t="shared" si="142"/>
        <v>5.1447172882315477E-2</v>
      </c>
      <c r="AK183" s="29">
        <f>SUM(AK180:AK182)</f>
        <v>0</v>
      </c>
      <c r="AL183" s="30">
        <f t="shared" si="140"/>
        <v>0</v>
      </c>
    </row>
    <row r="184" spans="1:38" x14ac:dyDescent="0.3">
      <c r="A184" s="193"/>
      <c r="B184" s="192" t="s">
        <v>26</v>
      </c>
      <c r="C184" s="19" t="s">
        <v>55</v>
      </c>
      <c r="D184" s="20">
        <v>499</v>
      </c>
      <c r="E184" s="70">
        <v>8723</v>
      </c>
      <c r="F184" s="24">
        <f t="shared" si="130"/>
        <v>5.7205089991975239E-2</v>
      </c>
      <c r="G184" s="20">
        <v>48</v>
      </c>
      <c r="H184" s="70">
        <v>717</v>
      </c>
      <c r="I184" s="24">
        <f t="shared" si="131"/>
        <v>6.6945606694560664E-2</v>
      </c>
      <c r="J184" s="20"/>
      <c r="K184" s="70"/>
      <c r="L184" s="24">
        <f t="shared" si="132"/>
        <v>0</v>
      </c>
      <c r="M184" s="20"/>
      <c r="N184" s="70"/>
      <c r="O184" s="24">
        <f t="shared" si="133"/>
        <v>0</v>
      </c>
      <c r="P184" s="20"/>
      <c r="Q184" s="70"/>
      <c r="R184" s="24">
        <f t="shared" si="134"/>
        <v>0</v>
      </c>
      <c r="S184" s="20"/>
      <c r="T184" s="70"/>
      <c r="U184" s="24">
        <f t="shared" si="135"/>
        <v>0</v>
      </c>
      <c r="V184" s="20"/>
      <c r="W184" s="70"/>
      <c r="X184" s="24">
        <f t="shared" si="147"/>
        <v>0</v>
      </c>
      <c r="Y184" s="20"/>
      <c r="Z184" s="70"/>
      <c r="AA184" s="24">
        <f t="shared" si="136"/>
        <v>0</v>
      </c>
      <c r="AB184" s="84"/>
      <c r="AC184" s="70"/>
      <c r="AD184" s="24">
        <f t="shared" si="137"/>
        <v>0</v>
      </c>
      <c r="AE184" s="84"/>
      <c r="AF184" s="70"/>
      <c r="AG184" s="24">
        <f t="shared" si="138"/>
        <v>0</v>
      </c>
      <c r="AH184" s="13">
        <f t="shared" ref="AH184:AI186" si="154">SUM(D184,G184,J184,M184,P184,S184,V184,Y184,AB184,AE184)</f>
        <v>547</v>
      </c>
      <c r="AI184" s="13">
        <f t="shared" si="154"/>
        <v>9440</v>
      </c>
      <c r="AJ184" s="21">
        <f t="shared" si="142"/>
        <v>5.7944915254237291E-2</v>
      </c>
      <c r="AK184" s="22"/>
      <c r="AL184" s="23">
        <f t="shared" si="140"/>
        <v>0</v>
      </c>
    </row>
    <row r="185" spans="1:38" x14ac:dyDescent="0.3">
      <c r="A185" s="193"/>
      <c r="B185" s="193"/>
      <c r="C185" s="19" t="s">
        <v>50</v>
      </c>
      <c r="D185" s="20">
        <v>613</v>
      </c>
      <c r="E185" s="72">
        <v>9184</v>
      </c>
      <c r="F185" s="24">
        <f t="shared" si="130"/>
        <v>6.6746515679442509E-2</v>
      </c>
      <c r="G185" s="20">
        <v>88</v>
      </c>
      <c r="H185" s="72">
        <v>1087</v>
      </c>
      <c r="I185" s="24">
        <f t="shared" si="131"/>
        <v>8.0956761729530813E-2</v>
      </c>
      <c r="J185" s="20"/>
      <c r="K185" s="70"/>
      <c r="L185" s="24">
        <f t="shared" si="132"/>
        <v>0</v>
      </c>
      <c r="M185" s="20"/>
      <c r="N185" s="70"/>
      <c r="O185" s="24">
        <f t="shared" si="133"/>
        <v>0</v>
      </c>
      <c r="P185" s="20"/>
      <c r="Q185" s="70"/>
      <c r="R185" s="24">
        <f t="shared" si="134"/>
        <v>0</v>
      </c>
      <c r="S185" s="20"/>
      <c r="T185" s="70"/>
      <c r="U185" s="24">
        <f t="shared" si="135"/>
        <v>0</v>
      </c>
      <c r="V185" s="20"/>
      <c r="W185" s="70"/>
      <c r="X185" s="24">
        <f t="shared" si="147"/>
        <v>0</v>
      </c>
      <c r="Y185" s="20"/>
      <c r="Z185" s="70"/>
      <c r="AA185" s="24">
        <f t="shared" si="136"/>
        <v>0</v>
      </c>
      <c r="AB185" s="84"/>
      <c r="AC185" s="70"/>
      <c r="AD185" s="24">
        <f t="shared" si="137"/>
        <v>0</v>
      </c>
      <c r="AE185" s="84"/>
      <c r="AF185" s="70"/>
      <c r="AG185" s="24">
        <f t="shared" si="138"/>
        <v>0</v>
      </c>
      <c r="AH185" s="13">
        <f t="shared" si="154"/>
        <v>701</v>
      </c>
      <c r="AI185" s="13">
        <f t="shared" si="154"/>
        <v>10271</v>
      </c>
      <c r="AJ185" s="21">
        <f t="shared" si="142"/>
        <v>6.8250413786388867E-2</v>
      </c>
      <c r="AK185" s="22"/>
      <c r="AL185" s="23">
        <f t="shared" si="140"/>
        <v>0</v>
      </c>
    </row>
    <row r="186" spans="1:38" x14ac:dyDescent="0.3">
      <c r="A186" s="193"/>
      <c r="B186" s="193"/>
      <c r="C186" s="19" t="s">
        <v>51</v>
      </c>
      <c r="D186" s="20">
        <v>694</v>
      </c>
      <c r="E186" s="70">
        <v>8282</v>
      </c>
      <c r="F186" s="24">
        <f t="shared" si="130"/>
        <v>8.3796184496498435E-2</v>
      </c>
      <c r="G186" s="20">
        <v>78</v>
      </c>
      <c r="H186" s="70">
        <v>822</v>
      </c>
      <c r="I186" s="24">
        <f t="shared" si="131"/>
        <v>9.4890510948905105E-2</v>
      </c>
      <c r="J186" s="20"/>
      <c r="K186" s="70"/>
      <c r="L186" s="24">
        <f t="shared" si="132"/>
        <v>0</v>
      </c>
      <c r="M186" s="20"/>
      <c r="N186" s="70"/>
      <c r="O186" s="24">
        <f t="shared" si="133"/>
        <v>0</v>
      </c>
      <c r="P186" s="20"/>
      <c r="Q186" s="70"/>
      <c r="R186" s="24">
        <f t="shared" si="134"/>
        <v>0</v>
      </c>
      <c r="S186" s="20"/>
      <c r="T186" s="70"/>
      <c r="U186" s="24">
        <f t="shared" si="135"/>
        <v>0</v>
      </c>
      <c r="V186" s="20"/>
      <c r="W186" s="70"/>
      <c r="X186" s="24">
        <f t="shared" si="147"/>
        <v>0</v>
      </c>
      <c r="Y186" s="20"/>
      <c r="Z186" s="70"/>
      <c r="AA186" s="24">
        <f t="shared" si="136"/>
        <v>0</v>
      </c>
      <c r="AB186" s="84"/>
      <c r="AC186" s="70"/>
      <c r="AD186" s="24">
        <f t="shared" si="137"/>
        <v>0</v>
      </c>
      <c r="AE186" s="84"/>
      <c r="AF186" s="70"/>
      <c r="AG186" s="24">
        <f t="shared" si="138"/>
        <v>0</v>
      </c>
      <c r="AH186" s="13">
        <f t="shared" si="154"/>
        <v>772</v>
      </c>
      <c r="AI186" s="13">
        <f t="shared" si="154"/>
        <v>9104</v>
      </c>
      <c r="AJ186" s="21">
        <f t="shared" si="142"/>
        <v>8.4797891036906853E-2</v>
      </c>
      <c r="AK186" s="22"/>
      <c r="AL186" s="23">
        <f t="shared" si="140"/>
        <v>0</v>
      </c>
    </row>
    <row r="187" spans="1:38" x14ac:dyDescent="0.3">
      <c r="A187" s="193"/>
      <c r="B187" s="194"/>
      <c r="C187" s="25" t="s">
        <v>44</v>
      </c>
      <c r="D187" s="26">
        <f>SUM(D184:D186)</f>
        <v>1806</v>
      </c>
      <c r="E187" s="71">
        <f>SUM(E184:E186)</f>
        <v>26189</v>
      </c>
      <c r="F187" s="27">
        <f t="shared" si="130"/>
        <v>6.896025048684562E-2</v>
      </c>
      <c r="G187" s="26">
        <f>SUM(G184:G186)</f>
        <v>214</v>
      </c>
      <c r="H187" s="71">
        <f>SUM(H184:H186)</f>
        <v>2626</v>
      </c>
      <c r="I187" s="27">
        <f t="shared" si="131"/>
        <v>8.149276466108149E-2</v>
      </c>
      <c r="J187" s="26">
        <f>SUM(J184:J186)</f>
        <v>0</v>
      </c>
      <c r="K187" s="71">
        <f>SUM(K184:K186)</f>
        <v>0</v>
      </c>
      <c r="L187" s="27">
        <f t="shared" si="132"/>
        <v>0</v>
      </c>
      <c r="M187" s="26">
        <f>SUM(M184:M186)</f>
        <v>0</v>
      </c>
      <c r="N187" s="71">
        <f>SUM(N184:N186)</f>
        <v>0</v>
      </c>
      <c r="O187" s="27">
        <f t="shared" si="133"/>
        <v>0</v>
      </c>
      <c r="P187" s="26">
        <f>SUM(P184:P186)</f>
        <v>0</v>
      </c>
      <c r="Q187" s="71">
        <f>SUM(Q184:Q186)</f>
        <v>0</v>
      </c>
      <c r="R187" s="27">
        <f t="shared" si="134"/>
        <v>0</v>
      </c>
      <c r="S187" s="26">
        <f>SUM(S184:S186)</f>
        <v>0</v>
      </c>
      <c r="T187" s="71">
        <f>SUM(T184:T186)</f>
        <v>0</v>
      </c>
      <c r="U187" s="27">
        <f t="shared" si="135"/>
        <v>0</v>
      </c>
      <c r="V187" s="26">
        <f>SUM(V184:V186)</f>
        <v>0</v>
      </c>
      <c r="W187" s="71">
        <f>SUM(W184:W186)</f>
        <v>0</v>
      </c>
      <c r="X187" s="27">
        <f t="shared" ref="X187:X218" si="155">IF(ISERROR(V187/W187),0,(V187/W187))</f>
        <v>0</v>
      </c>
      <c r="Y187" s="26">
        <f>SUM(Y184:Y186)</f>
        <v>0</v>
      </c>
      <c r="Z187" s="71">
        <f>SUM(Z184:Z186)</f>
        <v>0</v>
      </c>
      <c r="AA187" s="27">
        <f t="shared" si="136"/>
        <v>0</v>
      </c>
      <c r="AB187" s="86"/>
      <c r="AC187" s="71">
        <f>SUM(AC184:AC186)</f>
        <v>0</v>
      </c>
      <c r="AD187" s="27">
        <f t="shared" si="137"/>
        <v>0</v>
      </c>
      <c r="AE187" s="86"/>
      <c r="AF187" s="71">
        <f>SUM(AF184:AF186)</f>
        <v>0</v>
      </c>
      <c r="AG187" s="27">
        <f t="shared" si="138"/>
        <v>0</v>
      </c>
      <c r="AH187" s="26">
        <f>SUM(AH184:AH186)</f>
        <v>2020</v>
      </c>
      <c r="AI187" s="26">
        <f>SUM(AI184:AI186)</f>
        <v>28815</v>
      </c>
      <c r="AJ187" s="28">
        <f t="shared" si="142"/>
        <v>7.0102377234079472E-2</v>
      </c>
      <c r="AK187" s="29">
        <f>SUM(AK184:AK186)</f>
        <v>0</v>
      </c>
      <c r="AL187" s="30">
        <f t="shared" si="140"/>
        <v>0</v>
      </c>
    </row>
    <row r="188" spans="1:38" x14ac:dyDescent="0.3">
      <c r="A188" s="193"/>
      <c r="B188" s="192" t="s">
        <v>9</v>
      </c>
      <c r="C188" s="19" t="s">
        <v>53</v>
      </c>
      <c r="D188" s="85">
        <v>860</v>
      </c>
      <c r="E188" s="70">
        <v>8679</v>
      </c>
      <c r="F188" s="24">
        <f t="shared" si="130"/>
        <v>9.9089756884433694E-2</v>
      </c>
      <c r="G188" s="85">
        <v>97</v>
      </c>
      <c r="H188" s="70">
        <v>1138</v>
      </c>
      <c r="I188" s="24">
        <f t="shared" si="131"/>
        <v>8.5237258347978906E-2</v>
      </c>
      <c r="J188" s="20"/>
      <c r="K188" s="70"/>
      <c r="L188" s="24">
        <f t="shared" si="132"/>
        <v>0</v>
      </c>
      <c r="M188" s="20"/>
      <c r="N188" s="70"/>
      <c r="O188" s="24">
        <f t="shared" si="133"/>
        <v>0</v>
      </c>
      <c r="P188" s="20"/>
      <c r="Q188" s="70"/>
      <c r="R188" s="24">
        <f t="shared" si="134"/>
        <v>0</v>
      </c>
      <c r="S188" s="20"/>
      <c r="T188" s="70"/>
      <c r="U188" s="24">
        <f t="shared" si="135"/>
        <v>0</v>
      </c>
      <c r="V188" s="20"/>
      <c r="W188" s="70"/>
      <c r="X188" s="24">
        <f t="shared" si="155"/>
        <v>0</v>
      </c>
      <c r="Y188" s="20"/>
      <c r="Z188" s="70"/>
      <c r="AA188" s="24">
        <f t="shared" si="136"/>
        <v>0</v>
      </c>
      <c r="AB188" s="84"/>
      <c r="AC188" s="70"/>
      <c r="AD188" s="24">
        <f t="shared" si="137"/>
        <v>0</v>
      </c>
      <c r="AE188" s="84"/>
      <c r="AF188" s="70"/>
      <c r="AG188" s="24">
        <f t="shared" si="138"/>
        <v>0</v>
      </c>
      <c r="AH188" s="13">
        <f t="shared" ref="AH188:AI190" si="156">SUM(D188,G188,J188,M188,P188,S188,V188,Y188,AB188,AE188)</f>
        <v>957</v>
      </c>
      <c r="AI188" s="13">
        <f t="shared" si="156"/>
        <v>9817</v>
      </c>
      <c r="AJ188" s="21">
        <f t="shared" si="142"/>
        <v>9.7483956402159525E-2</v>
      </c>
      <c r="AK188" s="22"/>
      <c r="AL188" s="23">
        <f t="shared" si="140"/>
        <v>0</v>
      </c>
    </row>
    <row r="189" spans="1:38" x14ac:dyDescent="0.3">
      <c r="A189" s="193"/>
      <c r="B189" s="193"/>
      <c r="C189" s="19" t="s">
        <v>48</v>
      </c>
      <c r="D189" s="20">
        <v>799</v>
      </c>
      <c r="E189" s="70">
        <v>7497</v>
      </c>
      <c r="F189" s="24">
        <f t="shared" si="130"/>
        <v>0.10657596371882086</v>
      </c>
      <c r="G189" s="20">
        <v>117</v>
      </c>
      <c r="H189" s="70">
        <v>1516</v>
      </c>
      <c r="I189" s="24">
        <f t="shared" si="131"/>
        <v>7.7176781002638528E-2</v>
      </c>
      <c r="J189" s="20"/>
      <c r="K189" s="70"/>
      <c r="L189" s="24">
        <f t="shared" si="132"/>
        <v>0</v>
      </c>
      <c r="M189" s="20"/>
      <c r="N189" s="70"/>
      <c r="O189" s="24">
        <f t="shared" si="133"/>
        <v>0</v>
      </c>
      <c r="P189" s="20"/>
      <c r="Q189" s="70"/>
      <c r="R189" s="24">
        <f t="shared" si="134"/>
        <v>0</v>
      </c>
      <c r="S189" s="20"/>
      <c r="T189" s="70"/>
      <c r="U189" s="24">
        <f t="shared" si="135"/>
        <v>0</v>
      </c>
      <c r="V189" s="20"/>
      <c r="W189" s="70"/>
      <c r="X189" s="24">
        <f t="shared" si="155"/>
        <v>0</v>
      </c>
      <c r="Y189" s="20"/>
      <c r="Z189" s="70"/>
      <c r="AA189" s="24">
        <f t="shared" si="136"/>
        <v>0</v>
      </c>
      <c r="AB189" s="84"/>
      <c r="AC189" s="70"/>
      <c r="AD189" s="24">
        <f t="shared" si="137"/>
        <v>0</v>
      </c>
      <c r="AE189" s="84"/>
      <c r="AF189" s="70"/>
      <c r="AG189" s="24">
        <f t="shared" si="138"/>
        <v>0</v>
      </c>
      <c r="AH189" s="13">
        <f t="shared" si="156"/>
        <v>916</v>
      </c>
      <c r="AI189" s="13">
        <f t="shared" si="156"/>
        <v>9013</v>
      </c>
      <c r="AJ189" s="21">
        <f t="shared" si="142"/>
        <v>0.1016309774769777</v>
      </c>
      <c r="AK189" s="22"/>
      <c r="AL189" s="23">
        <f t="shared" si="140"/>
        <v>0</v>
      </c>
    </row>
    <row r="190" spans="1:38" x14ac:dyDescent="0.3">
      <c r="A190" s="193"/>
      <c r="B190" s="193"/>
      <c r="C190" s="19" t="s">
        <v>54</v>
      </c>
      <c r="D190" s="20">
        <v>819</v>
      </c>
      <c r="E190" s="70">
        <v>7357</v>
      </c>
      <c r="F190" s="24">
        <f t="shared" si="130"/>
        <v>0.11132254995242626</v>
      </c>
      <c r="G190" s="20">
        <v>131</v>
      </c>
      <c r="H190" s="70">
        <v>1284</v>
      </c>
      <c r="I190" s="24">
        <f t="shared" si="131"/>
        <v>0.10202492211838006</v>
      </c>
      <c r="J190" s="20"/>
      <c r="K190" s="70"/>
      <c r="L190" s="24">
        <f t="shared" si="132"/>
        <v>0</v>
      </c>
      <c r="M190" s="20"/>
      <c r="N190" s="70"/>
      <c r="O190" s="24">
        <f t="shared" si="133"/>
        <v>0</v>
      </c>
      <c r="P190" s="20"/>
      <c r="Q190" s="70"/>
      <c r="R190" s="24">
        <f t="shared" si="134"/>
        <v>0</v>
      </c>
      <c r="S190" s="20"/>
      <c r="T190" s="70"/>
      <c r="U190" s="24">
        <f t="shared" si="135"/>
        <v>0</v>
      </c>
      <c r="V190" s="20"/>
      <c r="W190" s="70"/>
      <c r="X190" s="24">
        <f t="shared" si="155"/>
        <v>0</v>
      </c>
      <c r="Y190" s="20"/>
      <c r="Z190" s="70"/>
      <c r="AA190" s="24">
        <f t="shared" si="136"/>
        <v>0</v>
      </c>
      <c r="AB190" s="84"/>
      <c r="AC190" s="70"/>
      <c r="AD190" s="24">
        <f t="shared" si="137"/>
        <v>0</v>
      </c>
      <c r="AE190" s="84"/>
      <c r="AF190" s="70"/>
      <c r="AG190" s="24">
        <f t="shared" si="138"/>
        <v>0</v>
      </c>
      <c r="AH190" s="13">
        <f t="shared" si="156"/>
        <v>950</v>
      </c>
      <c r="AI190" s="13">
        <f t="shared" si="156"/>
        <v>8641</v>
      </c>
      <c r="AJ190" s="21">
        <f t="shared" si="142"/>
        <v>0.1099409790533503</v>
      </c>
      <c r="AK190" s="22"/>
      <c r="AL190" s="23">
        <f t="shared" si="140"/>
        <v>0</v>
      </c>
    </row>
    <row r="191" spans="1:38" x14ac:dyDescent="0.3">
      <c r="A191" s="194"/>
      <c r="B191" s="194"/>
      <c r="C191" s="25" t="s">
        <v>44</v>
      </c>
      <c r="D191" s="26">
        <f>SUM(D188:D190)</f>
        <v>2478</v>
      </c>
      <c r="E191" s="71">
        <f>SUM(E188:E190)</f>
        <v>23533</v>
      </c>
      <c r="F191" s="27">
        <f t="shared" si="130"/>
        <v>0.10529894191135852</v>
      </c>
      <c r="G191" s="26">
        <f>SUM(G188:G190)</f>
        <v>345</v>
      </c>
      <c r="H191" s="71">
        <f>SUM(H188:H190)</f>
        <v>3938</v>
      </c>
      <c r="I191" s="27">
        <f t="shared" si="131"/>
        <v>8.7607922803453531E-2</v>
      </c>
      <c r="J191" s="26">
        <f>SUM(J188:J190)</f>
        <v>0</v>
      </c>
      <c r="K191" s="71">
        <f>SUM(K188:K190)</f>
        <v>0</v>
      </c>
      <c r="L191" s="27">
        <f t="shared" si="132"/>
        <v>0</v>
      </c>
      <c r="M191" s="26">
        <f>SUM(M188:M190)</f>
        <v>0</v>
      </c>
      <c r="N191" s="71">
        <f>SUM(N188:N190)</f>
        <v>0</v>
      </c>
      <c r="O191" s="27">
        <f t="shared" si="133"/>
        <v>0</v>
      </c>
      <c r="P191" s="26">
        <f>SUM(P188:P190)</f>
        <v>0</v>
      </c>
      <c r="Q191" s="71">
        <f>SUM(Q188:Q190)</f>
        <v>0</v>
      </c>
      <c r="R191" s="27">
        <f t="shared" si="134"/>
        <v>0</v>
      </c>
      <c r="S191" s="26">
        <f>SUM(S188:S190)</f>
        <v>0</v>
      </c>
      <c r="T191" s="71">
        <f>SUM(T188:T190)</f>
        <v>0</v>
      </c>
      <c r="U191" s="27">
        <f t="shared" si="135"/>
        <v>0</v>
      </c>
      <c r="V191" s="26">
        <f>SUM(V188:V190)</f>
        <v>0</v>
      </c>
      <c r="W191" s="71">
        <f>SUM(W188:W190)</f>
        <v>0</v>
      </c>
      <c r="X191" s="27">
        <f>IF(ISERROR(V191/W191),0,(V191/W191))</f>
        <v>0</v>
      </c>
      <c r="Y191" s="26">
        <f>SUM(Y188:Y190)</f>
        <v>0</v>
      </c>
      <c r="Z191" s="71">
        <f>SUM(Z188:Z190)</f>
        <v>0</v>
      </c>
      <c r="AA191" s="27">
        <f>IF(ISERROR(Y191/Z191),0,(Y191/Z191))</f>
        <v>0</v>
      </c>
      <c r="AB191" s="86"/>
      <c r="AC191" s="71">
        <f>SUM(AC188:AC190)</f>
        <v>0</v>
      </c>
      <c r="AD191" s="27">
        <f>IF(ISERROR(AB191/AC191),0,(AB191/AC191))</f>
        <v>0</v>
      </c>
      <c r="AE191" s="86"/>
      <c r="AF191" s="71">
        <f>SUM(AF188:AF190)</f>
        <v>0</v>
      </c>
      <c r="AG191" s="27">
        <f>IF(ISERROR(AE191/AF191),0,(AE191/AF191))</f>
        <v>0</v>
      </c>
      <c r="AH191" s="26">
        <f>SUM(AH188:AH190)</f>
        <v>2823</v>
      </c>
      <c r="AI191" s="26">
        <f>SUM(AI188:AI190)</f>
        <v>27471</v>
      </c>
      <c r="AJ191" s="28">
        <f t="shared" si="142"/>
        <v>0.10276291361799716</v>
      </c>
      <c r="AK191" s="29">
        <f>SUM(AK188:AK190)</f>
        <v>0</v>
      </c>
      <c r="AL191" s="30">
        <f t="shared" si="140"/>
        <v>0</v>
      </c>
    </row>
    <row r="192" spans="1:38" x14ac:dyDescent="0.3">
      <c r="A192" s="190" t="s">
        <v>46</v>
      </c>
      <c r="B192" s="198"/>
      <c r="C192" s="191"/>
      <c r="D192" s="31">
        <f>SUM(D179,D183,D187,D191)</f>
        <v>6066</v>
      </c>
      <c r="E192" s="75">
        <f>SUM(E179,E183,E187,E191)</f>
        <v>93616</v>
      </c>
      <c r="F192" s="32">
        <f t="shared" si="130"/>
        <v>6.479661596308324E-2</v>
      </c>
      <c r="G192" s="31">
        <f>SUM(G179,G183,G187,G191)</f>
        <v>799</v>
      </c>
      <c r="H192" s="73">
        <f>SUM(H179,H183,H187,H191)</f>
        <v>12952</v>
      </c>
      <c r="I192" s="32">
        <f t="shared" si="131"/>
        <v>6.1689314391599755E-2</v>
      </c>
      <c r="J192" s="31">
        <f>SUM(J179,J183,J187,J191)</f>
        <v>0</v>
      </c>
      <c r="K192" s="73">
        <f>SUM(K179,K183,K187,K191)</f>
        <v>0</v>
      </c>
      <c r="L192" s="32">
        <f t="shared" si="132"/>
        <v>0</v>
      </c>
      <c r="M192" s="31">
        <f>SUM(M179,M183,M187,M191)</f>
        <v>0</v>
      </c>
      <c r="N192" s="73">
        <f>SUM(N179,N183,N187,N191)</f>
        <v>0</v>
      </c>
      <c r="O192" s="32">
        <f t="shared" si="133"/>
        <v>0</v>
      </c>
      <c r="P192" s="31">
        <f>SUM(P179,P183,P187,P191)</f>
        <v>0</v>
      </c>
      <c r="Q192" s="73">
        <f>SUM(Q179,Q183,Q187,Q191)</f>
        <v>0</v>
      </c>
      <c r="R192" s="32">
        <f t="shared" si="134"/>
        <v>0</v>
      </c>
      <c r="S192" s="31">
        <f>SUM(S179,S183,S187,S191)</f>
        <v>0</v>
      </c>
      <c r="T192" s="73">
        <f>SUM(T179,T183,T187,T191)</f>
        <v>0</v>
      </c>
      <c r="U192" s="32">
        <f t="shared" si="135"/>
        <v>0</v>
      </c>
      <c r="V192" s="31">
        <f>SUM(V179,V183,V187,V191)</f>
        <v>0</v>
      </c>
      <c r="W192" s="73">
        <f>SUM(W179,W183,W187,W191)</f>
        <v>0</v>
      </c>
      <c r="X192" s="32">
        <f t="shared" si="155"/>
        <v>0</v>
      </c>
      <c r="Y192" s="31">
        <f>SUM(Y179,Y183,Y187,Y191)</f>
        <v>0</v>
      </c>
      <c r="Z192" s="73">
        <f>SUM(Z179,Z183,Z187,Z191)</f>
        <v>0</v>
      </c>
      <c r="AA192" s="32">
        <f t="shared" ref="AA192:AA243" si="157">IF(ISERROR(Y192/Z192),0,(Y192/Z192))</f>
        <v>0</v>
      </c>
      <c r="AB192" s="87">
        <f>SUM(AB179,AB183,AB187,AB191)</f>
        <v>0</v>
      </c>
      <c r="AC192" s="73">
        <f>SUM(AC179,AC183,AC187,AC191)</f>
        <v>0</v>
      </c>
      <c r="AD192" s="32">
        <f t="shared" ref="AD192:AD244" si="158">IF(ISERROR(AB192/AC192),0,(AB192/AC192))</f>
        <v>0</v>
      </c>
      <c r="AE192" s="87">
        <f>SUM(AE179,AE183,AE187,AE191)</f>
        <v>0</v>
      </c>
      <c r="AF192" s="73">
        <f>SUM(AF179,AF183,AF187,AF191)</f>
        <v>0</v>
      </c>
      <c r="AG192" s="32">
        <f t="shared" ref="AG192:AG244" si="159">IF(ISERROR(AE192/AF192),0,(AE192/AF192))</f>
        <v>0</v>
      </c>
      <c r="AH192" s="31">
        <f>SUM(AH179,AH183,AH187,AH191)</f>
        <v>6865</v>
      </c>
      <c r="AI192" s="31">
        <f>SUM(AI179,AI183,AI187,AI191)</f>
        <v>106568</v>
      </c>
      <c r="AJ192" s="35">
        <f t="shared" si="142"/>
        <v>6.4418962540349817E-2</v>
      </c>
      <c r="AK192" s="34">
        <f>SUM(AK179,AK183,AK187,AK191)</f>
        <v>0</v>
      </c>
      <c r="AL192" s="35">
        <f t="shared" si="140"/>
        <v>0</v>
      </c>
    </row>
    <row r="193" spans="1:38" x14ac:dyDescent="0.3">
      <c r="A193" s="206" t="s">
        <v>28</v>
      </c>
      <c r="B193" s="192" t="s">
        <v>24</v>
      </c>
      <c r="C193" s="19" t="s">
        <v>41</v>
      </c>
      <c r="D193" s="20">
        <v>25</v>
      </c>
      <c r="E193" s="70">
        <v>3400</v>
      </c>
      <c r="F193" s="24">
        <f t="shared" si="130"/>
        <v>7.3529411764705881E-3</v>
      </c>
      <c r="G193" s="20">
        <v>0</v>
      </c>
      <c r="H193" s="70"/>
      <c r="I193" s="24">
        <f t="shared" si="131"/>
        <v>0</v>
      </c>
      <c r="J193" s="20">
        <v>0</v>
      </c>
      <c r="K193" s="70"/>
      <c r="L193" s="24">
        <f t="shared" si="132"/>
        <v>0</v>
      </c>
      <c r="M193" s="20">
        <v>0</v>
      </c>
      <c r="N193" s="70"/>
      <c r="O193" s="24">
        <f t="shared" si="133"/>
        <v>0</v>
      </c>
      <c r="P193" s="20">
        <v>0</v>
      </c>
      <c r="Q193" s="70"/>
      <c r="R193" s="24">
        <f t="shared" si="134"/>
        <v>0</v>
      </c>
      <c r="S193" s="20">
        <v>7</v>
      </c>
      <c r="T193" s="70">
        <v>5252</v>
      </c>
      <c r="U193" s="24">
        <f t="shared" si="135"/>
        <v>1.3328255902513328E-3</v>
      </c>
      <c r="V193" s="20">
        <v>0</v>
      </c>
      <c r="W193" s="70"/>
      <c r="X193" s="24">
        <f t="shared" si="155"/>
        <v>0</v>
      </c>
      <c r="Y193" s="20"/>
      <c r="Z193" s="70"/>
      <c r="AA193" s="24">
        <f t="shared" si="157"/>
        <v>0</v>
      </c>
      <c r="AB193" s="20"/>
      <c r="AC193" s="70"/>
      <c r="AD193" s="24">
        <f t="shared" si="158"/>
        <v>0</v>
      </c>
      <c r="AE193" s="20"/>
      <c r="AF193" s="70"/>
      <c r="AG193" s="24">
        <f t="shared" si="159"/>
        <v>0</v>
      </c>
      <c r="AH193" s="13">
        <f t="shared" ref="AH193:AI195" si="160">SUM(D193,G193,J193,M193,P193,S193,V193,Y193,AB193,AE193)</f>
        <v>32</v>
      </c>
      <c r="AI193" s="13">
        <f t="shared" si="160"/>
        <v>8652</v>
      </c>
      <c r="AJ193" s="21">
        <f t="shared" si="142"/>
        <v>3.6985668053629217E-3</v>
      </c>
      <c r="AK193" s="22">
        <v>0</v>
      </c>
      <c r="AL193" s="23">
        <f t="shared" si="140"/>
        <v>0</v>
      </c>
    </row>
    <row r="194" spans="1:38" x14ac:dyDescent="0.3">
      <c r="A194" s="193"/>
      <c r="B194" s="193"/>
      <c r="C194" s="19" t="s">
        <v>43</v>
      </c>
      <c r="D194" s="20">
        <v>43</v>
      </c>
      <c r="E194" s="70">
        <v>3920</v>
      </c>
      <c r="F194" s="24">
        <f t="shared" si="130"/>
        <v>1.0969387755102041E-2</v>
      </c>
      <c r="G194" s="20">
        <v>0</v>
      </c>
      <c r="H194" s="70"/>
      <c r="I194" s="24">
        <f t="shared" si="131"/>
        <v>0</v>
      </c>
      <c r="J194" s="20">
        <v>0</v>
      </c>
      <c r="K194" s="70"/>
      <c r="L194" s="24">
        <f t="shared" si="132"/>
        <v>0</v>
      </c>
      <c r="M194" s="20">
        <v>0</v>
      </c>
      <c r="N194" s="70"/>
      <c r="O194" s="24">
        <f t="shared" si="133"/>
        <v>0</v>
      </c>
      <c r="P194" s="20">
        <v>0</v>
      </c>
      <c r="Q194" s="70"/>
      <c r="R194" s="24">
        <f t="shared" si="134"/>
        <v>0</v>
      </c>
      <c r="S194" s="20">
        <v>8</v>
      </c>
      <c r="T194" s="70">
        <v>5214</v>
      </c>
      <c r="U194" s="24">
        <f t="shared" si="135"/>
        <v>1.5343306482546988E-3</v>
      </c>
      <c r="V194" s="20">
        <v>0</v>
      </c>
      <c r="W194" s="70"/>
      <c r="X194" s="24">
        <f t="shared" si="155"/>
        <v>0</v>
      </c>
      <c r="Y194" s="20"/>
      <c r="Z194" s="70"/>
      <c r="AA194" s="24">
        <f t="shared" si="157"/>
        <v>0</v>
      </c>
      <c r="AB194" s="20"/>
      <c r="AC194" s="70"/>
      <c r="AD194" s="24">
        <f t="shared" si="158"/>
        <v>0</v>
      </c>
      <c r="AE194" s="20"/>
      <c r="AF194" s="70"/>
      <c r="AG194" s="24">
        <f t="shared" si="159"/>
        <v>0</v>
      </c>
      <c r="AH194" s="13">
        <f t="shared" si="160"/>
        <v>51</v>
      </c>
      <c r="AI194" s="13">
        <f t="shared" si="160"/>
        <v>9134</v>
      </c>
      <c r="AJ194" s="21">
        <f t="shared" si="142"/>
        <v>5.5835340486095906E-3</v>
      </c>
      <c r="AK194" s="22">
        <v>0</v>
      </c>
      <c r="AL194" s="23">
        <f t="shared" si="140"/>
        <v>0</v>
      </c>
    </row>
    <row r="195" spans="1:38" x14ac:dyDescent="0.3">
      <c r="A195" s="193"/>
      <c r="B195" s="193"/>
      <c r="C195" s="19" t="s">
        <v>47</v>
      </c>
      <c r="D195" s="20">
        <v>68</v>
      </c>
      <c r="E195" s="70">
        <v>3183</v>
      </c>
      <c r="F195" s="24">
        <f t="shared" si="130"/>
        <v>2.136349355953503E-2</v>
      </c>
      <c r="G195" s="20">
        <v>0</v>
      </c>
      <c r="H195" s="70"/>
      <c r="I195" s="24">
        <f t="shared" si="131"/>
        <v>0</v>
      </c>
      <c r="J195" s="20">
        <v>0</v>
      </c>
      <c r="K195" s="70"/>
      <c r="L195" s="24">
        <f t="shared" si="132"/>
        <v>0</v>
      </c>
      <c r="M195" s="20">
        <v>0</v>
      </c>
      <c r="N195" s="70"/>
      <c r="O195" s="24">
        <f t="shared" si="133"/>
        <v>0</v>
      </c>
      <c r="P195" s="20">
        <v>0</v>
      </c>
      <c r="Q195" s="70"/>
      <c r="R195" s="24">
        <f t="shared" si="134"/>
        <v>0</v>
      </c>
      <c r="S195" s="20">
        <v>11</v>
      </c>
      <c r="T195" s="70">
        <v>5745</v>
      </c>
      <c r="U195" s="24">
        <f t="shared" si="135"/>
        <v>1.9147084421235858E-3</v>
      </c>
      <c r="V195" s="20">
        <v>0</v>
      </c>
      <c r="W195" s="70"/>
      <c r="X195" s="24">
        <f t="shared" si="155"/>
        <v>0</v>
      </c>
      <c r="Y195" s="20"/>
      <c r="Z195" s="70"/>
      <c r="AA195" s="24">
        <f t="shared" si="157"/>
        <v>0</v>
      </c>
      <c r="AB195" s="20"/>
      <c r="AC195" s="70"/>
      <c r="AD195" s="24">
        <f t="shared" si="158"/>
        <v>0</v>
      </c>
      <c r="AE195" s="20"/>
      <c r="AF195" s="70"/>
      <c r="AG195" s="24">
        <f t="shared" si="159"/>
        <v>0</v>
      </c>
      <c r="AH195" s="13">
        <f t="shared" si="160"/>
        <v>79</v>
      </c>
      <c r="AI195" s="13">
        <f t="shared" si="160"/>
        <v>8928</v>
      </c>
      <c r="AJ195" s="21">
        <f t="shared" si="142"/>
        <v>8.8485663082437278E-3</v>
      </c>
      <c r="AK195" s="22">
        <v>0</v>
      </c>
      <c r="AL195" s="23">
        <f t="shared" si="140"/>
        <v>0</v>
      </c>
    </row>
    <row r="196" spans="1:38" x14ac:dyDescent="0.3">
      <c r="A196" s="193"/>
      <c r="B196" s="194"/>
      <c r="C196" s="25" t="s">
        <v>44</v>
      </c>
      <c r="D196" s="26">
        <f>SUM(D193:D195)</f>
        <v>136</v>
      </c>
      <c r="E196" s="71">
        <f>SUM(E193:E195)</f>
        <v>10503</v>
      </c>
      <c r="F196" s="27">
        <f t="shared" si="130"/>
        <v>1.2948681329144054E-2</v>
      </c>
      <c r="G196" s="26">
        <f>SUM(G193:G195)</f>
        <v>0</v>
      </c>
      <c r="H196" s="71">
        <f>SUM(H193:H195)</f>
        <v>0</v>
      </c>
      <c r="I196" s="27">
        <f t="shared" si="131"/>
        <v>0</v>
      </c>
      <c r="J196" s="26">
        <f>SUM(J193:J195)</f>
        <v>0</v>
      </c>
      <c r="K196" s="71">
        <f>SUM(K193:K195)</f>
        <v>0</v>
      </c>
      <c r="L196" s="27">
        <f t="shared" si="132"/>
        <v>0</v>
      </c>
      <c r="M196" s="26">
        <f>SUM(M193:M195)</f>
        <v>0</v>
      </c>
      <c r="N196" s="71">
        <f>SUM(N193:N195)</f>
        <v>0</v>
      </c>
      <c r="O196" s="27">
        <f t="shared" si="133"/>
        <v>0</v>
      </c>
      <c r="P196" s="26">
        <f>SUM(P193:P195)</f>
        <v>0</v>
      </c>
      <c r="Q196" s="71">
        <f>SUM(Q193:Q195)</f>
        <v>0</v>
      </c>
      <c r="R196" s="27">
        <f t="shared" si="134"/>
        <v>0</v>
      </c>
      <c r="S196" s="26">
        <f>SUM(S193:S195)</f>
        <v>26</v>
      </c>
      <c r="T196" s="71">
        <f>SUM(T193:T195)</f>
        <v>16211</v>
      </c>
      <c r="U196" s="27">
        <f t="shared" si="135"/>
        <v>1.6038492381716118E-3</v>
      </c>
      <c r="V196" s="26">
        <f>SUM(V193:V195)</f>
        <v>0</v>
      </c>
      <c r="W196" s="71">
        <f>SUM(W193:W195)</f>
        <v>0</v>
      </c>
      <c r="X196" s="27">
        <f t="shared" si="155"/>
        <v>0</v>
      </c>
      <c r="Y196" s="26">
        <f>SUM(Y193:Y195)</f>
        <v>0</v>
      </c>
      <c r="Z196" s="71">
        <f>SUM(Z193:Z195)</f>
        <v>0</v>
      </c>
      <c r="AA196" s="27">
        <f t="shared" si="157"/>
        <v>0</v>
      </c>
      <c r="AB196" s="86"/>
      <c r="AC196" s="71">
        <f>SUM(AC193:AC195)</f>
        <v>0</v>
      </c>
      <c r="AD196" s="27">
        <f t="shared" si="158"/>
        <v>0</v>
      </c>
      <c r="AE196" s="86"/>
      <c r="AF196" s="71">
        <f>SUM(AF193:AF195)</f>
        <v>0</v>
      </c>
      <c r="AG196" s="27">
        <f t="shared" si="159"/>
        <v>0</v>
      </c>
      <c r="AH196" s="26">
        <f>SUM(AH193:AH195)</f>
        <v>162</v>
      </c>
      <c r="AI196" s="26">
        <f>SUM(AI193:AI195)</f>
        <v>26714</v>
      </c>
      <c r="AJ196" s="28">
        <f t="shared" si="142"/>
        <v>6.0642359811334881E-3</v>
      </c>
      <c r="AK196" s="29">
        <f>SUM(AK193:AK195)</f>
        <v>0</v>
      </c>
      <c r="AL196" s="30">
        <f t="shared" si="140"/>
        <v>0</v>
      </c>
    </row>
    <row r="197" spans="1:38" x14ac:dyDescent="0.3">
      <c r="A197" s="193"/>
      <c r="B197" s="192" t="s">
        <v>25</v>
      </c>
      <c r="C197" s="19" t="s">
        <v>38</v>
      </c>
      <c r="D197" s="20">
        <v>61</v>
      </c>
      <c r="E197" s="70">
        <v>3376</v>
      </c>
      <c r="F197" s="24">
        <f t="shared" si="130"/>
        <v>1.8068720379146919E-2</v>
      </c>
      <c r="G197" s="20"/>
      <c r="H197" s="70"/>
      <c r="I197" s="24">
        <f t="shared" si="131"/>
        <v>0</v>
      </c>
      <c r="J197" s="20"/>
      <c r="K197" s="70"/>
      <c r="L197" s="24">
        <f t="shared" si="132"/>
        <v>0</v>
      </c>
      <c r="M197" s="20"/>
      <c r="N197" s="70"/>
      <c r="O197" s="24">
        <f t="shared" si="133"/>
        <v>0</v>
      </c>
      <c r="P197" s="20"/>
      <c r="Q197" s="70"/>
      <c r="R197" s="24">
        <f t="shared" si="134"/>
        <v>0</v>
      </c>
      <c r="S197" s="20">
        <v>76</v>
      </c>
      <c r="T197" s="70">
        <v>10568</v>
      </c>
      <c r="U197" s="24">
        <f t="shared" si="135"/>
        <v>7.1915215745647241E-3</v>
      </c>
      <c r="V197" s="20"/>
      <c r="W197" s="70"/>
      <c r="X197" s="24">
        <f t="shared" si="155"/>
        <v>0</v>
      </c>
      <c r="Y197" s="20"/>
      <c r="Z197" s="70"/>
      <c r="AA197" s="24">
        <f t="shared" si="157"/>
        <v>0</v>
      </c>
      <c r="AB197" s="84"/>
      <c r="AC197" s="70"/>
      <c r="AD197" s="24">
        <f t="shared" si="158"/>
        <v>0</v>
      </c>
      <c r="AE197" s="84"/>
      <c r="AF197" s="70"/>
      <c r="AG197" s="24">
        <f t="shared" si="159"/>
        <v>0</v>
      </c>
      <c r="AH197" s="13">
        <f t="shared" ref="AH197:AI199" si="161">SUM(D197,G197,J197,M197,P197,S197,V197,Y197,AB197,AE197)</f>
        <v>137</v>
      </c>
      <c r="AI197" s="13">
        <f t="shared" si="161"/>
        <v>13944</v>
      </c>
      <c r="AJ197" s="21">
        <f t="shared" si="142"/>
        <v>9.825014343086632E-3</v>
      </c>
      <c r="AK197" s="22"/>
      <c r="AL197" s="23">
        <f t="shared" si="140"/>
        <v>0</v>
      </c>
    </row>
    <row r="198" spans="1:38" x14ac:dyDescent="0.3">
      <c r="A198" s="193"/>
      <c r="B198" s="193"/>
      <c r="C198" s="19" t="s">
        <v>39</v>
      </c>
      <c r="D198" s="20">
        <v>89</v>
      </c>
      <c r="E198" s="70">
        <v>3324</v>
      </c>
      <c r="F198" s="24">
        <f t="shared" ref="F198:F243" si="162">IF(ISERROR(D198/E198),0,(D198/E198))</f>
        <v>2.6774969915764141E-2</v>
      </c>
      <c r="G198" s="20"/>
      <c r="H198" s="70"/>
      <c r="I198" s="24">
        <f t="shared" ref="I198:I243" si="163">IF(ISERROR(G198/H198),0,(G198/H198))</f>
        <v>0</v>
      </c>
      <c r="J198" s="20"/>
      <c r="K198" s="70"/>
      <c r="L198" s="24">
        <f t="shared" ref="L198:L243" si="164">IF(ISERROR(J198/K198),0,(J198/K198))</f>
        <v>0</v>
      </c>
      <c r="M198" s="20"/>
      <c r="N198" s="70"/>
      <c r="O198" s="24">
        <f t="shared" ref="O198:O243" si="165">IF(ISERROR(M198/N198),0,(M198/N198))</f>
        <v>0</v>
      </c>
      <c r="P198" s="20"/>
      <c r="Q198" s="70"/>
      <c r="R198" s="24">
        <f t="shared" ref="R198:R243" si="166">IF(ISERROR(P198/Q198),0,(P198/Q198))</f>
        <v>0</v>
      </c>
      <c r="S198" s="20">
        <v>134</v>
      </c>
      <c r="T198" s="70">
        <v>10204</v>
      </c>
      <c r="U198" s="24">
        <f t="shared" ref="U198:U243" si="167">IF(ISERROR(S198/T198),0,(S198/T198))</f>
        <v>1.3132105056840454E-2</v>
      </c>
      <c r="V198" s="20"/>
      <c r="W198" s="70"/>
      <c r="X198" s="24">
        <f t="shared" si="155"/>
        <v>0</v>
      </c>
      <c r="Y198" s="20"/>
      <c r="Z198" s="70"/>
      <c r="AA198" s="24">
        <f t="shared" si="157"/>
        <v>0</v>
      </c>
      <c r="AB198" s="84"/>
      <c r="AC198" s="70"/>
      <c r="AD198" s="24">
        <f t="shared" si="158"/>
        <v>0</v>
      </c>
      <c r="AE198" s="84"/>
      <c r="AF198" s="70"/>
      <c r="AG198" s="24">
        <f t="shared" si="159"/>
        <v>0</v>
      </c>
      <c r="AH198" s="13">
        <f t="shared" si="161"/>
        <v>223</v>
      </c>
      <c r="AI198" s="13">
        <f t="shared" si="161"/>
        <v>13528</v>
      </c>
      <c r="AJ198" s="21">
        <f t="shared" ref="AJ198:AJ208" si="168">IF(ISERROR(AH198/AI198),0,(AH198/AI198))</f>
        <v>1.6484328799526906E-2</v>
      </c>
      <c r="AK198" s="22"/>
      <c r="AL198" s="23">
        <f t="shared" ref="AL198:AL243" si="169">IF(ISERROR(AK198/AI198),0,(AK198/AI198))</f>
        <v>0</v>
      </c>
    </row>
    <row r="199" spans="1:38" x14ac:dyDescent="0.3">
      <c r="A199" s="193"/>
      <c r="B199" s="193"/>
      <c r="C199" s="19" t="s">
        <v>52</v>
      </c>
      <c r="D199" s="20">
        <v>85</v>
      </c>
      <c r="E199" s="70">
        <v>3613</v>
      </c>
      <c r="F199" s="24">
        <f t="shared" si="162"/>
        <v>2.3526155549404928E-2</v>
      </c>
      <c r="G199" s="20"/>
      <c r="H199" s="70"/>
      <c r="I199" s="24">
        <f t="shared" si="163"/>
        <v>0</v>
      </c>
      <c r="J199" s="20"/>
      <c r="K199" s="70"/>
      <c r="L199" s="24">
        <f t="shared" si="164"/>
        <v>0</v>
      </c>
      <c r="M199" s="20"/>
      <c r="N199" s="70"/>
      <c r="O199" s="24">
        <f t="shared" si="165"/>
        <v>0</v>
      </c>
      <c r="P199" s="20"/>
      <c r="Q199" s="70"/>
      <c r="R199" s="24">
        <f t="shared" si="166"/>
        <v>0</v>
      </c>
      <c r="S199" s="20">
        <v>147</v>
      </c>
      <c r="T199" s="70">
        <v>10733</v>
      </c>
      <c r="U199" s="24">
        <f t="shared" si="167"/>
        <v>1.369607751793534E-2</v>
      </c>
      <c r="V199" s="20"/>
      <c r="W199" s="70"/>
      <c r="X199" s="24">
        <f t="shared" si="155"/>
        <v>0</v>
      </c>
      <c r="Y199" s="20"/>
      <c r="Z199" s="70"/>
      <c r="AA199" s="24">
        <f t="shared" si="157"/>
        <v>0</v>
      </c>
      <c r="AB199" s="84"/>
      <c r="AC199" s="70"/>
      <c r="AD199" s="24">
        <f t="shared" si="158"/>
        <v>0</v>
      </c>
      <c r="AE199" s="84"/>
      <c r="AF199" s="70"/>
      <c r="AG199" s="24">
        <f t="shared" si="159"/>
        <v>0</v>
      </c>
      <c r="AH199" s="13">
        <f t="shared" si="161"/>
        <v>232</v>
      </c>
      <c r="AI199" s="13">
        <f t="shared" si="161"/>
        <v>14346</v>
      </c>
      <c r="AJ199" s="21">
        <f t="shared" si="168"/>
        <v>1.6171755193085179E-2</v>
      </c>
      <c r="AK199" s="22"/>
      <c r="AL199" s="23">
        <f t="shared" si="169"/>
        <v>0</v>
      </c>
    </row>
    <row r="200" spans="1:38" x14ac:dyDescent="0.3">
      <c r="A200" s="193"/>
      <c r="B200" s="194"/>
      <c r="C200" s="25" t="s">
        <v>44</v>
      </c>
      <c r="D200" s="26">
        <f>SUM(D197:D199)</f>
        <v>235</v>
      </c>
      <c r="E200" s="71">
        <f>SUM(E197:E199)</f>
        <v>10313</v>
      </c>
      <c r="F200" s="27">
        <f t="shared" si="162"/>
        <v>2.2786773974595172E-2</v>
      </c>
      <c r="G200" s="26">
        <f>SUM(G197:G199)</f>
        <v>0</v>
      </c>
      <c r="H200" s="71">
        <f>SUM(H197:H199)</f>
        <v>0</v>
      </c>
      <c r="I200" s="27">
        <f t="shared" si="163"/>
        <v>0</v>
      </c>
      <c r="J200" s="26">
        <f>SUM(J197:J199)</f>
        <v>0</v>
      </c>
      <c r="K200" s="71">
        <f>SUM(K197:K199)</f>
        <v>0</v>
      </c>
      <c r="L200" s="27">
        <f t="shared" si="164"/>
        <v>0</v>
      </c>
      <c r="M200" s="26">
        <f>SUM(M197:M199)</f>
        <v>0</v>
      </c>
      <c r="N200" s="71">
        <f>SUM(N197:N199)</f>
        <v>0</v>
      </c>
      <c r="O200" s="27">
        <f t="shared" si="165"/>
        <v>0</v>
      </c>
      <c r="P200" s="26">
        <f>SUM(P197:P199)</f>
        <v>0</v>
      </c>
      <c r="Q200" s="71">
        <f>SUM(Q197:Q199)</f>
        <v>0</v>
      </c>
      <c r="R200" s="27">
        <f t="shared" si="166"/>
        <v>0</v>
      </c>
      <c r="S200" s="26">
        <f>SUM(S197:S199)</f>
        <v>357</v>
      </c>
      <c r="T200" s="71">
        <f>SUM(T197:T199)</f>
        <v>31505</v>
      </c>
      <c r="U200" s="27">
        <f t="shared" si="167"/>
        <v>1.1331534677035392E-2</v>
      </c>
      <c r="V200" s="26">
        <f>SUM(V197:V199)</f>
        <v>0</v>
      </c>
      <c r="W200" s="71">
        <f>SUM(W197:W199)</f>
        <v>0</v>
      </c>
      <c r="X200" s="27">
        <f t="shared" si="155"/>
        <v>0</v>
      </c>
      <c r="Y200" s="26">
        <f>SUM(Y197:Y199)</f>
        <v>0</v>
      </c>
      <c r="Z200" s="71">
        <f>SUM(Z197:Z199)</f>
        <v>0</v>
      </c>
      <c r="AA200" s="27">
        <f t="shared" si="157"/>
        <v>0</v>
      </c>
      <c r="AB200" s="86"/>
      <c r="AC200" s="71">
        <f>SUM(AC197:AC199)</f>
        <v>0</v>
      </c>
      <c r="AD200" s="27">
        <f t="shared" si="158"/>
        <v>0</v>
      </c>
      <c r="AE200" s="86"/>
      <c r="AF200" s="71">
        <f>SUM(AF197:AF199)</f>
        <v>0</v>
      </c>
      <c r="AG200" s="27">
        <f t="shared" si="159"/>
        <v>0</v>
      </c>
      <c r="AH200" s="26">
        <f>SUM(AH197:AH199)</f>
        <v>592</v>
      </c>
      <c r="AI200" s="26">
        <f>SUM(AI197:AI199)</f>
        <v>41818</v>
      </c>
      <c r="AJ200" s="28">
        <f t="shared" si="168"/>
        <v>1.4156583289492562E-2</v>
      </c>
      <c r="AK200" s="29">
        <f>SUM(AK197:AK199)</f>
        <v>0</v>
      </c>
      <c r="AL200" s="30">
        <f t="shared" si="169"/>
        <v>0</v>
      </c>
    </row>
    <row r="201" spans="1:38" x14ac:dyDescent="0.3">
      <c r="A201" s="193"/>
      <c r="B201" s="192" t="s">
        <v>26</v>
      </c>
      <c r="C201" s="19" t="s">
        <v>55</v>
      </c>
      <c r="D201" s="20">
        <v>108</v>
      </c>
      <c r="E201" s="70">
        <v>3533</v>
      </c>
      <c r="F201" s="24">
        <f t="shared" si="162"/>
        <v>3.0568921596377016E-2</v>
      </c>
      <c r="G201" s="20"/>
      <c r="H201" s="70"/>
      <c r="I201" s="24">
        <f t="shared" si="163"/>
        <v>0</v>
      </c>
      <c r="J201" s="20"/>
      <c r="K201" s="70"/>
      <c r="L201" s="24">
        <f t="shared" si="164"/>
        <v>0</v>
      </c>
      <c r="M201" s="20"/>
      <c r="N201" s="70"/>
      <c r="O201" s="24">
        <f t="shared" si="165"/>
        <v>0</v>
      </c>
      <c r="P201" s="20"/>
      <c r="Q201" s="70"/>
      <c r="R201" s="24">
        <f t="shared" si="166"/>
        <v>0</v>
      </c>
      <c r="S201" s="20">
        <v>161</v>
      </c>
      <c r="T201" s="70">
        <v>10281</v>
      </c>
      <c r="U201" s="24">
        <f t="shared" si="167"/>
        <v>1.5659955257270694E-2</v>
      </c>
      <c r="V201" s="20"/>
      <c r="W201" s="70"/>
      <c r="X201" s="24">
        <f t="shared" si="155"/>
        <v>0</v>
      </c>
      <c r="Y201" s="20"/>
      <c r="Z201" s="70"/>
      <c r="AA201" s="24">
        <f t="shared" si="157"/>
        <v>0</v>
      </c>
      <c r="AB201" s="84"/>
      <c r="AC201" s="70"/>
      <c r="AD201" s="24">
        <f t="shared" si="158"/>
        <v>0</v>
      </c>
      <c r="AE201" s="84"/>
      <c r="AF201" s="70"/>
      <c r="AG201" s="24">
        <f t="shared" si="159"/>
        <v>0</v>
      </c>
      <c r="AH201" s="13">
        <f t="shared" ref="AH201:AI203" si="170">SUM(D201,G201,J201,M201,P201,S201,V201,Y201,AB201,AE201)</f>
        <v>269</v>
      </c>
      <c r="AI201" s="13">
        <f t="shared" si="170"/>
        <v>13814</v>
      </c>
      <c r="AJ201" s="21">
        <f t="shared" si="168"/>
        <v>1.9472998407412768E-2</v>
      </c>
      <c r="AK201" s="22"/>
      <c r="AL201" s="23">
        <f t="shared" si="169"/>
        <v>0</v>
      </c>
    </row>
    <row r="202" spans="1:38" x14ac:dyDescent="0.3">
      <c r="A202" s="193"/>
      <c r="B202" s="193"/>
      <c r="C202" s="19" t="s">
        <v>50</v>
      </c>
      <c r="D202" s="20">
        <v>91</v>
      </c>
      <c r="E202" s="72">
        <v>3720</v>
      </c>
      <c r="F202" s="24">
        <f t="shared" si="162"/>
        <v>2.4462365591397851E-2</v>
      </c>
      <c r="G202" s="20"/>
      <c r="H202" s="70"/>
      <c r="I202" s="24">
        <f t="shared" si="163"/>
        <v>0</v>
      </c>
      <c r="J202" s="20"/>
      <c r="K202" s="70"/>
      <c r="L202" s="24">
        <f t="shared" si="164"/>
        <v>0</v>
      </c>
      <c r="M202" s="20"/>
      <c r="N202" s="70"/>
      <c r="O202" s="24">
        <f t="shared" si="165"/>
        <v>0</v>
      </c>
      <c r="P202" s="20"/>
      <c r="Q202" s="70"/>
      <c r="R202" s="24">
        <f t="shared" si="166"/>
        <v>0</v>
      </c>
      <c r="S202" s="20">
        <v>172</v>
      </c>
      <c r="T202" s="70">
        <v>10877</v>
      </c>
      <c r="U202" s="24">
        <f t="shared" si="167"/>
        <v>1.5813183782292912E-2</v>
      </c>
      <c r="V202" s="20"/>
      <c r="W202" s="70"/>
      <c r="X202" s="24">
        <f t="shared" si="155"/>
        <v>0</v>
      </c>
      <c r="Y202" s="20"/>
      <c r="Z202" s="70"/>
      <c r="AA202" s="24">
        <f t="shared" si="157"/>
        <v>0</v>
      </c>
      <c r="AB202" s="84"/>
      <c r="AC202" s="70"/>
      <c r="AD202" s="24">
        <f t="shared" si="158"/>
        <v>0</v>
      </c>
      <c r="AE202" s="84"/>
      <c r="AF202" s="70"/>
      <c r="AG202" s="24">
        <f t="shared" si="159"/>
        <v>0</v>
      </c>
      <c r="AH202" s="13">
        <f t="shared" si="170"/>
        <v>263</v>
      </c>
      <c r="AI202" s="13">
        <f t="shared" si="170"/>
        <v>14597</v>
      </c>
      <c r="AJ202" s="21">
        <f t="shared" si="168"/>
        <v>1.8017400835788174E-2</v>
      </c>
      <c r="AK202" s="22"/>
      <c r="AL202" s="23">
        <f t="shared" si="169"/>
        <v>0</v>
      </c>
    </row>
    <row r="203" spans="1:38" x14ac:dyDescent="0.3">
      <c r="A203" s="193"/>
      <c r="B203" s="193"/>
      <c r="C203" s="19" t="s">
        <v>51</v>
      </c>
      <c r="D203" s="20">
        <v>165</v>
      </c>
      <c r="E203" s="70">
        <v>3127</v>
      </c>
      <c r="F203" s="24">
        <f t="shared" si="162"/>
        <v>5.2766229613047652E-2</v>
      </c>
      <c r="G203" s="20"/>
      <c r="H203" s="70"/>
      <c r="I203" s="24">
        <f t="shared" si="163"/>
        <v>0</v>
      </c>
      <c r="J203" s="20"/>
      <c r="K203" s="70"/>
      <c r="L203" s="24">
        <f t="shared" si="164"/>
        <v>0</v>
      </c>
      <c r="M203" s="20"/>
      <c r="N203" s="70"/>
      <c r="O203" s="24">
        <f t="shared" si="165"/>
        <v>0</v>
      </c>
      <c r="P203" s="20"/>
      <c r="Q203" s="70"/>
      <c r="R203" s="24">
        <f t="shared" si="166"/>
        <v>0</v>
      </c>
      <c r="S203" s="20">
        <v>229</v>
      </c>
      <c r="T203" s="70">
        <v>8715</v>
      </c>
      <c r="U203" s="24">
        <f t="shared" si="167"/>
        <v>2.6276534710269649E-2</v>
      </c>
      <c r="V203" s="20"/>
      <c r="W203" s="70"/>
      <c r="X203" s="24">
        <f t="shared" si="155"/>
        <v>0</v>
      </c>
      <c r="Y203" s="20"/>
      <c r="Z203" s="70"/>
      <c r="AA203" s="24">
        <f t="shared" si="157"/>
        <v>0</v>
      </c>
      <c r="AB203" s="84"/>
      <c r="AC203" s="70"/>
      <c r="AD203" s="24">
        <f t="shared" si="158"/>
        <v>0</v>
      </c>
      <c r="AE203" s="84"/>
      <c r="AF203" s="70"/>
      <c r="AG203" s="24">
        <f t="shared" si="159"/>
        <v>0</v>
      </c>
      <c r="AH203" s="13">
        <f t="shared" si="170"/>
        <v>394</v>
      </c>
      <c r="AI203" s="13">
        <f t="shared" si="170"/>
        <v>11842</v>
      </c>
      <c r="AJ203" s="21">
        <f t="shared" si="168"/>
        <v>3.3271406856949841E-2</v>
      </c>
      <c r="AK203" s="22"/>
      <c r="AL203" s="23">
        <f t="shared" si="169"/>
        <v>0</v>
      </c>
    </row>
    <row r="204" spans="1:38" x14ac:dyDescent="0.3">
      <c r="A204" s="193"/>
      <c r="B204" s="194"/>
      <c r="C204" s="25" t="s">
        <v>44</v>
      </c>
      <c r="D204" s="26">
        <f>SUM(D201:D203)</f>
        <v>364</v>
      </c>
      <c r="E204" s="71">
        <f>SUM(E201:E203)</f>
        <v>10380</v>
      </c>
      <c r="F204" s="27">
        <f t="shared" si="162"/>
        <v>3.5067437379576107E-2</v>
      </c>
      <c r="G204" s="26">
        <f>SUM(G201:G203)</f>
        <v>0</v>
      </c>
      <c r="H204" s="71">
        <f>SUM(H201:H203)</f>
        <v>0</v>
      </c>
      <c r="I204" s="27">
        <f t="shared" si="163"/>
        <v>0</v>
      </c>
      <c r="J204" s="26">
        <f>SUM(J201:J203)</f>
        <v>0</v>
      </c>
      <c r="K204" s="71">
        <f>SUM(K201:K203)</f>
        <v>0</v>
      </c>
      <c r="L204" s="27">
        <f t="shared" si="164"/>
        <v>0</v>
      </c>
      <c r="M204" s="26">
        <f>SUM(M201:M203)</f>
        <v>0</v>
      </c>
      <c r="N204" s="71">
        <f>SUM(N201:N203)</f>
        <v>0</v>
      </c>
      <c r="O204" s="27">
        <f t="shared" si="165"/>
        <v>0</v>
      </c>
      <c r="P204" s="26">
        <f>SUM(P201:P203)</f>
        <v>0</v>
      </c>
      <c r="Q204" s="71">
        <f>SUM(Q201:Q203)</f>
        <v>0</v>
      </c>
      <c r="R204" s="27">
        <f t="shared" si="166"/>
        <v>0</v>
      </c>
      <c r="S204" s="26">
        <f>SUM(S201:S203)</f>
        <v>562</v>
      </c>
      <c r="T204" s="71">
        <f>SUM(T201:T203)</f>
        <v>29873</v>
      </c>
      <c r="U204" s="27">
        <f t="shared" si="167"/>
        <v>1.8812974927191778E-2</v>
      </c>
      <c r="V204" s="26">
        <f>SUM(V201:V203)</f>
        <v>0</v>
      </c>
      <c r="W204" s="71">
        <f>SUM(W201:W203)</f>
        <v>0</v>
      </c>
      <c r="X204" s="27">
        <f t="shared" si="155"/>
        <v>0</v>
      </c>
      <c r="Y204" s="26">
        <f>SUM(Y201:Y203)</f>
        <v>0</v>
      </c>
      <c r="Z204" s="71">
        <f>SUM(Z201:Z203)</f>
        <v>0</v>
      </c>
      <c r="AA204" s="27">
        <f t="shared" si="157"/>
        <v>0</v>
      </c>
      <c r="AB204" s="86"/>
      <c r="AC204" s="71">
        <f>SUM(AC201:AC203)</f>
        <v>0</v>
      </c>
      <c r="AD204" s="27">
        <f t="shared" si="158"/>
        <v>0</v>
      </c>
      <c r="AE204" s="86"/>
      <c r="AF204" s="71">
        <f>SUM(AF201:AF203)</f>
        <v>0</v>
      </c>
      <c r="AG204" s="27">
        <f t="shared" si="159"/>
        <v>0</v>
      </c>
      <c r="AH204" s="26">
        <f>SUM(AH201:AH203)</f>
        <v>926</v>
      </c>
      <c r="AI204" s="26">
        <f>SUM(AI201:AI203)</f>
        <v>40253</v>
      </c>
      <c r="AJ204" s="28">
        <f t="shared" si="168"/>
        <v>2.3004496559262663E-2</v>
      </c>
      <c r="AK204" s="29">
        <f>SUM(AK201:AK203)</f>
        <v>0</v>
      </c>
      <c r="AL204" s="30">
        <f t="shared" si="169"/>
        <v>0</v>
      </c>
    </row>
    <row r="205" spans="1:38" x14ac:dyDescent="0.3">
      <c r="A205" s="193"/>
      <c r="B205" s="192" t="s">
        <v>9</v>
      </c>
      <c r="C205" s="19" t="s">
        <v>53</v>
      </c>
      <c r="D205" s="85">
        <v>183</v>
      </c>
      <c r="E205" s="70">
        <v>3910</v>
      </c>
      <c r="F205" s="24">
        <f t="shared" si="162"/>
        <v>4.6803069053708443E-2</v>
      </c>
      <c r="G205" s="20"/>
      <c r="H205" s="70"/>
      <c r="I205" s="24">
        <f t="shared" si="163"/>
        <v>0</v>
      </c>
      <c r="J205" s="20"/>
      <c r="K205" s="70"/>
      <c r="L205" s="24">
        <f t="shared" si="164"/>
        <v>0</v>
      </c>
      <c r="M205" s="20"/>
      <c r="N205" s="70"/>
      <c r="O205" s="24">
        <f t="shared" si="165"/>
        <v>0</v>
      </c>
      <c r="P205" s="20"/>
      <c r="Q205" s="70"/>
      <c r="R205" s="24">
        <f t="shared" si="166"/>
        <v>0</v>
      </c>
      <c r="S205" s="85">
        <v>296</v>
      </c>
      <c r="T205" s="70">
        <v>10631</v>
      </c>
      <c r="U205" s="24">
        <f t="shared" si="167"/>
        <v>2.7843100366851659E-2</v>
      </c>
      <c r="V205" s="20"/>
      <c r="W205" s="70"/>
      <c r="X205" s="24">
        <f t="shared" si="155"/>
        <v>0</v>
      </c>
      <c r="Y205" s="20"/>
      <c r="Z205" s="70"/>
      <c r="AA205" s="24">
        <f t="shared" si="157"/>
        <v>0</v>
      </c>
      <c r="AB205" s="84"/>
      <c r="AC205" s="70"/>
      <c r="AD205" s="24">
        <f t="shared" si="158"/>
        <v>0</v>
      </c>
      <c r="AE205" s="84"/>
      <c r="AF205" s="70"/>
      <c r="AG205" s="24">
        <f t="shared" si="159"/>
        <v>0</v>
      </c>
      <c r="AH205" s="13">
        <f t="shared" ref="AH205:AI207" si="171">SUM(D205,G205,J205,M205,P205,S205,V205,Y205,AB205,AE205)</f>
        <v>479</v>
      </c>
      <c r="AI205" s="13">
        <f t="shared" si="171"/>
        <v>14541</v>
      </c>
      <c r="AJ205" s="21">
        <f t="shared" si="168"/>
        <v>3.2941338284849735E-2</v>
      </c>
      <c r="AK205" s="22"/>
      <c r="AL205" s="23">
        <f t="shared" si="169"/>
        <v>0</v>
      </c>
    </row>
    <row r="206" spans="1:38" x14ac:dyDescent="0.3">
      <c r="A206" s="193"/>
      <c r="B206" s="193"/>
      <c r="C206" s="19" t="s">
        <v>48</v>
      </c>
      <c r="D206" s="20">
        <v>228</v>
      </c>
      <c r="E206" s="70">
        <v>4183</v>
      </c>
      <c r="F206" s="24">
        <f t="shared" si="162"/>
        <v>5.4506335166148695E-2</v>
      </c>
      <c r="G206" s="20"/>
      <c r="H206" s="70"/>
      <c r="I206" s="24">
        <f t="shared" si="163"/>
        <v>0</v>
      </c>
      <c r="J206" s="20"/>
      <c r="K206" s="70"/>
      <c r="L206" s="24">
        <f t="shared" si="164"/>
        <v>0</v>
      </c>
      <c r="M206" s="20"/>
      <c r="N206" s="70"/>
      <c r="O206" s="24">
        <f t="shared" si="165"/>
        <v>0</v>
      </c>
      <c r="P206" s="20"/>
      <c r="Q206" s="70"/>
      <c r="R206" s="24">
        <f t="shared" si="166"/>
        <v>0</v>
      </c>
      <c r="S206" s="20">
        <v>396</v>
      </c>
      <c r="T206" s="70">
        <v>10164</v>
      </c>
      <c r="U206" s="24">
        <f t="shared" si="167"/>
        <v>3.896103896103896E-2</v>
      </c>
      <c r="V206" s="20"/>
      <c r="W206" s="70"/>
      <c r="X206" s="24">
        <f t="shared" si="155"/>
        <v>0</v>
      </c>
      <c r="Y206" s="20"/>
      <c r="Z206" s="70"/>
      <c r="AA206" s="24">
        <f t="shared" si="157"/>
        <v>0</v>
      </c>
      <c r="AB206" s="84"/>
      <c r="AC206" s="70"/>
      <c r="AD206" s="24">
        <f t="shared" si="158"/>
        <v>0</v>
      </c>
      <c r="AE206" s="84"/>
      <c r="AF206" s="70"/>
      <c r="AG206" s="24">
        <f t="shared" si="159"/>
        <v>0</v>
      </c>
      <c r="AH206" s="13">
        <f t="shared" si="171"/>
        <v>624</v>
      </c>
      <c r="AI206" s="13">
        <f t="shared" si="171"/>
        <v>14347</v>
      </c>
      <c r="AJ206" s="21">
        <f t="shared" si="168"/>
        <v>4.3493413257126926E-2</v>
      </c>
      <c r="AK206" s="22"/>
      <c r="AL206" s="23">
        <f t="shared" si="169"/>
        <v>0</v>
      </c>
    </row>
    <row r="207" spans="1:38" x14ac:dyDescent="0.3">
      <c r="A207" s="193"/>
      <c r="B207" s="193"/>
      <c r="C207" s="19" t="s">
        <v>54</v>
      </c>
      <c r="D207" s="20">
        <v>212</v>
      </c>
      <c r="E207" s="70">
        <v>3915</v>
      </c>
      <c r="F207" s="24">
        <f t="shared" si="162"/>
        <v>5.4150702426564494E-2</v>
      </c>
      <c r="G207" s="20"/>
      <c r="H207" s="70"/>
      <c r="I207" s="24">
        <f t="shared" si="163"/>
        <v>0</v>
      </c>
      <c r="J207" s="20"/>
      <c r="K207" s="70"/>
      <c r="L207" s="24">
        <f t="shared" si="164"/>
        <v>0</v>
      </c>
      <c r="M207" s="20"/>
      <c r="N207" s="70"/>
      <c r="O207" s="24">
        <f t="shared" si="165"/>
        <v>0</v>
      </c>
      <c r="P207" s="20"/>
      <c r="Q207" s="70"/>
      <c r="R207" s="24">
        <f t="shared" si="166"/>
        <v>0</v>
      </c>
      <c r="S207" s="20">
        <v>412</v>
      </c>
      <c r="T207" s="70">
        <v>9866</v>
      </c>
      <c r="U207" s="24">
        <f t="shared" si="167"/>
        <v>4.1759578349888506E-2</v>
      </c>
      <c r="V207" s="20"/>
      <c r="W207" s="70"/>
      <c r="X207" s="24">
        <f t="shared" si="155"/>
        <v>0</v>
      </c>
      <c r="Y207" s="20"/>
      <c r="Z207" s="70"/>
      <c r="AA207" s="24">
        <f t="shared" si="157"/>
        <v>0</v>
      </c>
      <c r="AB207" s="84"/>
      <c r="AC207" s="70"/>
      <c r="AD207" s="24">
        <f t="shared" si="158"/>
        <v>0</v>
      </c>
      <c r="AE207" s="84"/>
      <c r="AF207" s="70"/>
      <c r="AG207" s="24">
        <f t="shared" si="159"/>
        <v>0</v>
      </c>
      <c r="AH207" s="13">
        <f t="shared" si="171"/>
        <v>624</v>
      </c>
      <c r="AI207" s="13">
        <f t="shared" si="171"/>
        <v>13781</v>
      </c>
      <c r="AJ207" s="21">
        <f t="shared" si="168"/>
        <v>4.5279732965677381E-2</v>
      </c>
      <c r="AK207" s="22"/>
      <c r="AL207" s="23">
        <f t="shared" si="169"/>
        <v>0</v>
      </c>
    </row>
    <row r="208" spans="1:38" x14ac:dyDescent="0.3">
      <c r="A208" s="194"/>
      <c r="B208" s="194"/>
      <c r="C208" s="25" t="s">
        <v>44</v>
      </c>
      <c r="D208" s="26">
        <f>SUM(D205:D207)</f>
        <v>623</v>
      </c>
      <c r="E208" s="71">
        <f>SUM(E205:E207)</f>
        <v>12008</v>
      </c>
      <c r="F208" s="27">
        <f t="shared" si="162"/>
        <v>5.1882078614257164E-2</v>
      </c>
      <c r="G208" s="26">
        <f>SUM(G205:G207)</f>
        <v>0</v>
      </c>
      <c r="H208" s="71">
        <f>SUM(H205:H207)</f>
        <v>0</v>
      </c>
      <c r="I208" s="27">
        <f t="shared" si="163"/>
        <v>0</v>
      </c>
      <c r="J208" s="26">
        <f>SUM(J205:J207)</f>
        <v>0</v>
      </c>
      <c r="K208" s="71">
        <f>SUM(K205:K207)</f>
        <v>0</v>
      </c>
      <c r="L208" s="27">
        <f t="shared" si="164"/>
        <v>0</v>
      </c>
      <c r="M208" s="26">
        <f>SUM(M205:M207)</f>
        <v>0</v>
      </c>
      <c r="N208" s="71">
        <f>SUM(N205:N207)</f>
        <v>0</v>
      </c>
      <c r="O208" s="27">
        <f t="shared" si="165"/>
        <v>0</v>
      </c>
      <c r="P208" s="26">
        <f>SUM(P205:P207)</f>
        <v>0</v>
      </c>
      <c r="Q208" s="71">
        <f>SUM(Q205:Q207)</f>
        <v>0</v>
      </c>
      <c r="R208" s="27">
        <f t="shared" si="166"/>
        <v>0</v>
      </c>
      <c r="S208" s="26">
        <f>SUM(S205:S207)</f>
        <v>1104</v>
      </c>
      <c r="T208" s="71">
        <f>SUM(T205:T207)</f>
        <v>30661</v>
      </c>
      <c r="U208" s="27">
        <f t="shared" si="167"/>
        <v>3.6006653403346273E-2</v>
      </c>
      <c r="V208" s="26">
        <f>SUM(V205:V207)</f>
        <v>0</v>
      </c>
      <c r="W208" s="71">
        <f>SUM(W205:W207)</f>
        <v>0</v>
      </c>
      <c r="X208" s="27">
        <f t="shared" si="155"/>
        <v>0</v>
      </c>
      <c r="Y208" s="26">
        <f>SUM(Y205:Y207)</f>
        <v>0</v>
      </c>
      <c r="Z208" s="71">
        <f>SUM(Z205:Z207)</f>
        <v>0</v>
      </c>
      <c r="AA208" s="27">
        <f t="shared" si="157"/>
        <v>0</v>
      </c>
      <c r="AB208" s="86"/>
      <c r="AC208" s="71">
        <f>SUM(AC205:AC207)</f>
        <v>0</v>
      </c>
      <c r="AD208" s="27">
        <f t="shared" si="158"/>
        <v>0</v>
      </c>
      <c r="AE208" s="86"/>
      <c r="AF208" s="71">
        <f>SUM(AF205:AF207)</f>
        <v>0</v>
      </c>
      <c r="AG208" s="27">
        <f t="shared" si="159"/>
        <v>0</v>
      </c>
      <c r="AH208" s="26">
        <f>SUM(AH205:AH207)</f>
        <v>1727</v>
      </c>
      <c r="AI208" s="26">
        <f>SUM(AI205:AI207)</f>
        <v>42669</v>
      </c>
      <c r="AJ208" s="28">
        <f t="shared" si="168"/>
        <v>4.0474349059035832E-2</v>
      </c>
      <c r="AK208" s="29">
        <f>SUM(AK205:AK207)</f>
        <v>0</v>
      </c>
      <c r="AL208" s="30">
        <f t="shared" si="169"/>
        <v>0</v>
      </c>
    </row>
    <row r="209" spans="1:38" x14ac:dyDescent="0.3">
      <c r="A209" s="190" t="s">
        <v>46</v>
      </c>
      <c r="B209" s="198"/>
      <c r="C209" s="191"/>
      <c r="D209" s="31">
        <f>SUM(D196,D200,D204,D208)</f>
        <v>1358</v>
      </c>
      <c r="E209" s="75">
        <f>SUM(E196,E200,E204,E208)</f>
        <v>43204</v>
      </c>
      <c r="F209" s="32">
        <f t="shared" si="162"/>
        <v>3.1432274789371356E-2</v>
      </c>
      <c r="G209" s="31">
        <f>SUM(G196,G200,G204,G208)</f>
        <v>0</v>
      </c>
      <c r="H209" s="73">
        <f>SUM(H196,H200,H204,H208)</f>
        <v>0</v>
      </c>
      <c r="I209" s="32">
        <f t="shared" si="163"/>
        <v>0</v>
      </c>
      <c r="J209" s="31">
        <f>SUM(J196,J200,J204,J208)</f>
        <v>0</v>
      </c>
      <c r="K209" s="73">
        <f>SUM(K196,K200,K204,K208)</f>
        <v>0</v>
      </c>
      <c r="L209" s="32">
        <f t="shared" si="164"/>
        <v>0</v>
      </c>
      <c r="M209" s="31">
        <f>SUM(M196,M200,M204,M208)</f>
        <v>0</v>
      </c>
      <c r="N209" s="73">
        <f>SUM(N196,N200,N204,N208)</f>
        <v>0</v>
      </c>
      <c r="O209" s="32">
        <f t="shared" si="165"/>
        <v>0</v>
      </c>
      <c r="P209" s="31">
        <f>SUM(P196,P200,P204,P208)</f>
        <v>0</v>
      </c>
      <c r="Q209" s="73">
        <f>SUM(Q196,Q200,Q204,Q208)</f>
        <v>0</v>
      </c>
      <c r="R209" s="32">
        <f t="shared" si="166"/>
        <v>0</v>
      </c>
      <c r="S209" s="31">
        <f>SUM(S196,S200,S204,S208)</f>
        <v>2049</v>
      </c>
      <c r="T209" s="73">
        <f>SUM(T196,T200,T204,T208)</f>
        <v>108250</v>
      </c>
      <c r="U209" s="32">
        <f t="shared" si="167"/>
        <v>1.8928406466512702E-2</v>
      </c>
      <c r="V209" s="31">
        <f>SUM(V196,V200,V204,V208)</f>
        <v>0</v>
      </c>
      <c r="W209" s="73">
        <f>SUM(W196,W200,W204,W208)</f>
        <v>0</v>
      </c>
      <c r="X209" s="32">
        <f t="shared" si="155"/>
        <v>0</v>
      </c>
      <c r="Y209" s="31">
        <f>SUM(Y196,Y200,Y204,Y208)</f>
        <v>0</v>
      </c>
      <c r="Z209" s="73">
        <f>SUM(Z196,Z200,Z204,Z208)</f>
        <v>0</v>
      </c>
      <c r="AA209" s="32">
        <f t="shared" si="157"/>
        <v>0</v>
      </c>
      <c r="AB209" s="87">
        <f>SUM(AB196,AB200,AB204,AB208)</f>
        <v>0</v>
      </c>
      <c r="AC209" s="73">
        <f>SUM(AC196,AC200,AC204,AC208)</f>
        <v>0</v>
      </c>
      <c r="AD209" s="32">
        <f t="shared" si="158"/>
        <v>0</v>
      </c>
      <c r="AE209" s="87">
        <f>SUM(AE196,AE200,AE204,AE208)</f>
        <v>0</v>
      </c>
      <c r="AF209" s="73">
        <f>SUM(AF196,AF200,AF204,AF208)</f>
        <v>0</v>
      </c>
      <c r="AG209" s="32">
        <f t="shared" si="159"/>
        <v>0</v>
      </c>
      <c r="AH209" s="31">
        <f>SUM(AH196,AH200,AH204,AH208)</f>
        <v>3407</v>
      </c>
      <c r="AI209" s="31">
        <f>SUM(AI196,AI200,AI204,AI208)</f>
        <v>151454</v>
      </c>
      <c r="AJ209" s="35">
        <f t="shared" ref="AJ209:AJ243" si="172">IF(ISERROR(AH209/AI209),0,(AH209/AI209))</f>
        <v>2.2495279094642599E-2</v>
      </c>
      <c r="AK209" s="34">
        <f>SUM(AK196,AK200,AK204,AK208)</f>
        <v>0</v>
      </c>
      <c r="AL209" s="35">
        <f t="shared" si="169"/>
        <v>0</v>
      </c>
    </row>
    <row r="210" spans="1:38" x14ac:dyDescent="0.3">
      <c r="A210" s="206" t="s">
        <v>32</v>
      </c>
      <c r="B210" s="192" t="s">
        <v>24</v>
      </c>
      <c r="C210" s="19" t="s">
        <v>41</v>
      </c>
      <c r="D210" s="20">
        <v>45</v>
      </c>
      <c r="E210" s="70">
        <v>3629</v>
      </c>
      <c r="F210" s="24">
        <f t="shared" si="162"/>
        <v>1.2400110223201984E-2</v>
      </c>
      <c r="G210" s="20">
        <v>0</v>
      </c>
      <c r="H210" s="70"/>
      <c r="I210" s="24">
        <f t="shared" si="163"/>
        <v>0</v>
      </c>
      <c r="J210" s="20">
        <v>0</v>
      </c>
      <c r="K210" s="70"/>
      <c r="L210" s="24">
        <f t="shared" si="164"/>
        <v>0</v>
      </c>
      <c r="M210" s="20">
        <v>0</v>
      </c>
      <c r="N210" s="70"/>
      <c r="O210" s="24">
        <f t="shared" si="165"/>
        <v>0</v>
      </c>
      <c r="P210" s="20">
        <v>0</v>
      </c>
      <c r="Q210" s="70"/>
      <c r="R210" s="24">
        <f t="shared" si="166"/>
        <v>0</v>
      </c>
      <c r="S210" s="20">
        <v>0</v>
      </c>
      <c r="T210" s="70"/>
      <c r="U210" s="24">
        <f t="shared" si="167"/>
        <v>0</v>
      </c>
      <c r="V210" s="20">
        <v>0</v>
      </c>
      <c r="W210" s="70"/>
      <c r="X210" s="24">
        <f t="shared" si="155"/>
        <v>0</v>
      </c>
      <c r="Y210" s="20"/>
      <c r="Z210" s="70"/>
      <c r="AA210" s="24">
        <f t="shared" si="157"/>
        <v>0</v>
      </c>
      <c r="AB210" s="20"/>
      <c r="AC210" s="70"/>
      <c r="AD210" s="24">
        <f t="shared" si="158"/>
        <v>0</v>
      </c>
      <c r="AE210" s="20"/>
      <c r="AF210" s="70"/>
      <c r="AG210" s="24">
        <f t="shared" si="159"/>
        <v>0</v>
      </c>
      <c r="AH210" s="13">
        <f t="shared" ref="AH210:AI212" si="173">SUM(D210,G210,J210,M210,P210,S210,V210,Y210,AB210,AE210)</f>
        <v>45</v>
      </c>
      <c r="AI210" s="13">
        <f t="shared" si="173"/>
        <v>3629</v>
      </c>
      <c r="AJ210" s="21">
        <f t="shared" si="172"/>
        <v>1.2400110223201984E-2</v>
      </c>
      <c r="AK210" s="22">
        <v>0</v>
      </c>
      <c r="AL210" s="23">
        <f t="shared" si="169"/>
        <v>0</v>
      </c>
    </row>
    <row r="211" spans="1:38" x14ac:dyDescent="0.3">
      <c r="A211" s="193"/>
      <c r="B211" s="193"/>
      <c r="C211" s="19" t="s">
        <v>43</v>
      </c>
      <c r="D211" s="20">
        <v>55</v>
      </c>
      <c r="E211" s="70">
        <v>3666</v>
      </c>
      <c r="F211" s="24">
        <f t="shared" si="162"/>
        <v>1.5002727768685215E-2</v>
      </c>
      <c r="G211" s="20"/>
      <c r="H211" s="70"/>
      <c r="I211" s="24">
        <f t="shared" si="163"/>
        <v>0</v>
      </c>
      <c r="J211" s="20">
        <v>0</v>
      </c>
      <c r="K211" s="70"/>
      <c r="L211" s="24">
        <f t="shared" si="164"/>
        <v>0</v>
      </c>
      <c r="M211" s="20">
        <v>0</v>
      </c>
      <c r="N211" s="70"/>
      <c r="O211" s="24">
        <f t="shared" si="165"/>
        <v>0</v>
      </c>
      <c r="P211" s="20">
        <v>0</v>
      </c>
      <c r="Q211" s="70"/>
      <c r="R211" s="24">
        <f t="shared" si="166"/>
        <v>0</v>
      </c>
      <c r="S211" s="20">
        <v>0</v>
      </c>
      <c r="T211" s="70"/>
      <c r="U211" s="24">
        <f t="shared" si="167"/>
        <v>0</v>
      </c>
      <c r="V211" s="20">
        <v>0</v>
      </c>
      <c r="W211" s="70"/>
      <c r="X211" s="24">
        <f t="shared" si="155"/>
        <v>0</v>
      </c>
      <c r="Y211" s="20"/>
      <c r="Z211" s="70"/>
      <c r="AA211" s="24">
        <f t="shared" si="157"/>
        <v>0</v>
      </c>
      <c r="AB211" s="20"/>
      <c r="AC211" s="70"/>
      <c r="AD211" s="24">
        <f t="shared" si="158"/>
        <v>0</v>
      </c>
      <c r="AE211" s="20"/>
      <c r="AF211" s="70"/>
      <c r="AG211" s="24">
        <f t="shared" si="159"/>
        <v>0</v>
      </c>
      <c r="AH211" s="13">
        <f t="shared" si="173"/>
        <v>55</v>
      </c>
      <c r="AI211" s="13">
        <f t="shared" si="173"/>
        <v>3666</v>
      </c>
      <c r="AJ211" s="21">
        <f t="shared" si="172"/>
        <v>1.5002727768685215E-2</v>
      </c>
      <c r="AK211" s="22">
        <v>0</v>
      </c>
      <c r="AL211" s="23">
        <f t="shared" si="169"/>
        <v>0</v>
      </c>
    </row>
    <row r="212" spans="1:38" x14ac:dyDescent="0.3">
      <c r="A212" s="193"/>
      <c r="B212" s="193"/>
      <c r="C212" s="19" t="s">
        <v>47</v>
      </c>
      <c r="D212" s="20">
        <v>64</v>
      </c>
      <c r="E212" s="70">
        <v>3820</v>
      </c>
      <c r="F212" s="24">
        <f t="shared" si="162"/>
        <v>1.6753926701570682E-2</v>
      </c>
      <c r="G212" s="20">
        <v>0</v>
      </c>
      <c r="H212" s="70"/>
      <c r="I212" s="24">
        <f t="shared" si="163"/>
        <v>0</v>
      </c>
      <c r="J212" s="20">
        <v>0</v>
      </c>
      <c r="K212" s="70"/>
      <c r="L212" s="24">
        <f t="shared" si="164"/>
        <v>0</v>
      </c>
      <c r="M212" s="20">
        <v>0</v>
      </c>
      <c r="N212" s="70"/>
      <c r="O212" s="24">
        <f t="shared" si="165"/>
        <v>0</v>
      </c>
      <c r="P212" s="20">
        <v>0</v>
      </c>
      <c r="Q212" s="70"/>
      <c r="R212" s="24">
        <f t="shared" si="166"/>
        <v>0</v>
      </c>
      <c r="S212" s="20">
        <v>0</v>
      </c>
      <c r="T212" s="70"/>
      <c r="U212" s="24">
        <f t="shared" si="167"/>
        <v>0</v>
      </c>
      <c r="V212" s="20">
        <v>0</v>
      </c>
      <c r="W212" s="70"/>
      <c r="X212" s="24">
        <f t="shared" si="155"/>
        <v>0</v>
      </c>
      <c r="Y212" s="20"/>
      <c r="Z212" s="70"/>
      <c r="AA212" s="24">
        <f t="shared" si="157"/>
        <v>0</v>
      </c>
      <c r="AB212" s="20"/>
      <c r="AC212" s="70"/>
      <c r="AD212" s="24">
        <f t="shared" si="158"/>
        <v>0</v>
      </c>
      <c r="AE212" s="20"/>
      <c r="AF212" s="70"/>
      <c r="AG212" s="24">
        <f t="shared" si="159"/>
        <v>0</v>
      </c>
      <c r="AH212" s="13">
        <f t="shared" si="173"/>
        <v>64</v>
      </c>
      <c r="AI212" s="13">
        <f t="shared" si="173"/>
        <v>3820</v>
      </c>
      <c r="AJ212" s="21">
        <f t="shared" si="172"/>
        <v>1.6753926701570682E-2</v>
      </c>
      <c r="AK212" s="22">
        <v>0</v>
      </c>
      <c r="AL212" s="23">
        <f t="shared" si="169"/>
        <v>0</v>
      </c>
    </row>
    <row r="213" spans="1:38" x14ac:dyDescent="0.3">
      <c r="A213" s="193"/>
      <c r="B213" s="194"/>
      <c r="C213" s="25" t="s">
        <v>44</v>
      </c>
      <c r="D213" s="26">
        <f>SUM(D210:D212)</f>
        <v>164</v>
      </c>
      <c r="E213" s="71">
        <f>SUM(E210:E212)</f>
        <v>11115</v>
      </c>
      <c r="F213" s="27">
        <f t="shared" si="162"/>
        <v>1.4754835807467387E-2</v>
      </c>
      <c r="G213" s="26">
        <f>SUM(G210:G212)</f>
        <v>0</v>
      </c>
      <c r="H213" s="71">
        <f>SUM(H210:H212)</f>
        <v>0</v>
      </c>
      <c r="I213" s="27">
        <f t="shared" si="163"/>
        <v>0</v>
      </c>
      <c r="J213" s="26">
        <f>SUM(J210:J212)</f>
        <v>0</v>
      </c>
      <c r="K213" s="71">
        <f>SUM(K210:K212)</f>
        <v>0</v>
      </c>
      <c r="L213" s="27">
        <f t="shared" si="164"/>
        <v>0</v>
      </c>
      <c r="M213" s="26">
        <f>SUM(M210:M212)</f>
        <v>0</v>
      </c>
      <c r="N213" s="71">
        <f>SUM(N210:N212)</f>
        <v>0</v>
      </c>
      <c r="O213" s="27">
        <f t="shared" si="165"/>
        <v>0</v>
      </c>
      <c r="P213" s="26">
        <f>SUM(P210:P212)</f>
        <v>0</v>
      </c>
      <c r="Q213" s="71">
        <f>SUM(Q210:Q212)</f>
        <v>0</v>
      </c>
      <c r="R213" s="27">
        <f t="shared" si="166"/>
        <v>0</v>
      </c>
      <c r="S213" s="26">
        <f>SUM(S210:S212)</f>
        <v>0</v>
      </c>
      <c r="T213" s="71">
        <f>SUM(T210:T212)</f>
        <v>0</v>
      </c>
      <c r="U213" s="27">
        <f t="shared" si="167"/>
        <v>0</v>
      </c>
      <c r="V213" s="26">
        <f>SUM(V210:V212)</f>
        <v>0</v>
      </c>
      <c r="W213" s="71">
        <f>SUM(W210:W212)</f>
        <v>0</v>
      </c>
      <c r="X213" s="27">
        <f t="shared" si="155"/>
        <v>0</v>
      </c>
      <c r="Y213" s="26">
        <f>SUM(Y210:Y212)</f>
        <v>0</v>
      </c>
      <c r="Z213" s="71">
        <f>SUM(Z210:Z212)</f>
        <v>0</v>
      </c>
      <c r="AA213" s="27">
        <f t="shared" si="157"/>
        <v>0</v>
      </c>
      <c r="AB213" s="86"/>
      <c r="AC213" s="71">
        <f>SUM(AC210:AC212)</f>
        <v>0</v>
      </c>
      <c r="AD213" s="27">
        <f t="shared" si="158"/>
        <v>0</v>
      </c>
      <c r="AE213" s="86"/>
      <c r="AF213" s="71">
        <f>SUM(AF210:AF212)</f>
        <v>0</v>
      </c>
      <c r="AG213" s="27">
        <f t="shared" si="159"/>
        <v>0</v>
      </c>
      <c r="AH213" s="26">
        <f>SUM(AH210:AH212)</f>
        <v>164</v>
      </c>
      <c r="AI213" s="26">
        <f>SUM(AI210:AI212)</f>
        <v>11115</v>
      </c>
      <c r="AJ213" s="28">
        <f t="shared" si="172"/>
        <v>1.4754835807467387E-2</v>
      </c>
      <c r="AK213" s="29">
        <f>SUM(AK210:AK212)</f>
        <v>0</v>
      </c>
      <c r="AL213" s="30">
        <f t="shared" si="169"/>
        <v>0</v>
      </c>
    </row>
    <row r="214" spans="1:38" x14ac:dyDescent="0.3">
      <c r="A214" s="193"/>
      <c r="B214" s="192" t="s">
        <v>25</v>
      </c>
      <c r="C214" s="19" t="s">
        <v>38</v>
      </c>
      <c r="D214" s="20">
        <v>75</v>
      </c>
      <c r="E214" s="70">
        <v>5800</v>
      </c>
      <c r="F214" s="24">
        <f t="shared" si="162"/>
        <v>1.2931034482758621E-2</v>
      </c>
      <c r="G214" s="20"/>
      <c r="H214" s="70"/>
      <c r="I214" s="24">
        <f t="shared" si="163"/>
        <v>0</v>
      </c>
      <c r="J214" s="20"/>
      <c r="K214" s="70"/>
      <c r="L214" s="24">
        <f t="shared" si="164"/>
        <v>0</v>
      </c>
      <c r="M214" s="20"/>
      <c r="N214" s="70"/>
      <c r="O214" s="24">
        <f t="shared" si="165"/>
        <v>0</v>
      </c>
      <c r="P214" s="20"/>
      <c r="Q214" s="70"/>
      <c r="R214" s="24">
        <f t="shared" si="166"/>
        <v>0</v>
      </c>
      <c r="S214" s="20"/>
      <c r="T214" s="70"/>
      <c r="U214" s="24">
        <f t="shared" si="167"/>
        <v>0</v>
      </c>
      <c r="V214" s="20"/>
      <c r="W214" s="70"/>
      <c r="X214" s="24">
        <f t="shared" si="155"/>
        <v>0</v>
      </c>
      <c r="Y214" s="20"/>
      <c r="Z214" s="70"/>
      <c r="AA214" s="24">
        <f t="shared" si="157"/>
        <v>0</v>
      </c>
      <c r="AB214" s="84"/>
      <c r="AC214" s="70"/>
      <c r="AD214" s="24">
        <f t="shared" si="158"/>
        <v>0</v>
      </c>
      <c r="AE214" s="84"/>
      <c r="AF214" s="70"/>
      <c r="AG214" s="24">
        <f t="shared" si="159"/>
        <v>0</v>
      </c>
      <c r="AH214" s="13">
        <f t="shared" ref="AH214:AI216" si="174">SUM(D214,G214,J214,M214,P214,S214,V214,Y214,AB214,AE214)</f>
        <v>75</v>
      </c>
      <c r="AI214" s="13">
        <f t="shared" si="174"/>
        <v>5800</v>
      </c>
      <c r="AJ214" s="21">
        <f t="shared" si="172"/>
        <v>1.2931034482758621E-2</v>
      </c>
      <c r="AK214" s="22"/>
      <c r="AL214" s="23">
        <f t="shared" si="169"/>
        <v>0</v>
      </c>
    </row>
    <row r="215" spans="1:38" x14ac:dyDescent="0.3">
      <c r="A215" s="193"/>
      <c r="B215" s="193"/>
      <c r="C215" s="19" t="s">
        <v>39</v>
      </c>
      <c r="D215" s="20">
        <v>81</v>
      </c>
      <c r="E215" s="70">
        <v>3726</v>
      </c>
      <c r="F215" s="24">
        <f t="shared" si="162"/>
        <v>2.1739130434782608E-2</v>
      </c>
      <c r="G215" s="20"/>
      <c r="H215" s="70"/>
      <c r="I215" s="24">
        <f t="shared" si="163"/>
        <v>0</v>
      </c>
      <c r="J215" s="20"/>
      <c r="K215" s="70"/>
      <c r="L215" s="24">
        <f t="shared" si="164"/>
        <v>0</v>
      </c>
      <c r="M215" s="20"/>
      <c r="N215" s="70"/>
      <c r="O215" s="24">
        <f t="shared" si="165"/>
        <v>0</v>
      </c>
      <c r="P215" s="20"/>
      <c r="Q215" s="70"/>
      <c r="R215" s="24">
        <f t="shared" si="166"/>
        <v>0</v>
      </c>
      <c r="S215" s="20"/>
      <c r="T215" s="70"/>
      <c r="U215" s="24">
        <f t="shared" si="167"/>
        <v>0</v>
      </c>
      <c r="V215" s="20"/>
      <c r="W215" s="70"/>
      <c r="X215" s="24">
        <f t="shared" si="155"/>
        <v>0</v>
      </c>
      <c r="Y215" s="20"/>
      <c r="Z215" s="70"/>
      <c r="AA215" s="24">
        <f t="shared" si="157"/>
        <v>0</v>
      </c>
      <c r="AB215" s="84"/>
      <c r="AC215" s="70"/>
      <c r="AD215" s="24">
        <f t="shared" si="158"/>
        <v>0</v>
      </c>
      <c r="AE215" s="84"/>
      <c r="AF215" s="70"/>
      <c r="AG215" s="24">
        <f t="shared" si="159"/>
        <v>0</v>
      </c>
      <c r="AH215" s="13">
        <f t="shared" si="174"/>
        <v>81</v>
      </c>
      <c r="AI215" s="13">
        <f t="shared" si="174"/>
        <v>3726</v>
      </c>
      <c r="AJ215" s="21">
        <f t="shared" si="172"/>
        <v>2.1739130434782608E-2</v>
      </c>
      <c r="AK215" s="22"/>
      <c r="AL215" s="23">
        <f t="shared" si="169"/>
        <v>0</v>
      </c>
    </row>
    <row r="216" spans="1:38" x14ac:dyDescent="0.3">
      <c r="A216" s="193"/>
      <c r="B216" s="193"/>
      <c r="C216" s="19" t="s">
        <v>52</v>
      </c>
      <c r="D216" s="20">
        <v>119</v>
      </c>
      <c r="E216" s="70">
        <v>5772</v>
      </c>
      <c r="F216" s="24">
        <f t="shared" si="162"/>
        <v>2.0616770616770617E-2</v>
      </c>
      <c r="G216" s="20"/>
      <c r="H216" s="70"/>
      <c r="I216" s="24">
        <f t="shared" si="163"/>
        <v>0</v>
      </c>
      <c r="J216" s="20"/>
      <c r="K216" s="70"/>
      <c r="L216" s="24">
        <f t="shared" si="164"/>
        <v>0</v>
      </c>
      <c r="M216" s="20"/>
      <c r="N216" s="70"/>
      <c r="O216" s="24">
        <f t="shared" si="165"/>
        <v>0</v>
      </c>
      <c r="P216" s="20"/>
      <c r="Q216" s="70"/>
      <c r="R216" s="24">
        <f t="shared" si="166"/>
        <v>0</v>
      </c>
      <c r="S216" s="20"/>
      <c r="T216" s="70"/>
      <c r="U216" s="24">
        <f t="shared" si="167"/>
        <v>0</v>
      </c>
      <c r="V216" s="20"/>
      <c r="W216" s="70"/>
      <c r="X216" s="24">
        <f t="shared" si="155"/>
        <v>0</v>
      </c>
      <c r="Y216" s="20"/>
      <c r="Z216" s="70"/>
      <c r="AA216" s="24">
        <f t="shared" si="157"/>
        <v>0</v>
      </c>
      <c r="AB216" s="84"/>
      <c r="AC216" s="70"/>
      <c r="AD216" s="24">
        <f t="shared" si="158"/>
        <v>0</v>
      </c>
      <c r="AE216" s="84"/>
      <c r="AF216" s="70"/>
      <c r="AG216" s="24">
        <f t="shared" si="159"/>
        <v>0</v>
      </c>
      <c r="AH216" s="13">
        <f t="shared" si="174"/>
        <v>119</v>
      </c>
      <c r="AI216" s="13">
        <f t="shared" si="174"/>
        <v>5772</v>
      </c>
      <c r="AJ216" s="21">
        <f t="shared" si="172"/>
        <v>2.0616770616770617E-2</v>
      </c>
      <c r="AK216" s="22"/>
      <c r="AL216" s="23">
        <f t="shared" si="169"/>
        <v>0</v>
      </c>
    </row>
    <row r="217" spans="1:38" x14ac:dyDescent="0.3">
      <c r="A217" s="193"/>
      <c r="B217" s="194"/>
      <c r="C217" s="25" t="s">
        <v>44</v>
      </c>
      <c r="D217" s="26">
        <f>SUM(D214:D216)</f>
        <v>275</v>
      </c>
      <c r="E217" s="71">
        <f>SUM(E214:E216)</f>
        <v>15298</v>
      </c>
      <c r="F217" s="27">
        <f t="shared" si="162"/>
        <v>1.797620604000523E-2</v>
      </c>
      <c r="G217" s="26">
        <f>SUM(G214:G216)</f>
        <v>0</v>
      </c>
      <c r="H217" s="71">
        <f>SUM(H214:H216)</f>
        <v>0</v>
      </c>
      <c r="I217" s="27">
        <f t="shared" si="163"/>
        <v>0</v>
      </c>
      <c r="J217" s="26">
        <f>SUM(J214:J216)</f>
        <v>0</v>
      </c>
      <c r="K217" s="71">
        <f>SUM(K214:K216)</f>
        <v>0</v>
      </c>
      <c r="L217" s="27">
        <f t="shared" si="164"/>
        <v>0</v>
      </c>
      <c r="M217" s="26">
        <f>SUM(M214:M216)</f>
        <v>0</v>
      </c>
      <c r="N217" s="71">
        <f>SUM(N214:N216)</f>
        <v>0</v>
      </c>
      <c r="O217" s="27">
        <f t="shared" si="165"/>
        <v>0</v>
      </c>
      <c r="P217" s="26">
        <f>SUM(P214:P216)</f>
        <v>0</v>
      </c>
      <c r="Q217" s="71">
        <f>SUM(Q214:Q216)</f>
        <v>0</v>
      </c>
      <c r="R217" s="27">
        <f t="shared" si="166"/>
        <v>0</v>
      </c>
      <c r="S217" s="26">
        <f>SUM(S214:S216)</f>
        <v>0</v>
      </c>
      <c r="T217" s="71">
        <f>SUM(T214:T216)</f>
        <v>0</v>
      </c>
      <c r="U217" s="27">
        <f t="shared" si="167"/>
        <v>0</v>
      </c>
      <c r="V217" s="26">
        <f>SUM(V214:V216)</f>
        <v>0</v>
      </c>
      <c r="W217" s="71">
        <f>SUM(W214:W216)</f>
        <v>0</v>
      </c>
      <c r="X217" s="27">
        <f t="shared" si="155"/>
        <v>0</v>
      </c>
      <c r="Y217" s="26">
        <f>SUM(Y214:Y216)</f>
        <v>0</v>
      </c>
      <c r="Z217" s="71">
        <f>SUM(Z214:Z216)</f>
        <v>0</v>
      </c>
      <c r="AA217" s="27">
        <f t="shared" si="157"/>
        <v>0</v>
      </c>
      <c r="AB217" s="86"/>
      <c r="AC217" s="71">
        <f>SUM(AC214:AC216)</f>
        <v>0</v>
      </c>
      <c r="AD217" s="27">
        <f t="shared" si="158"/>
        <v>0</v>
      </c>
      <c r="AE217" s="86"/>
      <c r="AF217" s="71">
        <f>SUM(AF214:AF216)</f>
        <v>0</v>
      </c>
      <c r="AG217" s="27">
        <f t="shared" si="159"/>
        <v>0</v>
      </c>
      <c r="AH217" s="26">
        <f>SUM(AH214:AH216)</f>
        <v>275</v>
      </c>
      <c r="AI217" s="26">
        <f>SUM(AI214:AI216)</f>
        <v>15298</v>
      </c>
      <c r="AJ217" s="28">
        <f t="shared" si="172"/>
        <v>1.797620604000523E-2</v>
      </c>
      <c r="AK217" s="29">
        <f>SUM(AK214:AK216)</f>
        <v>0</v>
      </c>
      <c r="AL217" s="30">
        <f t="shared" si="169"/>
        <v>0</v>
      </c>
    </row>
    <row r="218" spans="1:38" x14ac:dyDescent="0.3">
      <c r="A218" s="193"/>
      <c r="B218" s="192" t="s">
        <v>26</v>
      </c>
      <c r="C218" s="19" t="s">
        <v>55</v>
      </c>
      <c r="D218" s="20">
        <v>108</v>
      </c>
      <c r="E218" s="70">
        <v>4773</v>
      </c>
      <c r="F218" s="24">
        <f t="shared" si="162"/>
        <v>2.262727844123193E-2</v>
      </c>
      <c r="G218" s="20"/>
      <c r="H218" s="70"/>
      <c r="I218" s="24">
        <f t="shared" si="163"/>
        <v>0</v>
      </c>
      <c r="J218" s="20"/>
      <c r="K218" s="70"/>
      <c r="L218" s="24">
        <f t="shared" si="164"/>
        <v>0</v>
      </c>
      <c r="M218" s="20"/>
      <c r="N218" s="70"/>
      <c r="O218" s="24">
        <f t="shared" si="165"/>
        <v>0</v>
      </c>
      <c r="P218" s="20"/>
      <c r="Q218" s="70"/>
      <c r="R218" s="24">
        <f t="shared" si="166"/>
        <v>0</v>
      </c>
      <c r="S218" s="20"/>
      <c r="T218" s="70"/>
      <c r="U218" s="24">
        <f t="shared" si="167"/>
        <v>0</v>
      </c>
      <c r="V218" s="20"/>
      <c r="W218" s="70"/>
      <c r="X218" s="24">
        <f t="shared" si="155"/>
        <v>0</v>
      </c>
      <c r="Y218" s="20"/>
      <c r="Z218" s="70"/>
      <c r="AA218" s="24">
        <f t="shared" si="157"/>
        <v>0</v>
      </c>
      <c r="AB218" s="84"/>
      <c r="AC218" s="70"/>
      <c r="AD218" s="24">
        <f t="shared" si="158"/>
        <v>0</v>
      </c>
      <c r="AE218" s="84"/>
      <c r="AF218" s="70"/>
      <c r="AG218" s="24">
        <f t="shared" si="159"/>
        <v>0</v>
      </c>
      <c r="AH218" s="13">
        <f t="shared" ref="AH218:AI220" si="175">SUM(D218,G218,J218,M218,P218,S218,V218,Y218,AB218,AE218)</f>
        <v>108</v>
      </c>
      <c r="AI218" s="13">
        <f t="shared" si="175"/>
        <v>4773</v>
      </c>
      <c r="AJ218" s="21">
        <f t="shared" si="172"/>
        <v>2.262727844123193E-2</v>
      </c>
      <c r="AK218" s="22"/>
      <c r="AL218" s="23">
        <f t="shared" si="169"/>
        <v>0</v>
      </c>
    </row>
    <row r="219" spans="1:38" x14ac:dyDescent="0.3">
      <c r="A219" s="193"/>
      <c r="B219" s="193"/>
      <c r="C219" s="19" t="s">
        <v>50</v>
      </c>
      <c r="D219" s="20">
        <v>136</v>
      </c>
      <c r="E219" s="72">
        <v>5350</v>
      </c>
      <c r="F219" s="24">
        <f t="shared" si="162"/>
        <v>2.5420560747663551E-2</v>
      </c>
      <c r="G219" s="20"/>
      <c r="H219" s="70"/>
      <c r="I219" s="24">
        <f t="shared" si="163"/>
        <v>0</v>
      </c>
      <c r="J219" s="20"/>
      <c r="K219" s="70"/>
      <c r="L219" s="24">
        <f t="shared" si="164"/>
        <v>0</v>
      </c>
      <c r="M219" s="20"/>
      <c r="N219" s="70"/>
      <c r="O219" s="24">
        <f t="shared" si="165"/>
        <v>0</v>
      </c>
      <c r="P219" s="20"/>
      <c r="Q219" s="70"/>
      <c r="R219" s="24">
        <f t="shared" si="166"/>
        <v>0</v>
      </c>
      <c r="S219" s="20"/>
      <c r="T219" s="70"/>
      <c r="U219" s="24">
        <f t="shared" si="167"/>
        <v>0</v>
      </c>
      <c r="V219" s="20"/>
      <c r="W219" s="70"/>
      <c r="X219" s="24">
        <f t="shared" ref="X219:X243" si="176">IF(ISERROR(V219/W219),0,(V219/W219))</f>
        <v>0</v>
      </c>
      <c r="Y219" s="20"/>
      <c r="Z219" s="70"/>
      <c r="AA219" s="24">
        <f t="shared" si="157"/>
        <v>0</v>
      </c>
      <c r="AB219" s="84"/>
      <c r="AC219" s="70"/>
      <c r="AD219" s="24">
        <f t="shared" si="158"/>
        <v>0</v>
      </c>
      <c r="AE219" s="84"/>
      <c r="AF219" s="70"/>
      <c r="AG219" s="24">
        <f t="shared" si="159"/>
        <v>0</v>
      </c>
      <c r="AH219" s="13">
        <f t="shared" si="175"/>
        <v>136</v>
      </c>
      <c r="AI219" s="13">
        <f t="shared" si="175"/>
        <v>5350</v>
      </c>
      <c r="AJ219" s="21">
        <f t="shared" si="172"/>
        <v>2.5420560747663551E-2</v>
      </c>
      <c r="AK219" s="22"/>
      <c r="AL219" s="23">
        <f t="shared" si="169"/>
        <v>0</v>
      </c>
    </row>
    <row r="220" spans="1:38" x14ac:dyDescent="0.3">
      <c r="A220" s="193"/>
      <c r="B220" s="193"/>
      <c r="C220" s="19" t="s">
        <v>51</v>
      </c>
      <c r="D220" s="20">
        <v>164</v>
      </c>
      <c r="E220" s="70">
        <v>5128</v>
      </c>
      <c r="F220" s="24">
        <f t="shared" si="162"/>
        <v>3.1981279251170044E-2</v>
      </c>
      <c r="G220" s="20"/>
      <c r="H220" s="70"/>
      <c r="I220" s="24">
        <f t="shared" si="163"/>
        <v>0</v>
      </c>
      <c r="J220" s="20"/>
      <c r="K220" s="70"/>
      <c r="L220" s="24">
        <f t="shared" si="164"/>
        <v>0</v>
      </c>
      <c r="M220" s="20"/>
      <c r="N220" s="70"/>
      <c r="O220" s="24">
        <f t="shared" si="165"/>
        <v>0</v>
      </c>
      <c r="P220" s="20"/>
      <c r="Q220" s="70"/>
      <c r="R220" s="24">
        <f t="shared" si="166"/>
        <v>0</v>
      </c>
      <c r="S220" s="20"/>
      <c r="T220" s="70"/>
      <c r="U220" s="24">
        <f t="shared" si="167"/>
        <v>0</v>
      </c>
      <c r="V220" s="20"/>
      <c r="W220" s="70"/>
      <c r="X220" s="24">
        <f t="shared" si="176"/>
        <v>0</v>
      </c>
      <c r="Y220" s="20"/>
      <c r="Z220" s="70"/>
      <c r="AA220" s="24">
        <f t="shared" si="157"/>
        <v>0</v>
      </c>
      <c r="AB220" s="84"/>
      <c r="AC220" s="70"/>
      <c r="AD220" s="24">
        <f t="shared" si="158"/>
        <v>0</v>
      </c>
      <c r="AE220" s="84"/>
      <c r="AF220" s="70"/>
      <c r="AG220" s="24">
        <f t="shared" si="159"/>
        <v>0</v>
      </c>
      <c r="AH220" s="13">
        <f t="shared" si="175"/>
        <v>164</v>
      </c>
      <c r="AI220" s="13">
        <f t="shared" si="175"/>
        <v>5128</v>
      </c>
      <c r="AJ220" s="21">
        <f t="shared" si="172"/>
        <v>3.1981279251170044E-2</v>
      </c>
      <c r="AK220" s="22"/>
      <c r="AL220" s="23">
        <f t="shared" si="169"/>
        <v>0</v>
      </c>
    </row>
    <row r="221" spans="1:38" x14ac:dyDescent="0.3">
      <c r="A221" s="193"/>
      <c r="B221" s="194"/>
      <c r="C221" s="25" t="s">
        <v>44</v>
      </c>
      <c r="D221" s="26">
        <f>SUM(D218:D220)</f>
        <v>408</v>
      </c>
      <c r="E221" s="71">
        <f>SUM(E218:E220)</f>
        <v>15251</v>
      </c>
      <c r="F221" s="27">
        <f t="shared" si="162"/>
        <v>2.6752344108583043E-2</v>
      </c>
      <c r="G221" s="26">
        <f>SUM(G218:G220)</f>
        <v>0</v>
      </c>
      <c r="H221" s="71">
        <f>SUM(H218:H220)</f>
        <v>0</v>
      </c>
      <c r="I221" s="27">
        <f t="shared" si="163"/>
        <v>0</v>
      </c>
      <c r="J221" s="26">
        <f>SUM(J218:J220)</f>
        <v>0</v>
      </c>
      <c r="K221" s="71">
        <f>SUM(K218:K220)</f>
        <v>0</v>
      </c>
      <c r="L221" s="27">
        <f t="shared" si="164"/>
        <v>0</v>
      </c>
      <c r="M221" s="26">
        <f>SUM(M218:M220)</f>
        <v>0</v>
      </c>
      <c r="N221" s="71">
        <f>SUM(N218:N220)</f>
        <v>0</v>
      </c>
      <c r="O221" s="27">
        <f t="shared" si="165"/>
        <v>0</v>
      </c>
      <c r="P221" s="26">
        <f>SUM(P218:P220)</f>
        <v>0</v>
      </c>
      <c r="Q221" s="71">
        <f>SUM(Q218:Q220)</f>
        <v>0</v>
      </c>
      <c r="R221" s="27">
        <f t="shared" si="166"/>
        <v>0</v>
      </c>
      <c r="S221" s="26">
        <f>SUM(S218:S220)</f>
        <v>0</v>
      </c>
      <c r="T221" s="71">
        <f>SUM(T218:T220)</f>
        <v>0</v>
      </c>
      <c r="U221" s="27">
        <f t="shared" si="167"/>
        <v>0</v>
      </c>
      <c r="V221" s="26">
        <f>SUM(V218:V220)</f>
        <v>0</v>
      </c>
      <c r="W221" s="71">
        <f>SUM(W218:W220)</f>
        <v>0</v>
      </c>
      <c r="X221" s="27">
        <f t="shared" si="176"/>
        <v>0</v>
      </c>
      <c r="Y221" s="26">
        <f>SUM(Y218:Y220)</f>
        <v>0</v>
      </c>
      <c r="Z221" s="71">
        <f>SUM(Z218:Z220)</f>
        <v>0</v>
      </c>
      <c r="AA221" s="27">
        <f t="shared" si="157"/>
        <v>0</v>
      </c>
      <c r="AB221" s="86"/>
      <c r="AC221" s="71">
        <f>SUM(AC218:AC220)</f>
        <v>0</v>
      </c>
      <c r="AD221" s="27">
        <f t="shared" si="158"/>
        <v>0</v>
      </c>
      <c r="AE221" s="86"/>
      <c r="AF221" s="71">
        <f>SUM(AF218:AF220)</f>
        <v>0</v>
      </c>
      <c r="AG221" s="27">
        <f t="shared" si="159"/>
        <v>0</v>
      </c>
      <c r="AH221" s="26">
        <f>SUM(AH218:AH220)</f>
        <v>408</v>
      </c>
      <c r="AI221" s="26">
        <f>SUM(AI218:AI220)</f>
        <v>15251</v>
      </c>
      <c r="AJ221" s="28">
        <f t="shared" si="172"/>
        <v>2.6752344108583043E-2</v>
      </c>
      <c r="AK221" s="29">
        <f>SUM(AK218:AK220)</f>
        <v>0</v>
      </c>
      <c r="AL221" s="30">
        <f t="shared" si="169"/>
        <v>0</v>
      </c>
    </row>
    <row r="222" spans="1:38" x14ac:dyDescent="0.3">
      <c r="A222" s="193"/>
      <c r="B222" s="192" t="s">
        <v>9</v>
      </c>
      <c r="C222" s="19" t="s">
        <v>53</v>
      </c>
      <c r="D222" s="85">
        <v>134</v>
      </c>
      <c r="E222" s="70">
        <v>6062</v>
      </c>
      <c r="F222" s="24">
        <f t="shared" si="162"/>
        <v>2.210491586935005E-2</v>
      </c>
      <c r="G222" s="20"/>
      <c r="H222" s="70"/>
      <c r="I222" s="24">
        <f t="shared" si="163"/>
        <v>0</v>
      </c>
      <c r="J222" s="20"/>
      <c r="K222" s="70"/>
      <c r="L222" s="24">
        <f t="shared" si="164"/>
        <v>0</v>
      </c>
      <c r="M222" s="20"/>
      <c r="N222" s="70"/>
      <c r="O222" s="24">
        <f t="shared" si="165"/>
        <v>0</v>
      </c>
      <c r="P222" s="20"/>
      <c r="Q222" s="70"/>
      <c r="R222" s="24">
        <f t="shared" si="166"/>
        <v>0</v>
      </c>
      <c r="S222" s="20"/>
      <c r="T222" s="70"/>
      <c r="U222" s="24">
        <f t="shared" si="167"/>
        <v>0</v>
      </c>
      <c r="V222" s="20"/>
      <c r="W222" s="70"/>
      <c r="X222" s="24">
        <f t="shared" si="176"/>
        <v>0</v>
      </c>
      <c r="Y222" s="20"/>
      <c r="Z222" s="70"/>
      <c r="AA222" s="24">
        <f t="shared" si="157"/>
        <v>0</v>
      </c>
      <c r="AB222" s="84"/>
      <c r="AC222" s="70"/>
      <c r="AD222" s="24">
        <f t="shared" si="158"/>
        <v>0</v>
      </c>
      <c r="AE222" s="84"/>
      <c r="AF222" s="70"/>
      <c r="AG222" s="24">
        <f t="shared" si="159"/>
        <v>0</v>
      </c>
      <c r="AH222" s="13">
        <f t="shared" ref="AH222:AI224" si="177">SUM(D222,G222,J222,M222,P222,S222,V222,Y222,AB222,AE222)</f>
        <v>134</v>
      </c>
      <c r="AI222" s="13">
        <f t="shared" si="177"/>
        <v>6062</v>
      </c>
      <c r="AJ222" s="21">
        <f t="shared" si="172"/>
        <v>2.210491586935005E-2</v>
      </c>
      <c r="AK222" s="22"/>
      <c r="AL222" s="23">
        <f t="shared" si="169"/>
        <v>0</v>
      </c>
    </row>
    <row r="223" spans="1:38" x14ac:dyDescent="0.3">
      <c r="A223" s="193"/>
      <c r="B223" s="193"/>
      <c r="C223" s="19" t="s">
        <v>48</v>
      </c>
      <c r="D223" s="20">
        <v>134</v>
      </c>
      <c r="E223" s="70">
        <v>4058</v>
      </c>
      <c r="F223" s="24">
        <f t="shared" si="162"/>
        <v>3.3021192705766388E-2</v>
      </c>
      <c r="G223" s="20"/>
      <c r="H223" s="70"/>
      <c r="I223" s="24">
        <f t="shared" si="163"/>
        <v>0</v>
      </c>
      <c r="J223" s="20"/>
      <c r="K223" s="70"/>
      <c r="L223" s="24">
        <f t="shared" si="164"/>
        <v>0</v>
      </c>
      <c r="M223" s="20"/>
      <c r="N223" s="70"/>
      <c r="O223" s="24">
        <f t="shared" si="165"/>
        <v>0</v>
      </c>
      <c r="P223" s="20"/>
      <c r="Q223" s="70"/>
      <c r="R223" s="24">
        <f t="shared" si="166"/>
        <v>0</v>
      </c>
      <c r="S223" s="20"/>
      <c r="T223" s="70"/>
      <c r="U223" s="24">
        <f t="shared" si="167"/>
        <v>0</v>
      </c>
      <c r="V223" s="20"/>
      <c r="W223" s="70"/>
      <c r="X223" s="24">
        <f t="shared" si="176"/>
        <v>0</v>
      </c>
      <c r="Y223" s="20"/>
      <c r="Z223" s="70"/>
      <c r="AA223" s="24">
        <f t="shared" si="157"/>
        <v>0</v>
      </c>
      <c r="AB223" s="84"/>
      <c r="AC223" s="70"/>
      <c r="AD223" s="24">
        <f t="shared" si="158"/>
        <v>0</v>
      </c>
      <c r="AE223" s="84"/>
      <c r="AF223" s="70"/>
      <c r="AG223" s="24">
        <f t="shared" si="159"/>
        <v>0</v>
      </c>
      <c r="AH223" s="13">
        <f t="shared" si="177"/>
        <v>134</v>
      </c>
      <c r="AI223" s="13">
        <f t="shared" si="177"/>
        <v>4058</v>
      </c>
      <c r="AJ223" s="21">
        <f t="shared" si="172"/>
        <v>3.3021192705766388E-2</v>
      </c>
      <c r="AK223" s="22"/>
      <c r="AL223" s="23">
        <f t="shared" si="169"/>
        <v>0</v>
      </c>
    </row>
    <row r="224" spans="1:38" x14ac:dyDescent="0.3">
      <c r="A224" s="193"/>
      <c r="B224" s="193"/>
      <c r="C224" s="19" t="s">
        <v>54</v>
      </c>
      <c r="D224" s="20">
        <v>157</v>
      </c>
      <c r="E224" s="70">
        <v>3502</v>
      </c>
      <c r="F224" s="24">
        <f t="shared" si="162"/>
        <v>4.483152484294689E-2</v>
      </c>
      <c r="G224" s="20"/>
      <c r="H224" s="70"/>
      <c r="I224" s="24">
        <f t="shared" si="163"/>
        <v>0</v>
      </c>
      <c r="J224" s="20"/>
      <c r="K224" s="70"/>
      <c r="L224" s="24">
        <f t="shared" si="164"/>
        <v>0</v>
      </c>
      <c r="M224" s="20"/>
      <c r="N224" s="70"/>
      <c r="O224" s="24">
        <f t="shared" si="165"/>
        <v>0</v>
      </c>
      <c r="P224" s="20"/>
      <c r="Q224" s="70"/>
      <c r="R224" s="24">
        <f t="shared" si="166"/>
        <v>0</v>
      </c>
      <c r="S224" s="20"/>
      <c r="T224" s="70"/>
      <c r="U224" s="24">
        <f t="shared" si="167"/>
        <v>0</v>
      </c>
      <c r="V224" s="20"/>
      <c r="W224" s="70"/>
      <c r="X224" s="24">
        <f t="shared" si="176"/>
        <v>0</v>
      </c>
      <c r="Y224" s="20"/>
      <c r="Z224" s="70"/>
      <c r="AA224" s="24">
        <f t="shared" si="157"/>
        <v>0</v>
      </c>
      <c r="AB224" s="84"/>
      <c r="AC224" s="70"/>
      <c r="AD224" s="24">
        <f t="shared" si="158"/>
        <v>0</v>
      </c>
      <c r="AE224" s="84"/>
      <c r="AF224" s="70"/>
      <c r="AG224" s="24">
        <f t="shared" si="159"/>
        <v>0</v>
      </c>
      <c r="AH224" s="13">
        <f t="shared" si="177"/>
        <v>157</v>
      </c>
      <c r="AI224" s="13">
        <f t="shared" si="177"/>
        <v>3502</v>
      </c>
      <c r="AJ224" s="21">
        <f t="shared" si="172"/>
        <v>4.483152484294689E-2</v>
      </c>
      <c r="AK224" s="22"/>
      <c r="AL224" s="23">
        <f t="shared" si="169"/>
        <v>0</v>
      </c>
    </row>
    <row r="225" spans="1:38" x14ac:dyDescent="0.3">
      <c r="A225" s="194"/>
      <c r="B225" s="194"/>
      <c r="C225" s="25" t="s">
        <v>44</v>
      </c>
      <c r="D225" s="26">
        <f>SUM(D222:D224)</f>
        <v>425</v>
      </c>
      <c r="E225" s="71">
        <f>SUM(E222:E224)</f>
        <v>13622</v>
      </c>
      <c r="F225" s="27">
        <f t="shared" si="162"/>
        <v>3.1199530171780943E-2</v>
      </c>
      <c r="G225" s="26">
        <f>SUM(G222:G224)</f>
        <v>0</v>
      </c>
      <c r="H225" s="71">
        <f>SUM(H222:H224)</f>
        <v>0</v>
      </c>
      <c r="I225" s="27">
        <f t="shared" si="163"/>
        <v>0</v>
      </c>
      <c r="J225" s="26">
        <f>SUM(J222:J224)</f>
        <v>0</v>
      </c>
      <c r="K225" s="71">
        <f>SUM(K222:K224)</f>
        <v>0</v>
      </c>
      <c r="L225" s="27">
        <f t="shared" si="164"/>
        <v>0</v>
      </c>
      <c r="M225" s="26">
        <f>SUM(M222:M224)</f>
        <v>0</v>
      </c>
      <c r="N225" s="71">
        <f>SUM(N222:N224)</f>
        <v>0</v>
      </c>
      <c r="O225" s="27">
        <f t="shared" si="165"/>
        <v>0</v>
      </c>
      <c r="P225" s="26">
        <f>SUM(P222:P224)</f>
        <v>0</v>
      </c>
      <c r="Q225" s="71">
        <f>SUM(Q222:Q224)</f>
        <v>0</v>
      </c>
      <c r="R225" s="27">
        <f t="shared" si="166"/>
        <v>0</v>
      </c>
      <c r="S225" s="26">
        <f>SUM(S222:S224)</f>
        <v>0</v>
      </c>
      <c r="T225" s="71">
        <f>SUM(T222:T224)</f>
        <v>0</v>
      </c>
      <c r="U225" s="27">
        <f t="shared" si="167"/>
        <v>0</v>
      </c>
      <c r="V225" s="26">
        <f>SUM(V222:V224)</f>
        <v>0</v>
      </c>
      <c r="W225" s="71">
        <f>SUM(W222:W224)</f>
        <v>0</v>
      </c>
      <c r="X225" s="27">
        <f t="shared" si="176"/>
        <v>0</v>
      </c>
      <c r="Y225" s="26">
        <f>SUM(Y222:Y224)</f>
        <v>0</v>
      </c>
      <c r="Z225" s="71">
        <f>SUM(Z222:Z224)</f>
        <v>0</v>
      </c>
      <c r="AA225" s="27">
        <f t="shared" si="157"/>
        <v>0</v>
      </c>
      <c r="AB225" s="86"/>
      <c r="AC225" s="71">
        <f>SUM(AC222:AC224)</f>
        <v>0</v>
      </c>
      <c r="AD225" s="27">
        <f t="shared" si="158"/>
        <v>0</v>
      </c>
      <c r="AE225" s="86"/>
      <c r="AF225" s="71">
        <f>SUM(AF222:AF224)</f>
        <v>0</v>
      </c>
      <c r="AG225" s="27">
        <f t="shared" si="159"/>
        <v>0</v>
      </c>
      <c r="AH225" s="26">
        <f>SUM(AH222:AH224)</f>
        <v>425</v>
      </c>
      <c r="AI225" s="26">
        <f>SUM(AI222:AI224)</f>
        <v>13622</v>
      </c>
      <c r="AJ225" s="28">
        <f t="shared" si="172"/>
        <v>3.1199530171780943E-2</v>
      </c>
      <c r="AK225" s="29">
        <f>SUM(AK222:AK224)</f>
        <v>0</v>
      </c>
      <c r="AL225" s="30">
        <f t="shared" si="169"/>
        <v>0</v>
      </c>
    </row>
    <row r="226" spans="1:38" x14ac:dyDescent="0.3">
      <c r="A226" s="190" t="s">
        <v>46</v>
      </c>
      <c r="B226" s="198"/>
      <c r="C226" s="191"/>
      <c r="D226" s="31">
        <f>SUM(D213,D217,D221,D225)</f>
        <v>1272</v>
      </c>
      <c r="E226" s="75">
        <f>SUM(E213,E217,E221,E225)</f>
        <v>55286</v>
      </c>
      <c r="F226" s="32">
        <f t="shared" si="162"/>
        <v>2.3007633035488188E-2</v>
      </c>
      <c r="G226" s="31">
        <f>SUM(G213,G217,G221,G225)</f>
        <v>0</v>
      </c>
      <c r="H226" s="73">
        <f>SUM(H213,H217,H221,H225)</f>
        <v>0</v>
      </c>
      <c r="I226" s="32">
        <f t="shared" si="163"/>
        <v>0</v>
      </c>
      <c r="J226" s="31">
        <f>SUM(J213,J217,J221,J225)</f>
        <v>0</v>
      </c>
      <c r="K226" s="73">
        <f>SUM(K213,K217,K221,K225)</f>
        <v>0</v>
      </c>
      <c r="L226" s="32">
        <f t="shared" si="164"/>
        <v>0</v>
      </c>
      <c r="M226" s="31">
        <f>SUM(M213,M217,M221,M225)</f>
        <v>0</v>
      </c>
      <c r="N226" s="73">
        <f>SUM(N213,N217,N221,N225)</f>
        <v>0</v>
      </c>
      <c r="O226" s="32">
        <f t="shared" si="165"/>
        <v>0</v>
      </c>
      <c r="P226" s="31">
        <f>SUM(P213,P217,P221,P225)</f>
        <v>0</v>
      </c>
      <c r="Q226" s="73">
        <f>SUM(Q213,Q217,Q221,Q225)</f>
        <v>0</v>
      </c>
      <c r="R226" s="32">
        <f t="shared" si="166"/>
        <v>0</v>
      </c>
      <c r="S226" s="31">
        <f>SUM(S213,S217,S221,S225)</f>
        <v>0</v>
      </c>
      <c r="T226" s="73">
        <f>SUM(T213,T217,T221,T225)</f>
        <v>0</v>
      </c>
      <c r="U226" s="32">
        <f t="shared" si="167"/>
        <v>0</v>
      </c>
      <c r="V226" s="31">
        <f>SUM(V213,V217,V221,V225)</f>
        <v>0</v>
      </c>
      <c r="W226" s="73">
        <f>SUM(W213,W217,W221,W225)</f>
        <v>0</v>
      </c>
      <c r="X226" s="32">
        <f t="shared" si="176"/>
        <v>0</v>
      </c>
      <c r="Y226" s="31">
        <f>SUM(Y213,Y217,Y221,Y225)</f>
        <v>0</v>
      </c>
      <c r="Z226" s="73">
        <f>SUM(Z213,Z217,Z221,Z225)</f>
        <v>0</v>
      </c>
      <c r="AA226" s="32">
        <f t="shared" si="157"/>
        <v>0</v>
      </c>
      <c r="AB226" s="87">
        <f>SUM(AB213,AB217,AB221,AB225)</f>
        <v>0</v>
      </c>
      <c r="AC226" s="73">
        <f>SUM(AC213,AC217,AC221,AC225)</f>
        <v>0</v>
      </c>
      <c r="AD226" s="32">
        <f t="shared" si="158"/>
        <v>0</v>
      </c>
      <c r="AE226" s="87">
        <f>SUM(AE213,AE217,AE221,AE225)</f>
        <v>0</v>
      </c>
      <c r="AF226" s="73">
        <f>SUM(AF213,AF217,AF221,AF225)</f>
        <v>0</v>
      </c>
      <c r="AG226" s="32">
        <f t="shared" si="159"/>
        <v>0</v>
      </c>
      <c r="AH226" s="31">
        <f>SUM(AH213,AH217,AH221,AH225)</f>
        <v>1272</v>
      </c>
      <c r="AI226" s="31">
        <f>SUM(AI213,AI217,AI221,AI225)</f>
        <v>55286</v>
      </c>
      <c r="AJ226" s="35">
        <f t="shared" si="172"/>
        <v>2.3007633035488188E-2</v>
      </c>
      <c r="AK226" s="34">
        <f>SUM(AK213,AK217,AK221,AK225)</f>
        <v>0</v>
      </c>
      <c r="AL226" s="35">
        <f t="shared" si="169"/>
        <v>0</v>
      </c>
    </row>
    <row r="227" spans="1:38" x14ac:dyDescent="0.3">
      <c r="A227" s="222" t="s">
        <v>31</v>
      </c>
      <c r="B227" s="225" t="s">
        <v>24</v>
      </c>
      <c r="C227" s="54" t="s">
        <v>41</v>
      </c>
      <c r="D227" s="20">
        <v>0</v>
      </c>
      <c r="E227" s="70"/>
      <c r="F227" s="55">
        <f t="shared" si="162"/>
        <v>0</v>
      </c>
      <c r="G227" s="20">
        <v>0</v>
      </c>
      <c r="H227" s="77"/>
      <c r="I227" s="55">
        <f t="shared" si="163"/>
        <v>0</v>
      </c>
      <c r="J227" s="20">
        <v>0</v>
      </c>
      <c r="K227" s="77"/>
      <c r="L227" s="55">
        <f t="shared" si="164"/>
        <v>0</v>
      </c>
      <c r="M227" s="20">
        <v>0</v>
      </c>
      <c r="N227" s="77"/>
      <c r="O227" s="55">
        <f t="shared" si="165"/>
        <v>0</v>
      </c>
      <c r="P227" s="20">
        <v>0</v>
      </c>
      <c r="Q227" s="77"/>
      <c r="R227" s="55">
        <f t="shared" si="166"/>
        <v>0</v>
      </c>
      <c r="S227" s="20">
        <v>0</v>
      </c>
      <c r="T227" s="77"/>
      <c r="U227" s="55">
        <f t="shared" si="167"/>
        <v>0</v>
      </c>
      <c r="V227" s="20">
        <v>0</v>
      </c>
      <c r="W227" s="77"/>
      <c r="X227" s="55">
        <f t="shared" si="176"/>
        <v>0</v>
      </c>
      <c r="Y227" s="20"/>
      <c r="Z227" s="77"/>
      <c r="AA227" s="55">
        <f t="shared" si="157"/>
        <v>0</v>
      </c>
      <c r="AB227" s="20"/>
      <c r="AC227" s="77"/>
      <c r="AD227" s="55">
        <f t="shared" si="158"/>
        <v>0</v>
      </c>
      <c r="AE227" s="20"/>
      <c r="AF227" s="77"/>
      <c r="AG227" s="55">
        <f t="shared" si="159"/>
        <v>0</v>
      </c>
      <c r="AH227" s="13">
        <f t="shared" ref="AH227:AI229" si="178">SUM(D227,G227,J227,M227,P227,S227,V227,Y227,AB227,AE227)</f>
        <v>0</v>
      </c>
      <c r="AI227" s="13">
        <f t="shared" si="178"/>
        <v>0</v>
      </c>
      <c r="AJ227" s="21">
        <f t="shared" si="172"/>
        <v>0</v>
      </c>
      <c r="AK227" s="22">
        <v>0</v>
      </c>
      <c r="AL227" s="56">
        <f t="shared" si="169"/>
        <v>0</v>
      </c>
    </row>
    <row r="228" spans="1:38" x14ac:dyDescent="0.3">
      <c r="A228" s="223"/>
      <c r="B228" s="223"/>
      <c r="C228" s="54" t="s">
        <v>43</v>
      </c>
      <c r="D228" s="20">
        <v>0</v>
      </c>
      <c r="E228" s="70"/>
      <c r="F228" s="55">
        <f t="shared" si="162"/>
        <v>0</v>
      </c>
      <c r="G228" s="20">
        <v>0</v>
      </c>
      <c r="H228" s="77"/>
      <c r="I228" s="55">
        <f t="shared" si="163"/>
        <v>0</v>
      </c>
      <c r="J228" s="20">
        <v>0</v>
      </c>
      <c r="K228" s="77"/>
      <c r="L228" s="55">
        <f t="shared" si="164"/>
        <v>0</v>
      </c>
      <c r="M228" s="20">
        <v>0</v>
      </c>
      <c r="N228" s="77"/>
      <c r="O228" s="55">
        <f t="shared" si="165"/>
        <v>0</v>
      </c>
      <c r="P228" s="20">
        <v>0</v>
      </c>
      <c r="Q228" s="77"/>
      <c r="R228" s="55">
        <f t="shared" si="166"/>
        <v>0</v>
      </c>
      <c r="S228" s="20">
        <v>0</v>
      </c>
      <c r="T228" s="77"/>
      <c r="U228" s="55">
        <f t="shared" si="167"/>
        <v>0</v>
      </c>
      <c r="V228" s="20">
        <v>0</v>
      </c>
      <c r="W228" s="77"/>
      <c r="X228" s="55">
        <f t="shared" si="176"/>
        <v>0</v>
      </c>
      <c r="Y228" s="20"/>
      <c r="Z228" s="77"/>
      <c r="AA228" s="55">
        <f t="shared" si="157"/>
        <v>0</v>
      </c>
      <c r="AB228" s="20"/>
      <c r="AC228" s="77"/>
      <c r="AD228" s="55">
        <f t="shared" si="158"/>
        <v>0</v>
      </c>
      <c r="AE228" s="20"/>
      <c r="AF228" s="77"/>
      <c r="AG228" s="55">
        <f t="shared" si="159"/>
        <v>0</v>
      </c>
      <c r="AH228" s="13">
        <f t="shared" si="178"/>
        <v>0</v>
      </c>
      <c r="AI228" s="13">
        <f t="shared" si="178"/>
        <v>0</v>
      </c>
      <c r="AJ228" s="21">
        <f t="shared" si="172"/>
        <v>0</v>
      </c>
      <c r="AK228" s="22">
        <v>0</v>
      </c>
      <c r="AL228" s="56">
        <f t="shared" si="169"/>
        <v>0</v>
      </c>
    </row>
    <row r="229" spans="1:38" x14ac:dyDescent="0.3">
      <c r="A229" s="223"/>
      <c r="B229" s="223"/>
      <c r="C229" s="54" t="s">
        <v>47</v>
      </c>
      <c r="D229" s="20">
        <v>0</v>
      </c>
      <c r="E229" s="70"/>
      <c r="F229" s="55">
        <f t="shared" si="162"/>
        <v>0</v>
      </c>
      <c r="G229" s="20">
        <v>0</v>
      </c>
      <c r="H229" s="77"/>
      <c r="I229" s="55">
        <f t="shared" si="163"/>
        <v>0</v>
      </c>
      <c r="J229" s="20">
        <v>0</v>
      </c>
      <c r="K229" s="77"/>
      <c r="L229" s="55">
        <f t="shared" si="164"/>
        <v>0</v>
      </c>
      <c r="M229" s="20">
        <v>0</v>
      </c>
      <c r="N229" s="77"/>
      <c r="O229" s="55">
        <f t="shared" si="165"/>
        <v>0</v>
      </c>
      <c r="P229" s="20">
        <v>0</v>
      </c>
      <c r="Q229" s="77"/>
      <c r="R229" s="55">
        <f t="shared" si="166"/>
        <v>0</v>
      </c>
      <c r="S229" s="20">
        <v>0</v>
      </c>
      <c r="T229" s="77"/>
      <c r="U229" s="55">
        <f t="shared" si="167"/>
        <v>0</v>
      </c>
      <c r="V229" s="20">
        <v>0</v>
      </c>
      <c r="W229" s="77"/>
      <c r="X229" s="55">
        <f t="shared" si="176"/>
        <v>0</v>
      </c>
      <c r="Y229" s="20"/>
      <c r="Z229" s="77"/>
      <c r="AA229" s="55">
        <f t="shared" si="157"/>
        <v>0</v>
      </c>
      <c r="AB229" s="20"/>
      <c r="AC229" s="77"/>
      <c r="AD229" s="55">
        <f t="shared" si="158"/>
        <v>0</v>
      </c>
      <c r="AE229" s="20"/>
      <c r="AF229" s="77"/>
      <c r="AG229" s="55">
        <f t="shared" si="159"/>
        <v>0</v>
      </c>
      <c r="AH229" s="13">
        <f t="shared" si="178"/>
        <v>0</v>
      </c>
      <c r="AI229" s="13">
        <f t="shared" si="178"/>
        <v>0</v>
      </c>
      <c r="AJ229" s="21">
        <f t="shared" si="172"/>
        <v>0</v>
      </c>
      <c r="AK229" s="22">
        <v>0</v>
      </c>
      <c r="AL229" s="56">
        <f t="shared" si="169"/>
        <v>0</v>
      </c>
    </row>
    <row r="230" spans="1:38" x14ac:dyDescent="0.3">
      <c r="A230" s="223"/>
      <c r="B230" s="224"/>
      <c r="C230" s="57" t="s">
        <v>44</v>
      </c>
      <c r="D230" s="26">
        <f>SUM(D227:D229)</f>
        <v>0</v>
      </c>
      <c r="E230" s="71">
        <f>SUM(E227:E229)</f>
        <v>0</v>
      </c>
      <c r="F230" s="59">
        <f t="shared" si="162"/>
        <v>0</v>
      </c>
      <c r="G230" s="26">
        <f>SUM(G227:G229)</f>
        <v>0</v>
      </c>
      <c r="H230" s="58">
        <f>SUM(H227:H229)</f>
        <v>0</v>
      </c>
      <c r="I230" s="59">
        <f t="shared" si="163"/>
        <v>0</v>
      </c>
      <c r="J230" s="26">
        <f>SUM(J227:J229)</f>
        <v>0</v>
      </c>
      <c r="K230" s="58">
        <f>SUM(K227:K229)</f>
        <v>0</v>
      </c>
      <c r="L230" s="59">
        <f t="shared" si="164"/>
        <v>0</v>
      </c>
      <c r="M230" s="26">
        <f>SUM(M227:M229)</f>
        <v>0</v>
      </c>
      <c r="N230" s="58">
        <f>SUM(N227:N229)</f>
        <v>0</v>
      </c>
      <c r="O230" s="59">
        <f t="shared" si="165"/>
        <v>0</v>
      </c>
      <c r="P230" s="26">
        <f>SUM(P227:P229)</f>
        <v>0</v>
      </c>
      <c r="Q230" s="58">
        <f>SUM(Q227:Q229)</f>
        <v>0</v>
      </c>
      <c r="R230" s="59">
        <f t="shared" si="166"/>
        <v>0</v>
      </c>
      <c r="S230" s="26">
        <f>SUM(S227:S229)</f>
        <v>0</v>
      </c>
      <c r="T230" s="58">
        <f>SUM(T227:T229)</f>
        <v>0</v>
      </c>
      <c r="U230" s="59">
        <f t="shared" si="167"/>
        <v>0</v>
      </c>
      <c r="V230" s="26">
        <f>SUM(V227:V229)</f>
        <v>0</v>
      </c>
      <c r="W230" s="58">
        <f>SUM(W227:W229)</f>
        <v>0</v>
      </c>
      <c r="X230" s="59">
        <f t="shared" si="176"/>
        <v>0</v>
      </c>
      <c r="Y230" s="26">
        <f>SUM(Y227:Y229)</f>
        <v>0</v>
      </c>
      <c r="Z230" s="58">
        <f>SUM(Z227:Z229)</f>
        <v>0</v>
      </c>
      <c r="AA230" s="59">
        <f t="shared" si="157"/>
        <v>0</v>
      </c>
      <c r="AB230" s="86"/>
      <c r="AC230" s="58">
        <f>SUM(AC227:AC229)</f>
        <v>0</v>
      </c>
      <c r="AD230" s="59">
        <f t="shared" si="158"/>
        <v>0</v>
      </c>
      <c r="AE230" s="86"/>
      <c r="AF230" s="58">
        <f>SUM(AF227:AF229)</f>
        <v>0</v>
      </c>
      <c r="AG230" s="59">
        <f t="shared" si="159"/>
        <v>0</v>
      </c>
      <c r="AH230" s="26">
        <f>SUM(AH227:AH229)</f>
        <v>0</v>
      </c>
      <c r="AI230" s="26">
        <f>SUM(AI227:AI229)</f>
        <v>0</v>
      </c>
      <c r="AJ230" s="28">
        <f t="shared" si="172"/>
        <v>0</v>
      </c>
      <c r="AK230" s="29">
        <f>SUM(AK227:AK229)</f>
        <v>0</v>
      </c>
      <c r="AL230" s="60">
        <f t="shared" si="169"/>
        <v>0</v>
      </c>
    </row>
    <row r="231" spans="1:38" x14ac:dyDescent="0.3">
      <c r="A231" s="223"/>
      <c r="B231" s="225" t="s">
        <v>25</v>
      </c>
      <c r="C231" s="54" t="s">
        <v>38</v>
      </c>
      <c r="D231" s="20"/>
      <c r="E231" s="70"/>
      <c r="F231" s="55">
        <f t="shared" si="162"/>
        <v>0</v>
      </c>
      <c r="G231" s="20"/>
      <c r="H231" s="77"/>
      <c r="I231" s="55">
        <f t="shared" si="163"/>
        <v>0</v>
      </c>
      <c r="J231" s="20"/>
      <c r="K231" s="77"/>
      <c r="L231" s="55">
        <f t="shared" si="164"/>
        <v>0</v>
      </c>
      <c r="M231" s="20"/>
      <c r="N231" s="77"/>
      <c r="O231" s="55">
        <f t="shared" si="165"/>
        <v>0</v>
      </c>
      <c r="P231" s="20"/>
      <c r="Q231" s="77"/>
      <c r="R231" s="55">
        <f t="shared" si="166"/>
        <v>0</v>
      </c>
      <c r="S231" s="20"/>
      <c r="T231" s="77"/>
      <c r="U231" s="55">
        <f t="shared" si="167"/>
        <v>0</v>
      </c>
      <c r="V231" s="20"/>
      <c r="W231" s="77"/>
      <c r="X231" s="55">
        <f t="shared" si="176"/>
        <v>0</v>
      </c>
      <c r="Y231" s="20"/>
      <c r="Z231" s="77"/>
      <c r="AA231" s="55">
        <f t="shared" si="157"/>
        <v>0</v>
      </c>
      <c r="AB231" s="84"/>
      <c r="AC231" s="77"/>
      <c r="AD231" s="55">
        <f t="shared" si="158"/>
        <v>0</v>
      </c>
      <c r="AE231" s="84"/>
      <c r="AF231" s="77"/>
      <c r="AG231" s="55">
        <f t="shared" si="159"/>
        <v>0</v>
      </c>
      <c r="AH231" s="13">
        <f t="shared" ref="AH231:AI233" si="179">SUM(D231,G231,J231,M231,P231,S231,V231,Y231,AB231,AE231)</f>
        <v>0</v>
      </c>
      <c r="AI231" s="13">
        <f t="shared" si="179"/>
        <v>0</v>
      </c>
      <c r="AJ231" s="21">
        <f t="shared" si="172"/>
        <v>0</v>
      </c>
      <c r="AK231" s="22"/>
      <c r="AL231" s="56">
        <f t="shared" si="169"/>
        <v>0</v>
      </c>
    </row>
    <row r="232" spans="1:38" x14ac:dyDescent="0.3">
      <c r="A232" s="223"/>
      <c r="B232" s="223"/>
      <c r="C232" s="54" t="s">
        <v>39</v>
      </c>
      <c r="D232" s="20"/>
      <c r="E232" s="70"/>
      <c r="F232" s="55">
        <f t="shared" si="162"/>
        <v>0</v>
      </c>
      <c r="G232" s="20"/>
      <c r="H232" s="77"/>
      <c r="I232" s="55">
        <f t="shared" si="163"/>
        <v>0</v>
      </c>
      <c r="J232" s="20"/>
      <c r="K232" s="77"/>
      <c r="L232" s="55">
        <f t="shared" si="164"/>
        <v>0</v>
      </c>
      <c r="M232" s="20"/>
      <c r="N232" s="77"/>
      <c r="O232" s="55">
        <f t="shared" si="165"/>
        <v>0</v>
      </c>
      <c r="P232" s="20"/>
      <c r="Q232" s="77"/>
      <c r="R232" s="55">
        <f t="shared" si="166"/>
        <v>0</v>
      </c>
      <c r="S232" s="20"/>
      <c r="T232" s="77"/>
      <c r="U232" s="55">
        <f t="shared" si="167"/>
        <v>0</v>
      </c>
      <c r="V232" s="20"/>
      <c r="W232" s="77"/>
      <c r="X232" s="55">
        <f t="shared" si="176"/>
        <v>0</v>
      </c>
      <c r="Y232" s="20"/>
      <c r="Z232" s="77"/>
      <c r="AA232" s="55">
        <f t="shared" si="157"/>
        <v>0</v>
      </c>
      <c r="AB232" s="84"/>
      <c r="AC232" s="77"/>
      <c r="AD232" s="55">
        <f t="shared" si="158"/>
        <v>0</v>
      </c>
      <c r="AE232" s="84"/>
      <c r="AF232" s="77"/>
      <c r="AG232" s="55">
        <f t="shared" si="159"/>
        <v>0</v>
      </c>
      <c r="AH232" s="13">
        <f t="shared" si="179"/>
        <v>0</v>
      </c>
      <c r="AI232" s="13">
        <f t="shared" si="179"/>
        <v>0</v>
      </c>
      <c r="AJ232" s="21">
        <f t="shared" si="172"/>
        <v>0</v>
      </c>
      <c r="AK232" s="22"/>
      <c r="AL232" s="56">
        <f t="shared" si="169"/>
        <v>0</v>
      </c>
    </row>
    <row r="233" spans="1:38" x14ac:dyDescent="0.3">
      <c r="A233" s="223"/>
      <c r="B233" s="223"/>
      <c r="C233" s="54" t="s">
        <v>52</v>
      </c>
      <c r="D233" s="20"/>
      <c r="E233" s="70"/>
      <c r="F233" s="55">
        <f t="shared" si="162"/>
        <v>0</v>
      </c>
      <c r="G233" s="20"/>
      <c r="H233" s="77"/>
      <c r="I233" s="55">
        <f t="shared" si="163"/>
        <v>0</v>
      </c>
      <c r="J233" s="20"/>
      <c r="K233" s="77"/>
      <c r="L233" s="55">
        <f t="shared" si="164"/>
        <v>0</v>
      </c>
      <c r="M233" s="20"/>
      <c r="N233" s="77"/>
      <c r="O233" s="55">
        <f t="shared" si="165"/>
        <v>0</v>
      </c>
      <c r="P233" s="20"/>
      <c r="Q233" s="77"/>
      <c r="R233" s="55">
        <f t="shared" si="166"/>
        <v>0</v>
      </c>
      <c r="S233" s="20"/>
      <c r="T233" s="77"/>
      <c r="U233" s="55">
        <f t="shared" si="167"/>
        <v>0</v>
      </c>
      <c r="V233" s="20"/>
      <c r="W233" s="77"/>
      <c r="X233" s="55">
        <f t="shared" si="176"/>
        <v>0</v>
      </c>
      <c r="Y233" s="20"/>
      <c r="Z233" s="77"/>
      <c r="AA233" s="55">
        <f t="shared" si="157"/>
        <v>0</v>
      </c>
      <c r="AB233" s="84"/>
      <c r="AC233" s="77"/>
      <c r="AD233" s="55">
        <f t="shared" si="158"/>
        <v>0</v>
      </c>
      <c r="AE233" s="84"/>
      <c r="AF233" s="77"/>
      <c r="AG233" s="55">
        <f t="shared" si="159"/>
        <v>0</v>
      </c>
      <c r="AH233" s="13">
        <f t="shared" si="179"/>
        <v>0</v>
      </c>
      <c r="AI233" s="13">
        <f t="shared" si="179"/>
        <v>0</v>
      </c>
      <c r="AJ233" s="21">
        <f t="shared" si="172"/>
        <v>0</v>
      </c>
      <c r="AK233" s="22"/>
      <c r="AL233" s="56">
        <f t="shared" si="169"/>
        <v>0</v>
      </c>
    </row>
    <row r="234" spans="1:38" x14ac:dyDescent="0.3">
      <c r="A234" s="223"/>
      <c r="B234" s="224"/>
      <c r="C234" s="57" t="s">
        <v>44</v>
      </c>
      <c r="D234" s="26">
        <f>SUM(D231:D233)</f>
        <v>0</v>
      </c>
      <c r="E234" s="71">
        <f>SUM(E231:E233)</f>
        <v>0</v>
      </c>
      <c r="F234" s="59">
        <f t="shared" si="162"/>
        <v>0</v>
      </c>
      <c r="G234" s="26">
        <f>SUM(G231:G233)</f>
        <v>0</v>
      </c>
      <c r="H234" s="58">
        <f>SUM(H231:H233)</f>
        <v>0</v>
      </c>
      <c r="I234" s="59">
        <f t="shared" si="163"/>
        <v>0</v>
      </c>
      <c r="J234" s="26">
        <f>SUM(J231:J233)</f>
        <v>0</v>
      </c>
      <c r="K234" s="58">
        <f>SUM(K231:K233)</f>
        <v>0</v>
      </c>
      <c r="L234" s="59">
        <f t="shared" si="164"/>
        <v>0</v>
      </c>
      <c r="M234" s="26">
        <f>SUM(M231:M233)</f>
        <v>0</v>
      </c>
      <c r="N234" s="58">
        <f>SUM(N231:N233)</f>
        <v>0</v>
      </c>
      <c r="O234" s="59">
        <f t="shared" si="165"/>
        <v>0</v>
      </c>
      <c r="P234" s="26">
        <f>SUM(P231:P233)</f>
        <v>0</v>
      </c>
      <c r="Q234" s="58">
        <f>SUM(Q231:Q233)</f>
        <v>0</v>
      </c>
      <c r="R234" s="59">
        <f t="shared" si="166"/>
        <v>0</v>
      </c>
      <c r="S234" s="26">
        <f>SUM(S231:S233)</f>
        <v>0</v>
      </c>
      <c r="T234" s="58">
        <f>SUM(T231:T233)</f>
        <v>0</v>
      </c>
      <c r="U234" s="59">
        <f t="shared" si="167"/>
        <v>0</v>
      </c>
      <c r="V234" s="26">
        <f>SUM(V231:V233)</f>
        <v>0</v>
      </c>
      <c r="W234" s="58">
        <f>SUM(W231:W233)</f>
        <v>0</v>
      </c>
      <c r="X234" s="59">
        <f t="shared" si="176"/>
        <v>0</v>
      </c>
      <c r="Y234" s="26">
        <f>SUM(Y231:Y233)</f>
        <v>0</v>
      </c>
      <c r="Z234" s="58">
        <f>SUM(Z231:Z233)</f>
        <v>0</v>
      </c>
      <c r="AA234" s="59">
        <f t="shared" si="157"/>
        <v>0</v>
      </c>
      <c r="AB234" s="86"/>
      <c r="AC234" s="58">
        <f>SUM(AC231:AC233)</f>
        <v>0</v>
      </c>
      <c r="AD234" s="59">
        <f t="shared" si="158"/>
        <v>0</v>
      </c>
      <c r="AE234" s="86"/>
      <c r="AF234" s="58">
        <f>SUM(AF231:AF233)</f>
        <v>0</v>
      </c>
      <c r="AG234" s="59">
        <f t="shared" si="159"/>
        <v>0</v>
      </c>
      <c r="AH234" s="26">
        <f>SUM(AH231:AH233)</f>
        <v>0</v>
      </c>
      <c r="AI234" s="26">
        <f>SUM(AI231:AI233)</f>
        <v>0</v>
      </c>
      <c r="AJ234" s="28">
        <f t="shared" si="172"/>
        <v>0</v>
      </c>
      <c r="AK234" s="29">
        <f>SUM(AK231:AK233)</f>
        <v>0</v>
      </c>
      <c r="AL234" s="60">
        <f t="shared" si="169"/>
        <v>0</v>
      </c>
    </row>
    <row r="235" spans="1:38" x14ac:dyDescent="0.3">
      <c r="A235" s="223"/>
      <c r="B235" s="225" t="s">
        <v>26</v>
      </c>
      <c r="C235" s="54" t="s">
        <v>55</v>
      </c>
      <c r="D235" s="20"/>
      <c r="E235" s="70"/>
      <c r="F235" s="55">
        <f t="shared" si="162"/>
        <v>0</v>
      </c>
      <c r="G235" s="20"/>
      <c r="H235" s="77"/>
      <c r="I235" s="55">
        <f t="shared" si="163"/>
        <v>0</v>
      </c>
      <c r="J235" s="20"/>
      <c r="K235" s="77"/>
      <c r="L235" s="55">
        <f t="shared" si="164"/>
        <v>0</v>
      </c>
      <c r="M235" s="20"/>
      <c r="N235" s="77"/>
      <c r="O235" s="55">
        <f t="shared" si="165"/>
        <v>0</v>
      </c>
      <c r="P235" s="20"/>
      <c r="Q235" s="77"/>
      <c r="R235" s="55">
        <f t="shared" si="166"/>
        <v>0</v>
      </c>
      <c r="S235" s="20"/>
      <c r="T235" s="77"/>
      <c r="U235" s="55">
        <f t="shared" si="167"/>
        <v>0</v>
      </c>
      <c r="V235" s="20"/>
      <c r="W235" s="77"/>
      <c r="X235" s="55">
        <f t="shared" si="176"/>
        <v>0</v>
      </c>
      <c r="Y235" s="20"/>
      <c r="Z235" s="77"/>
      <c r="AA235" s="55">
        <f t="shared" si="157"/>
        <v>0</v>
      </c>
      <c r="AB235" s="84"/>
      <c r="AC235" s="77"/>
      <c r="AD235" s="55">
        <f t="shared" si="158"/>
        <v>0</v>
      </c>
      <c r="AE235" s="84"/>
      <c r="AF235" s="77"/>
      <c r="AG235" s="55">
        <f t="shared" si="159"/>
        <v>0</v>
      </c>
      <c r="AH235" s="13">
        <f t="shared" ref="AH235:AI237" si="180">SUM(D235,G235,J235,M235,P235,S235,V235,Y235,AB235,AE235)</f>
        <v>0</v>
      </c>
      <c r="AI235" s="13">
        <f t="shared" si="180"/>
        <v>0</v>
      </c>
      <c r="AJ235" s="21">
        <f t="shared" si="172"/>
        <v>0</v>
      </c>
      <c r="AK235" s="22"/>
      <c r="AL235" s="56">
        <f t="shared" si="169"/>
        <v>0</v>
      </c>
    </row>
    <row r="236" spans="1:38" x14ac:dyDescent="0.3">
      <c r="A236" s="223"/>
      <c r="B236" s="223"/>
      <c r="C236" s="54" t="s">
        <v>50</v>
      </c>
      <c r="D236" s="20"/>
      <c r="E236" s="70"/>
      <c r="F236" s="55">
        <f t="shared" si="162"/>
        <v>0</v>
      </c>
      <c r="G236" s="20"/>
      <c r="H236" s="77"/>
      <c r="I236" s="55">
        <f t="shared" si="163"/>
        <v>0</v>
      </c>
      <c r="J236" s="20"/>
      <c r="K236" s="77"/>
      <c r="L236" s="55">
        <f t="shared" si="164"/>
        <v>0</v>
      </c>
      <c r="M236" s="20"/>
      <c r="N236" s="77"/>
      <c r="O236" s="55">
        <f t="shared" si="165"/>
        <v>0</v>
      </c>
      <c r="P236" s="20"/>
      <c r="Q236" s="77"/>
      <c r="R236" s="55">
        <f t="shared" si="166"/>
        <v>0</v>
      </c>
      <c r="S236" s="20"/>
      <c r="T236" s="77"/>
      <c r="U236" s="55">
        <f t="shared" si="167"/>
        <v>0</v>
      </c>
      <c r="V236" s="20"/>
      <c r="W236" s="77"/>
      <c r="X236" s="55">
        <f t="shared" si="176"/>
        <v>0</v>
      </c>
      <c r="Y236" s="20"/>
      <c r="Z236" s="77"/>
      <c r="AA236" s="55">
        <f t="shared" si="157"/>
        <v>0</v>
      </c>
      <c r="AB236" s="84"/>
      <c r="AC236" s="77"/>
      <c r="AD236" s="55">
        <f t="shared" si="158"/>
        <v>0</v>
      </c>
      <c r="AE236" s="84"/>
      <c r="AF236" s="77"/>
      <c r="AG236" s="55">
        <f t="shared" si="159"/>
        <v>0</v>
      </c>
      <c r="AH236" s="13">
        <f t="shared" si="180"/>
        <v>0</v>
      </c>
      <c r="AI236" s="13">
        <f t="shared" si="180"/>
        <v>0</v>
      </c>
      <c r="AJ236" s="21">
        <f t="shared" si="172"/>
        <v>0</v>
      </c>
      <c r="AK236" s="22"/>
      <c r="AL236" s="56">
        <f t="shared" si="169"/>
        <v>0</v>
      </c>
    </row>
    <row r="237" spans="1:38" x14ac:dyDescent="0.3">
      <c r="A237" s="223"/>
      <c r="B237" s="223"/>
      <c r="C237" s="54" t="s">
        <v>51</v>
      </c>
      <c r="D237" s="20"/>
      <c r="E237" s="70"/>
      <c r="F237" s="55">
        <f t="shared" si="162"/>
        <v>0</v>
      </c>
      <c r="G237" s="20"/>
      <c r="H237" s="77"/>
      <c r="I237" s="55">
        <f t="shared" si="163"/>
        <v>0</v>
      </c>
      <c r="J237" s="20"/>
      <c r="K237" s="77"/>
      <c r="L237" s="55">
        <f t="shared" si="164"/>
        <v>0</v>
      </c>
      <c r="M237" s="20"/>
      <c r="N237" s="77"/>
      <c r="O237" s="55">
        <f t="shared" si="165"/>
        <v>0</v>
      </c>
      <c r="P237" s="20"/>
      <c r="Q237" s="77"/>
      <c r="R237" s="55">
        <f t="shared" si="166"/>
        <v>0</v>
      </c>
      <c r="S237" s="20"/>
      <c r="T237" s="77"/>
      <c r="U237" s="55">
        <f t="shared" si="167"/>
        <v>0</v>
      </c>
      <c r="V237" s="20"/>
      <c r="W237" s="77"/>
      <c r="X237" s="55">
        <f t="shared" si="176"/>
        <v>0</v>
      </c>
      <c r="Y237" s="20"/>
      <c r="Z237" s="77"/>
      <c r="AA237" s="55">
        <f t="shared" si="157"/>
        <v>0</v>
      </c>
      <c r="AB237" s="84"/>
      <c r="AC237" s="77"/>
      <c r="AD237" s="55">
        <f t="shared" si="158"/>
        <v>0</v>
      </c>
      <c r="AE237" s="84"/>
      <c r="AF237" s="77"/>
      <c r="AG237" s="55">
        <f t="shared" si="159"/>
        <v>0</v>
      </c>
      <c r="AH237" s="13">
        <f t="shared" si="180"/>
        <v>0</v>
      </c>
      <c r="AI237" s="13">
        <f t="shared" si="180"/>
        <v>0</v>
      </c>
      <c r="AJ237" s="21">
        <f t="shared" si="172"/>
        <v>0</v>
      </c>
      <c r="AK237" s="22"/>
      <c r="AL237" s="56">
        <f t="shared" si="169"/>
        <v>0</v>
      </c>
    </row>
    <row r="238" spans="1:38" x14ac:dyDescent="0.3">
      <c r="A238" s="223"/>
      <c r="B238" s="224"/>
      <c r="C238" s="57" t="s">
        <v>44</v>
      </c>
      <c r="D238" s="26">
        <f>SUM(D235:D237)</f>
        <v>0</v>
      </c>
      <c r="E238" s="71">
        <f>SUM(E235:E237)</f>
        <v>0</v>
      </c>
      <c r="F238" s="59">
        <f t="shared" si="162"/>
        <v>0</v>
      </c>
      <c r="G238" s="26">
        <f>SUM(G235:G237)</f>
        <v>0</v>
      </c>
      <c r="H238" s="58">
        <f>SUM(H235:H237)</f>
        <v>0</v>
      </c>
      <c r="I238" s="59">
        <f t="shared" si="163"/>
        <v>0</v>
      </c>
      <c r="J238" s="26">
        <f>SUM(J235:J237)</f>
        <v>0</v>
      </c>
      <c r="K238" s="58">
        <f>SUM(K235:K237)</f>
        <v>0</v>
      </c>
      <c r="L238" s="59">
        <f t="shared" si="164"/>
        <v>0</v>
      </c>
      <c r="M238" s="26">
        <f>SUM(M235:M237)</f>
        <v>0</v>
      </c>
      <c r="N238" s="58">
        <f>SUM(N235:N237)</f>
        <v>0</v>
      </c>
      <c r="O238" s="59">
        <f t="shared" si="165"/>
        <v>0</v>
      </c>
      <c r="P238" s="26">
        <f>SUM(P235:P237)</f>
        <v>0</v>
      </c>
      <c r="Q238" s="58">
        <f>SUM(Q235:Q237)</f>
        <v>0</v>
      </c>
      <c r="R238" s="59">
        <f t="shared" si="166"/>
        <v>0</v>
      </c>
      <c r="S238" s="26">
        <f>SUM(S235:S237)</f>
        <v>0</v>
      </c>
      <c r="T238" s="58">
        <f>SUM(T235:T237)</f>
        <v>0</v>
      </c>
      <c r="U238" s="59">
        <f t="shared" si="167"/>
        <v>0</v>
      </c>
      <c r="V238" s="26">
        <f>SUM(V235:V237)</f>
        <v>0</v>
      </c>
      <c r="W238" s="58">
        <f>SUM(W235:W237)</f>
        <v>0</v>
      </c>
      <c r="X238" s="59">
        <f t="shared" si="176"/>
        <v>0</v>
      </c>
      <c r="Y238" s="26">
        <f>SUM(Y235:Y237)</f>
        <v>0</v>
      </c>
      <c r="Z238" s="58">
        <f>SUM(Z235:Z237)</f>
        <v>0</v>
      </c>
      <c r="AA238" s="59">
        <f t="shared" si="157"/>
        <v>0</v>
      </c>
      <c r="AB238" s="86"/>
      <c r="AC238" s="58">
        <f>SUM(AC235:AC237)</f>
        <v>0</v>
      </c>
      <c r="AD238" s="59">
        <f t="shared" si="158"/>
        <v>0</v>
      </c>
      <c r="AE238" s="86"/>
      <c r="AF238" s="58">
        <f>SUM(AF235:AF237)</f>
        <v>0</v>
      </c>
      <c r="AG238" s="59">
        <f t="shared" si="159"/>
        <v>0</v>
      </c>
      <c r="AH238" s="26">
        <f>SUM(AH235:AH237)</f>
        <v>0</v>
      </c>
      <c r="AI238" s="26">
        <f>SUM(AI235:AI237)</f>
        <v>0</v>
      </c>
      <c r="AJ238" s="28">
        <f t="shared" si="172"/>
        <v>0</v>
      </c>
      <c r="AK238" s="29">
        <f>SUM(AK235:AK237)</f>
        <v>0</v>
      </c>
      <c r="AL238" s="60">
        <f t="shared" si="169"/>
        <v>0</v>
      </c>
    </row>
    <row r="239" spans="1:38" x14ac:dyDescent="0.3">
      <c r="A239" s="223"/>
      <c r="B239" s="225" t="s">
        <v>9</v>
      </c>
      <c r="C239" s="54" t="s">
        <v>53</v>
      </c>
      <c r="D239" s="20"/>
      <c r="E239" s="70"/>
      <c r="F239" s="55">
        <f t="shared" si="162"/>
        <v>0</v>
      </c>
      <c r="G239" s="20"/>
      <c r="H239" s="77"/>
      <c r="I239" s="55">
        <f t="shared" si="163"/>
        <v>0</v>
      </c>
      <c r="J239" s="20"/>
      <c r="K239" s="77"/>
      <c r="L239" s="55">
        <f t="shared" si="164"/>
        <v>0</v>
      </c>
      <c r="M239" s="20"/>
      <c r="N239" s="77"/>
      <c r="O239" s="55">
        <f t="shared" si="165"/>
        <v>0</v>
      </c>
      <c r="P239" s="20"/>
      <c r="Q239" s="77"/>
      <c r="R239" s="55">
        <f t="shared" si="166"/>
        <v>0</v>
      </c>
      <c r="S239" s="20"/>
      <c r="T239" s="77"/>
      <c r="U239" s="55">
        <f t="shared" si="167"/>
        <v>0</v>
      </c>
      <c r="V239" s="20"/>
      <c r="W239" s="77"/>
      <c r="X239" s="55">
        <f t="shared" si="176"/>
        <v>0</v>
      </c>
      <c r="Y239" s="20"/>
      <c r="Z239" s="77"/>
      <c r="AA239" s="55">
        <f t="shared" si="157"/>
        <v>0</v>
      </c>
      <c r="AB239" s="84"/>
      <c r="AC239" s="77"/>
      <c r="AD239" s="55">
        <f t="shared" si="158"/>
        <v>0</v>
      </c>
      <c r="AE239" s="84"/>
      <c r="AF239" s="77"/>
      <c r="AG239" s="55">
        <f t="shared" si="159"/>
        <v>0</v>
      </c>
      <c r="AH239" s="13">
        <f t="shared" ref="AH239:AI241" si="181">SUM(D239,G239,J239,M239,P239,S239,V239,Y239,AB239,AE239)</f>
        <v>0</v>
      </c>
      <c r="AI239" s="13">
        <f t="shared" si="181"/>
        <v>0</v>
      </c>
      <c r="AJ239" s="21">
        <f t="shared" si="172"/>
        <v>0</v>
      </c>
      <c r="AK239" s="22"/>
      <c r="AL239" s="56">
        <f t="shared" si="169"/>
        <v>0</v>
      </c>
    </row>
    <row r="240" spans="1:38" x14ac:dyDescent="0.3">
      <c r="A240" s="223"/>
      <c r="B240" s="223"/>
      <c r="C240" s="54" t="s">
        <v>48</v>
      </c>
      <c r="D240" s="20"/>
      <c r="E240" s="70"/>
      <c r="F240" s="55">
        <f t="shared" si="162"/>
        <v>0</v>
      </c>
      <c r="G240" s="20"/>
      <c r="H240" s="77"/>
      <c r="I240" s="55">
        <f t="shared" si="163"/>
        <v>0</v>
      </c>
      <c r="J240" s="20"/>
      <c r="K240" s="77"/>
      <c r="L240" s="55">
        <f t="shared" si="164"/>
        <v>0</v>
      </c>
      <c r="M240" s="20"/>
      <c r="N240" s="77"/>
      <c r="O240" s="55">
        <f t="shared" si="165"/>
        <v>0</v>
      </c>
      <c r="P240" s="20"/>
      <c r="Q240" s="77"/>
      <c r="R240" s="55">
        <f t="shared" si="166"/>
        <v>0</v>
      </c>
      <c r="S240" s="20"/>
      <c r="T240" s="77"/>
      <c r="U240" s="55">
        <f t="shared" si="167"/>
        <v>0</v>
      </c>
      <c r="V240" s="20"/>
      <c r="W240" s="77"/>
      <c r="X240" s="55">
        <f t="shared" si="176"/>
        <v>0</v>
      </c>
      <c r="Y240" s="20"/>
      <c r="Z240" s="77"/>
      <c r="AA240" s="55">
        <f t="shared" si="157"/>
        <v>0</v>
      </c>
      <c r="AB240" s="84">
        <v>1</v>
      </c>
      <c r="AC240" s="77">
        <v>2797</v>
      </c>
      <c r="AD240" s="55">
        <f t="shared" si="158"/>
        <v>3.5752592062924561E-4</v>
      </c>
      <c r="AE240" s="84"/>
      <c r="AF240" s="77"/>
      <c r="AG240" s="55">
        <f t="shared" si="159"/>
        <v>0</v>
      </c>
      <c r="AH240" s="13">
        <f t="shared" si="181"/>
        <v>1</v>
      </c>
      <c r="AI240" s="13">
        <f t="shared" si="181"/>
        <v>2797</v>
      </c>
      <c r="AJ240" s="21">
        <f t="shared" si="172"/>
        <v>3.5752592062924561E-4</v>
      </c>
      <c r="AK240" s="22"/>
      <c r="AL240" s="56">
        <f t="shared" si="169"/>
        <v>0</v>
      </c>
    </row>
    <row r="241" spans="1:38" x14ac:dyDescent="0.3">
      <c r="A241" s="223"/>
      <c r="B241" s="223"/>
      <c r="C241" s="54" t="s">
        <v>54</v>
      </c>
      <c r="D241" s="20"/>
      <c r="E241" s="70"/>
      <c r="F241" s="55">
        <f t="shared" si="162"/>
        <v>0</v>
      </c>
      <c r="G241" s="20"/>
      <c r="H241" s="77"/>
      <c r="I241" s="55">
        <f t="shared" si="163"/>
        <v>0</v>
      </c>
      <c r="J241" s="20"/>
      <c r="K241" s="77"/>
      <c r="L241" s="55">
        <f t="shared" si="164"/>
        <v>0</v>
      </c>
      <c r="M241" s="20"/>
      <c r="N241" s="77"/>
      <c r="O241" s="55">
        <f t="shared" si="165"/>
        <v>0</v>
      </c>
      <c r="P241" s="20"/>
      <c r="Q241" s="77"/>
      <c r="R241" s="55">
        <f t="shared" si="166"/>
        <v>0</v>
      </c>
      <c r="S241" s="20"/>
      <c r="T241" s="77"/>
      <c r="U241" s="55">
        <f t="shared" si="167"/>
        <v>0</v>
      </c>
      <c r="V241" s="20"/>
      <c r="W241" s="77"/>
      <c r="X241" s="55">
        <f t="shared" si="176"/>
        <v>0</v>
      </c>
      <c r="Y241" s="20"/>
      <c r="Z241" s="77"/>
      <c r="AA241" s="55">
        <f t="shared" si="157"/>
        <v>0</v>
      </c>
      <c r="AB241" s="84">
        <v>56</v>
      </c>
      <c r="AC241" s="77">
        <v>8305</v>
      </c>
      <c r="AD241" s="55">
        <f t="shared" si="158"/>
        <v>6.7429259482239615E-3</v>
      </c>
      <c r="AE241" s="84"/>
      <c r="AF241" s="77"/>
      <c r="AG241" s="55">
        <f t="shared" si="159"/>
        <v>0</v>
      </c>
      <c r="AH241" s="13">
        <f t="shared" si="181"/>
        <v>56</v>
      </c>
      <c r="AI241" s="13">
        <f t="shared" si="181"/>
        <v>8305</v>
      </c>
      <c r="AJ241" s="21">
        <f t="shared" si="172"/>
        <v>6.7429259482239615E-3</v>
      </c>
      <c r="AK241" s="22"/>
      <c r="AL241" s="56">
        <f t="shared" si="169"/>
        <v>0</v>
      </c>
    </row>
    <row r="242" spans="1:38" x14ac:dyDescent="0.3">
      <c r="A242" s="224"/>
      <c r="B242" s="224"/>
      <c r="C242" s="57" t="s">
        <v>44</v>
      </c>
      <c r="D242" s="39">
        <f>SUM(D239:D241)</f>
        <v>0</v>
      </c>
      <c r="E242" s="71">
        <f>SUM(E239:E241)</f>
        <v>0</v>
      </c>
      <c r="F242" s="59">
        <f t="shared" si="162"/>
        <v>0</v>
      </c>
      <c r="G242" s="39">
        <f>SUM(G239:G241)</f>
        <v>0</v>
      </c>
      <c r="H242" s="58">
        <f>SUM(H239:H241)</f>
        <v>0</v>
      </c>
      <c r="I242" s="59">
        <f t="shared" si="163"/>
        <v>0</v>
      </c>
      <c r="J242" s="39">
        <f>SUM(J239:J241)</f>
        <v>0</v>
      </c>
      <c r="K242" s="58">
        <f>SUM(K239:K241)</f>
        <v>0</v>
      </c>
      <c r="L242" s="59">
        <f t="shared" si="164"/>
        <v>0</v>
      </c>
      <c r="M242" s="39">
        <f>SUM(M239:M241)</f>
        <v>0</v>
      </c>
      <c r="N242" s="58">
        <f>SUM(N239:N241)</f>
        <v>0</v>
      </c>
      <c r="O242" s="59">
        <f t="shared" si="165"/>
        <v>0</v>
      </c>
      <c r="P242" s="39">
        <f>SUM(P239:P241)</f>
        <v>0</v>
      </c>
      <c r="Q242" s="58">
        <f>SUM(Q239:Q241)</f>
        <v>0</v>
      </c>
      <c r="R242" s="59">
        <f t="shared" si="166"/>
        <v>0</v>
      </c>
      <c r="S242" s="39">
        <f>SUM(S239:S241)</f>
        <v>0</v>
      </c>
      <c r="T242" s="58">
        <f>SUM(T239:T241)</f>
        <v>0</v>
      </c>
      <c r="U242" s="58">
        <f t="shared" si="167"/>
        <v>0</v>
      </c>
      <c r="V242" s="39">
        <f>SUM(V239:V241)</f>
        <v>0</v>
      </c>
      <c r="W242" s="58">
        <f>SUM(W239:W241)</f>
        <v>0</v>
      </c>
      <c r="X242" s="59">
        <f t="shared" si="176"/>
        <v>0</v>
      </c>
      <c r="Y242" s="26">
        <f>SUM(Y239:Y241)</f>
        <v>0</v>
      </c>
      <c r="Z242" s="58">
        <f>SUM(Z239:Z241)</f>
        <v>0</v>
      </c>
      <c r="AA242" s="59">
        <f t="shared" si="157"/>
        <v>0</v>
      </c>
      <c r="AB242" s="39">
        <f>SUM(AB239:AB241)</f>
        <v>57</v>
      </c>
      <c r="AC242" s="58">
        <f>SUM(AC239:AC241)</f>
        <v>11102</v>
      </c>
      <c r="AD242" s="59">
        <f t="shared" si="158"/>
        <v>5.1342100522428396E-3</v>
      </c>
      <c r="AE242" s="86"/>
      <c r="AF242" s="58">
        <f>SUM(AF239:AF241)</f>
        <v>0</v>
      </c>
      <c r="AG242" s="59">
        <f t="shared" si="159"/>
        <v>0</v>
      </c>
      <c r="AH242" s="26">
        <f>SUM(AH239:AH241)</f>
        <v>57</v>
      </c>
      <c r="AI242" s="26">
        <f>SUM(AI239:AI241)</f>
        <v>11102</v>
      </c>
      <c r="AJ242" s="28">
        <f t="shared" si="172"/>
        <v>5.1342100522428396E-3</v>
      </c>
      <c r="AK242" s="29">
        <f>SUM(AK239:AK241)</f>
        <v>0</v>
      </c>
      <c r="AL242" s="60">
        <f t="shared" si="169"/>
        <v>0</v>
      </c>
    </row>
    <row r="243" spans="1:38" x14ac:dyDescent="0.3">
      <c r="A243" s="226" t="s">
        <v>46</v>
      </c>
      <c r="B243" s="227"/>
      <c r="C243" s="228"/>
      <c r="D243" s="42">
        <f>SUM(D230,D234,D238,D242)</f>
        <v>0</v>
      </c>
      <c r="E243" s="75">
        <f>SUM(E230,E234,E238,E242)</f>
        <v>0</v>
      </c>
      <c r="F243" s="62">
        <f t="shared" si="162"/>
        <v>0</v>
      </c>
      <c r="G243" s="42">
        <f>SUM(G230,G234,G238,G242)</f>
        <v>0</v>
      </c>
      <c r="H243" s="78">
        <f>SUM(H230,H234,H238,H242)</f>
        <v>0</v>
      </c>
      <c r="I243" s="62">
        <f t="shared" si="163"/>
        <v>0</v>
      </c>
      <c r="J243" s="42">
        <f>SUM(J230,J234,J238,J242)</f>
        <v>0</v>
      </c>
      <c r="K243" s="78">
        <f>SUM(K230,K234,K238,K242)</f>
        <v>0</v>
      </c>
      <c r="L243" s="62">
        <f t="shared" si="164"/>
        <v>0</v>
      </c>
      <c r="M243" s="42">
        <f>SUM(M230,M234,M238,M242)</f>
        <v>0</v>
      </c>
      <c r="N243" s="78">
        <f>SUM(N230,N234,N238,N242)</f>
        <v>0</v>
      </c>
      <c r="O243" s="62">
        <f t="shared" si="165"/>
        <v>0</v>
      </c>
      <c r="P243" s="42">
        <f>SUM(P230,P234,P238,P242)</f>
        <v>0</v>
      </c>
      <c r="Q243" s="78">
        <f>SUM(Q230,Q234,Q238,Q242)</f>
        <v>0</v>
      </c>
      <c r="R243" s="62">
        <f t="shared" si="166"/>
        <v>0</v>
      </c>
      <c r="S243" s="42">
        <f>SUM(S230,S234,S238,S242)</f>
        <v>0</v>
      </c>
      <c r="T243" s="78">
        <f>SUM(T230,T234,T238,T242)</f>
        <v>0</v>
      </c>
      <c r="U243" s="61">
        <f t="shared" si="167"/>
        <v>0</v>
      </c>
      <c r="V243" s="42">
        <f>SUM(V230,V234,V238,V242)</f>
        <v>0</v>
      </c>
      <c r="W243" s="78">
        <f>SUM(W230,W234,W238,W242)</f>
        <v>0</v>
      </c>
      <c r="X243" s="62">
        <f t="shared" si="176"/>
        <v>0</v>
      </c>
      <c r="Y243" s="31">
        <f>SUM(Y230,Y234,Y238,Y242)</f>
        <v>0</v>
      </c>
      <c r="Z243" s="78">
        <f>SUM(Z230,Z234,Z238,Z242)</f>
        <v>0</v>
      </c>
      <c r="AA243" s="62">
        <f t="shared" si="157"/>
        <v>0</v>
      </c>
      <c r="AB243" s="42">
        <f>SUM(AB230,AB234,AB238,AB242)</f>
        <v>57</v>
      </c>
      <c r="AC243" s="78">
        <f>SUM(AC230,AC234,AC238,AC242)</f>
        <v>11102</v>
      </c>
      <c r="AD243" s="62">
        <f t="shared" si="158"/>
        <v>5.1342100522428396E-3</v>
      </c>
      <c r="AE243" s="87">
        <f>SUM(AE230,AE234,AE238,AE242)</f>
        <v>0</v>
      </c>
      <c r="AF243" s="78">
        <f>SUM(AF230,AF234,AF238,AF242)</f>
        <v>0</v>
      </c>
      <c r="AG243" s="62">
        <f t="shared" si="159"/>
        <v>0</v>
      </c>
      <c r="AH243" s="61">
        <f>SUM(AH230,AH234,AH238,AH242)</f>
        <v>57</v>
      </c>
      <c r="AI243" s="61">
        <f>SUM(AI230,AI234,AI238,AI242)</f>
        <v>11102</v>
      </c>
      <c r="AJ243" s="63">
        <f t="shared" si="172"/>
        <v>5.1342100522428396E-3</v>
      </c>
      <c r="AK243" s="34">
        <f>SUM(AK230,AK234,AK238,AK242)</f>
        <v>0</v>
      </c>
      <c r="AL243" s="63">
        <f t="shared" si="169"/>
        <v>0</v>
      </c>
    </row>
    <row r="244" spans="1:38" x14ac:dyDescent="0.3">
      <c r="A244" s="187" t="s">
        <v>84</v>
      </c>
      <c r="B244" s="188"/>
      <c r="C244" s="189"/>
      <c r="D244" s="126">
        <f>SUM(D22,D39,D56,D73,D90,D107,D124,D141,D158,D175,D192,D209,D226,D243)</f>
        <v>760804</v>
      </c>
      <c r="E244" s="126">
        <f>SUM(E22,E39,E56,E73,E90,E107,E124,E141,E158,E175,E192,E209,E226,E243)</f>
        <v>7048142</v>
      </c>
      <c r="F244" s="127">
        <f>IF(ISERROR(D244/E244), 0,(D244/E244))</f>
        <v>0.1079439091891168</v>
      </c>
      <c r="G244" s="126">
        <f>SUM(G22,G39,G56,G73,G90,G107,G124,G141,G158,G175,G192,G209,G226,G243)</f>
        <v>663952</v>
      </c>
      <c r="H244" s="126">
        <f>SUM(H22,H39,H56,H73,H90,H107,H124,H141,H158,H175,H192,H209,H226,H243)</f>
        <v>6304562</v>
      </c>
      <c r="I244" s="127">
        <f t="shared" ref="I244" si="182">IF(ISERROR(G244/H244),0, (G244/H244))</f>
        <v>0.10531294640293806</v>
      </c>
      <c r="J244" s="126">
        <f>SUM(J22,J39,J56,J73,J90,J107,J124,J141,J158,J175,J192,J209,J226,J243)</f>
        <v>413449</v>
      </c>
      <c r="K244" s="126">
        <f>SUM(K22,K39,K56,K73,K90,K107,K124,K141,K158,K175,K192,K209,K226,K243)</f>
        <v>4872806</v>
      </c>
      <c r="L244" s="127">
        <f t="shared" ref="L244" si="183">IF(ISERROR(J244/K244), 0, (J244/K244))</f>
        <v>8.4848237340045957E-2</v>
      </c>
      <c r="M244" s="126">
        <f>SUM(M22,M39,M56,M73,M90,M107,M124,M141,M158,M175,M192,M209,M226,M243)</f>
        <v>286422</v>
      </c>
      <c r="N244" s="126">
        <f>SUM(N22,N39,N56,N73,N90,N107,N124,N141,N158,N175,N192,N209,N226,N243)</f>
        <v>3576118</v>
      </c>
      <c r="O244" s="127">
        <f t="shared" ref="O244" si="184">IF(ISERROR(M244/N244), 0, (M244/N244))</f>
        <v>8.0092994694246661E-2</v>
      </c>
      <c r="P244" s="126">
        <f>SUM(P22,P39,P56,P73,P90,P107,P124,P141,P158,P175,P192,P209,P226,P243)</f>
        <v>329007</v>
      </c>
      <c r="Q244" s="126">
        <f>SUM(Q22,Q39,Q56,Q73,Q90,Q107,Q124,Q141,Q158,Q175,Q192,Q209,Q226,Q243)</f>
        <v>4341884</v>
      </c>
      <c r="R244" s="127">
        <f t="shared" ref="R244" si="185">IF(ISERROR(P244/Q244), 0, (P244/Q244))</f>
        <v>7.5775170409895801E-2</v>
      </c>
      <c r="S244" s="126">
        <f>SUM(S22,S39,S56,S73,S90,S107,S124,S141,S158,S175,S192,S209,S226,S243)</f>
        <v>260349</v>
      </c>
      <c r="T244" s="126">
        <f>SUM(T22,T39,T56,T73,T90,T107,T124,T141,T158,T175,T192,T209,T226,T243)</f>
        <v>3134295</v>
      </c>
      <c r="U244" s="127">
        <f t="shared" ref="U244" si="186">IF(ISERROR(S244/T244), 0, (S244/T244))</f>
        <v>8.3064612616234268E-2</v>
      </c>
      <c r="V244" s="126">
        <f>SUM(V22,V39,V56,V73,V90,V107,V124,V141,V158,V175,V192,V209,V226,V243)</f>
        <v>223134</v>
      </c>
      <c r="W244" s="126">
        <f>SUM(W22,W39,W56,W73,W90,W107,W124,W141,W158,W175,W192,W209,W226,W243)</f>
        <v>3030457</v>
      </c>
      <c r="X244" s="127">
        <f t="shared" ref="X244" si="187">IF(ISERROR(V244/W244), 0, (V244/W244))</f>
        <v>7.3630478835370369E-2</v>
      </c>
      <c r="Y244" s="126">
        <f>SUM(Y22,Y39,Y56,Y73,Y90,Y107,Y124,Y141,Y158,Y175,Y192,Y209,Y226,Y243)</f>
        <v>13253</v>
      </c>
      <c r="Z244" s="126">
        <f>SUM(Z22,Z39,Z56,Z73,Z90,Z107,Z124,Z141,Z158,Z175,Z192,Z209,Z226,Z243)</f>
        <v>90750</v>
      </c>
      <c r="AA244" s="127">
        <f t="shared" ref="AA244" si="188">IF(ISERROR(Y244/Z244), 0, (Y244/Z244))</f>
        <v>0.14603856749311295</v>
      </c>
      <c r="AB244" s="126">
        <f>SUM(AB22,AB39,AB56,AB73,AB90,AB107,AB124,AB141,AB158,AB175,AB192,AB209,AB226,AB243)</f>
        <v>938</v>
      </c>
      <c r="AC244" s="126">
        <f>SUM(AC22,AC39,AC56,AC73,AC90,AC107,AC124,AC141,AC158,AC175,AC192,AC209,AC226,AC243)</f>
        <v>21752</v>
      </c>
      <c r="AD244" s="80">
        <f t="shared" si="158"/>
        <v>4.312247149687385E-2</v>
      </c>
      <c r="AE244" s="126">
        <f>SUM(AE22,AE39,AE56,AE73,AE90,AE107,AE124,AE141,AE158,AE175,AE192,AE209,AE226,AE243)</f>
        <v>192</v>
      </c>
      <c r="AF244" s="126">
        <f>SUM(AF22,AF39,AF56,AF73,AF90,AF107,AF124,AF141,AF158,AF175,AF192,AF209,AF226,AF243)</f>
        <v>1133</v>
      </c>
      <c r="AG244" s="80">
        <f t="shared" si="159"/>
        <v>0.16946160635481025</v>
      </c>
      <c r="AH244" s="126">
        <f>SUM(AH22,AH39,AH56,AH73,AH90,AH107,AH124,AH141,AH158,AH175,AH192,AH209,AH226,AH243)</f>
        <v>2951500</v>
      </c>
      <c r="AI244" s="126">
        <f>SUM(AI22,AI39,AI56,AI73,AI90,AI107,AI124,AI141,AI158,AI175,AI192,AI209,AI226,AI243)</f>
        <v>32703859</v>
      </c>
      <c r="AJ244" s="128">
        <f t="shared" ref="AJ244" si="189">IF(ISERROR(AH244/AI244), 0, (AH244/AI244))</f>
        <v>9.024928831793215E-2</v>
      </c>
      <c r="AK244" s="126">
        <f>SUM(AK22,AK39,AK56,AK73,AK90,AK107,AK124,AK141,AK158,AK175,AK192,AK209,AK226,AK243)</f>
        <v>428074</v>
      </c>
      <c r="AL244" s="64"/>
    </row>
  </sheetData>
  <mergeCells count="221">
    <mergeCell ref="CN2:CR2"/>
    <mergeCell ref="CN4:CO5"/>
    <mergeCell ref="CP4:CR4"/>
    <mergeCell ref="CN6:CN9"/>
    <mergeCell ref="CN10:CN13"/>
    <mergeCell ref="CN14:CN17"/>
    <mergeCell ref="CN18:CN21"/>
    <mergeCell ref="CN22:CO22"/>
    <mergeCell ref="AH4:AJ4"/>
    <mergeCell ref="AK4:AL4"/>
    <mergeCell ref="AN4:AP5"/>
    <mergeCell ref="AQ4:AS4"/>
    <mergeCell ref="AT4:AU4"/>
    <mergeCell ref="AV4:AV5"/>
    <mergeCell ref="AN2:AS2"/>
    <mergeCell ref="AX2:BB2"/>
    <mergeCell ref="BD2:BH2"/>
    <mergeCell ref="BJ2:BN2"/>
    <mergeCell ref="BP2:BT2"/>
    <mergeCell ref="BV2:BZ2"/>
    <mergeCell ref="CB2:CF2"/>
    <mergeCell ref="CH2:CL2"/>
    <mergeCell ref="AX4:AY5"/>
    <mergeCell ref="AZ4:BB4"/>
    <mergeCell ref="A4:C5"/>
    <mergeCell ref="D4:F4"/>
    <mergeCell ref="G4:I4"/>
    <mergeCell ref="J4:L4"/>
    <mergeCell ref="M4:O4"/>
    <mergeCell ref="P4:R4"/>
    <mergeCell ref="S4:U4"/>
    <mergeCell ref="V4:X4"/>
    <mergeCell ref="Y4:AA4"/>
    <mergeCell ref="A23:A38"/>
    <mergeCell ref="B23:B26"/>
    <mergeCell ref="B27:B30"/>
    <mergeCell ref="B31:B34"/>
    <mergeCell ref="B35:B38"/>
    <mergeCell ref="A39:C39"/>
    <mergeCell ref="AV14:AV17"/>
    <mergeCell ref="B18:B21"/>
    <mergeCell ref="AO18:AO21"/>
    <mergeCell ref="AV18:AV21"/>
    <mergeCell ref="A22:C22"/>
    <mergeCell ref="AN22:AP22"/>
    <mergeCell ref="A6:A21"/>
    <mergeCell ref="B6:B9"/>
    <mergeCell ref="AN6:AN21"/>
    <mergeCell ref="AO6:AO9"/>
    <mergeCell ref="AV6:AV9"/>
    <mergeCell ref="B10:B13"/>
    <mergeCell ref="AO10:AO13"/>
    <mergeCell ref="AV10:AV13"/>
    <mergeCell ref="B14:B17"/>
    <mergeCell ref="AO14:AO17"/>
    <mergeCell ref="AN23:AP23"/>
    <mergeCell ref="A57:A72"/>
    <mergeCell ref="B57:B60"/>
    <mergeCell ref="B61:B64"/>
    <mergeCell ref="B65:B68"/>
    <mergeCell ref="B69:B72"/>
    <mergeCell ref="A73:C73"/>
    <mergeCell ref="A40:A55"/>
    <mergeCell ref="B40:B43"/>
    <mergeCell ref="B44:B47"/>
    <mergeCell ref="B48:B51"/>
    <mergeCell ref="B52:B55"/>
    <mergeCell ref="A56:C56"/>
    <mergeCell ref="A91:A106"/>
    <mergeCell ref="B91:B94"/>
    <mergeCell ref="B95:B98"/>
    <mergeCell ref="B99:B102"/>
    <mergeCell ref="B103:B106"/>
    <mergeCell ref="A107:C107"/>
    <mergeCell ref="A74:A89"/>
    <mergeCell ref="B74:B77"/>
    <mergeCell ref="B78:B81"/>
    <mergeCell ref="B82:B85"/>
    <mergeCell ref="B86:B89"/>
    <mergeCell ref="A90:C90"/>
    <mergeCell ref="A125:A140"/>
    <mergeCell ref="B125:B128"/>
    <mergeCell ref="B129:B132"/>
    <mergeCell ref="B133:B136"/>
    <mergeCell ref="B137:B140"/>
    <mergeCell ref="A141:C141"/>
    <mergeCell ref="A108:A123"/>
    <mergeCell ref="B108:B111"/>
    <mergeCell ref="B112:B115"/>
    <mergeCell ref="B116:B119"/>
    <mergeCell ref="B120:B123"/>
    <mergeCell ref="A124:C124"/>
    <mergeCell ref="A159:A174"/>
    <mergeCell ref="B159:B162"/>
    <mergeCell ref="B163:B166"/>
    <mergeCell ref="B167:B170"/>
    <mergeCell ref="B171:B174"/>
    <mergeCell ref="A175:C175"/>
    <mergeCell ref="A142:A157"/>
    <mergeCell ref="B142:B145"/>
    <mergeCell ref="B146:B149"/>
    <mergeCell ref="B150:B153"/>
    <mergeCell ref="B154:B157"/>
    <mergeCell ref="A158:C158"/>
    <mergeCell ref="A193:A208"/>
    <mergeCell ref="B193:B196"/>
    <mergeCell ref="B197:B200"/>
    <mergeCell ref="B201:B204"/>
    <mergeCell ref="B205:B208"/>
    <mergeCell ref="A209:C209"/>
    <mergeCell ref="A176:A191"/>
    <mergeCell ref="B176:B179"/>
    <mergeCell ref="B180:B183"/>
    <mergeCell ref="B184:B187"/>
    <mergeCell ref="B188:B191"/>
    <mergeCell ref="A192:C192"/>
    <mergeCell ref="A227:A242"/>
    <mergeCell ref="B227:B230"/>
    <mergeCell ref="B231:B234"/>
    <mergeCell ref="B235:B238"/>
    <mergeCell ref="B239:B242"/>
    <mergeCell ref="A243:C243"/>
    <mergeCell ref="A210:A225"/>
    <mergeCell ref="B210:B213"/>
    <mergeCell ref="B214:B217"/>
    <mergeCell ref="B218:B221"/>
    <mergeCell ref="B222:B225"/>
    <mergeCell ref="A226:C226"/>
    <mergeCell ref="BD22:BE22"/>
    <mergeCell ref="BJ22:BK22"/>
    <mergeCell ref="BP22:BQ22"/>
    <mergeCell ref="BV22:BW22"/>
    <mergeCell ref="CB22:CC22"/>
    <mergeCell ref="CH22:CI22"/>
    <mergeCell ref="AX14:AX17"/>
    <mergeCell ref="BD14:BD17"/>
    <mergeCell ref="BJ14:BJ17"/>
    <mergeCell ref="BP14:BP17"/>
    <mergeCell ref="BV14:BV17"/>
    <mergeCell ref="CB14:CB17"/>
    <mergeCell ref="CH14:CH17"/>
    <mergeCell ref="AX18:AX21"/>
    <mergeCell ref="BD18:BD21"/>
    <mergeCell ref="BJ18:BJ21"/>
    <mergeCell ref="AN84:AP84"/>
    <mergeCell ref="AN64:AP64"/>
    <mergeCell ref="AN43:AP43"/>
    <mergeCell ref="AT25:AU25"/>
    <mergeCell ref="AN46:AP47"/>
    <mergeCell ref="AQ46:AS46"/>
    <mergeCell ref="AT46:AU46"/>
    <mergeCell ref="AN48:AN63"/>
    <mergeCell ref="AO48:AO51"/>
    <mergeCell ref="AO52:AO55"/>
    <mergeCell ref="AO56:AO59"/>
    <mergeCell ref="AO60:AO63"/>
    <mergeCell ref="AN25:AP26"/>
    <mergeCell ref="AQ25:AS25"/>
    <mergeCell ref="AN27:AN42"/>
    <mergeCell ref="AO27:AO30"/>
    <mergeCell ref="AO31:AO34"/>
    <mergeCell ref="AO35:AO38"/>
    <mergeCell ref="AO39:AO42"/>
    <mergeCell ref="AX6:AX9"/>
    <mergeCell ref="AN66:AP67"/>
    <mergeCell ref="AQ66:AS66"/>
    <mergeCell ref="AT66:AU66"/>
    <mergeCell ref="AN68:AN83"/>
    <mergeCell ref="AO68:AO71"/>
    <mergeCell ref="AO72:AO75"/>
    <mergeCell ref="AO76:AO79"/>
    <mergeCell ref="AO80:AO83"/>
    <mergeCell ref="AX22:AY22"/>
    <mergeCell ref="BD10:BD13"/>
    <mergeCell ref="BJ10:BJ13"/>
    <mergeCell ref="BP10:BP13"/>
    <mergeCell ref="BV10:BV13"/>
    <mergeCell ref="CB10:CB13"/>
    <mergeCell ref="CH10:CH13"/>
    <mergeCell ref="CD4:CF4"/>
    <mergeCell ref="CH4:CI5"/>
    <mergeCell ref="CJ4:CL4"/>
    <mergeCell ref="BD6:BD9"/>
    <mergeCell ref="BJ6:BJ9"/>
    <mergeCell ref="BP6:BP9"/>
    <mergeCell ref="BV6:BV9"/>
    <mergeCell ref="CB6:CB9"/>
    <mergeCell ref="CH6:CH9"/>
    <mergeCell ref="BD4:BE5"/>
    <mergeCell ref="BF4:BH4"/>
    <mergeCell ref="BJ4:BK5"/>
    <mergeCell ref="BL4:BN4"/>
    <mergeCell ref="BP4:BQ5"/>
    <mergeCell ref="BR4:BT4"/>
    <mergeCell ref="BV4:BW5"/>
    <mergeCell ref="BX4:BZ4"/>
    <mergeCell ref="CB4:CC5"/>
    <mergeCell ref="A244:C244"/>
    <mergeCell ref="CT22:CU22"/>
    <mergeCell ref="CZ2:DD2"/>
    <mergeCell ref="CZ4:DA5"/>
    <mergeCell ref="DB4:DD4"/>
    <mergeCell ref="CZ6:CZ9"/>
    <mergeCell ref="CZ10:CZ13"/>
    <mergeCell ref="CZ14:CZ17"/>
    <mergeCell ref="CZ18:CZ21"/>
    <mergeCell ref="CZ22:DA22"/>
    <mergeCell ref="AB4:AD4"/>
    <mergeCell ref="AE4:AG4"/>
    <mergeCell ref="CT2:CX2"/>
    <mergeCell ref="CT4:CU5"/>
    <mergeCell ref="CV4:CX4"/>
    <mergeCell ref="CT6:CT9"/>
    <mergeCell ref="CT10:CT13"/>
    <mergeCell ref="CT14:CT17"/>
    <mergeCell ref="CT18:CT21"/>
    <mergeCell ref="BP18:BP21"/>
    <mergeCell ref="BV18:BV21"/>
    <mergeCell ref="CB18:CB21"/>
    <mergeCell ref="CH18:CH21"/>
    <mergeCell ref="AX10:AX13"/>
  </mergeCells>
  <phoneticPr fontId="16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B245"/>
  <sheetViews>
    <sheetView zoomScale="70" zoomScaleNormal="70" workbookViewId="0">
      <pane xSplit="3" ySplit="5" topLeftCell="V6" activePane="bottomRight" state="frozen"/>
      <selection pane="topRight" activeCell="D1" sqref="D1"/>
      <selection pane="bottomLeft" activeCell="A6" sqref="A6"/>
      <selection pane="bottomRight" activeCell="AN26" sqref="AN26"/>
    </sheetView>
  </sheetViews>
  <sheetFormatPr defaultColWidth="9" defaultRowHeight="16.5" x14ac:dyDescent="0.3"/>
  <cols>
    <col min="1" max="1" width="7" style="90" customWidth="1"/>
    <col min="2" max="2" width="8.5" style="90" customWidth="1"/>
    <col min="3" max="3" width="4.25" style="110" customWidth="1"/>
    <col min="4" max="4" width="9.75" customWidth="1"/>
    <col min="5" max="5" width="11.625" style="5" customWidth="1"/>
    <col min="6" max="6" width="8.125" style="4" bestFit="1" customWidth="1"/>
    <col min="7" max="7" width="9.75" customWidth="1"/>
    <col min="8" max="8" width="11.625" style="5" customWidth="1"/>
    <col min="9" max="9" width="8.125" style="4" bestFit="1" customWidth="1"/>
    <col min="10" max="10" width="9.75" customWidth="1"/>
    <col min="11" max="11" width="11.625" style="5" customWidth="1"/>
    <col min="12" max="12" width="8.125" style="4" bestFit="1" customWidth="1"/>
    <col min="13" max="13" width="9.75" customWidth="1"/>
    <col min="14" max="14" width="11.625" style="5" customWidth="1"/>
    <col min="15" max="15" width="8.125" style="4" bestFit="1" customWidth="1"/>
    <col min="16" max="16" width="9.75" customWidth="1"/>
    <col min="17" max="17" width="11.625" style="5" customWidth="1"/>
    <col min="18" max="18" width="8.625" style="4" customWidth="1"/>
    <col min="19" max="19" width="9.75" customWidth="1"/>
    <col min="20" max="20" width="11.625" style="5" customWidth="1"/>
    <col min="21" max="21" width="8.625" style="4" customWidth="1"/>
    <col min="22" max="22" width="9.75" customWidth="1"/>
    <col min="23" max="23" width="11.625" style="5" customWidth="1"/>
    <col min="24" max="24" width="8.125" style="4" bestFit="1" customWidth="1"/>
    <col min="25" max="25" width="9.75" customWidth="1"/>
    <col min="26" max="26" width="11.625" style="5" customWidth="1"/>
    <col min="27" max="27" width="8.125" style="4" bestFit="1" customWidth="1"/>
    <col min="28" max="28" width="9.625" style="4" customWidth="1"/>
    <col min="29" max="29" width="11.625" style="5" customWidth="1"/>
    <col min="30" max="30" width="8.625" style="4" customWidth="1"/>
    <col min="31" max="31" width="10.25" style="4" customWidth="1"/>
    <col min="32" max="32" width="11.625" style="5" customWidth="1"/>
    <col min="33" max="33" width="8.5" style="4" customWidth="1"/>
    <col min="34" max="34" width="11.75" style="90" bestFit="1" customWidth="1"/>
    <col min="35" max="35" width="12.75" style="90" bestFit="1" customWidth="1"/>
    <col min="36" max="36" width="8.625" style="4" customWidth="1"/>
    <col min="37" max="37" width="10.625" style="5" customWidth="1"/>
    <col min="38" max="38" width="9" style="90"/>
    <col min="39" max="39" width="10.25" style="90" bestFit="1" customWidth="1"/>
    <col min="40" max="41" width="9" style="90"/>
    <col min="42" max="42" width="12.75" style="90" bestFit="1" customWidth="1"/>
    <col min="43" max="43" width="13.875" style="90" bestFit="1" customWidth="1"/>
    <col min="44" max="44" width="12.625" style="90" bestFit="1" customWidth="1"/>
    <col min="45" max="45" width="10.5" style="90" bestFit="1" customWidth="1"/>
    <col min="46" max="46" width="18.75" style="90" bestFit="1" customWidth="1"/>
    <col min="47" max="47" width="9" style="90"/>
    <col min="48" max="49" width="9" hidden="1" customWidth="1"/>
    <col min="50" max="50" width="10.25" hidden="1" customWidth="1"/>
    <col min="51" max="51" width="11.5" hidden="1" customWidth="1"/>
    <col min="52" max="55" width="9" hidden="1" customWidth="1"/>
    <col min="56" max="56" width="10.25" hidden="1" customWidth="1"/>
    <col min="57" max="57" width="11.5" hidden="1" customWidth="1"/>
    <col min="58" max="61" width="9" hidden="1" customWidth="1"/>
    <col min="62" max="62" width="12.25" hidden="1" customWidth="1"/>
    <col min="63" max="63" width="11.5" hidden="1" customWidth="1"/>
    <col min="64" max="67" width="9" hidden="1" customWidth="1"/>
    <col min="68" max="68" width="10.75" hidden="1" customWidth="1"/>
    <col min="69" max="69" width="11.5" hidden="1" customWidth="1"/>
    <col min="70" max="72" width="9" hidden="1" customWidth="1"/>
    <col min="73" max="73" width="6" hidden="1" customWidth="1"/>
    <col min="74" max="74" width="12.25" hidden="1" customWidth="1"/>
    <col min="75" max="75" width="11.5" hidden="1" customWidth="1"/>
    <col min="76" max="78" width="9" hidden="1" customWidth="1"/>
    <col min="79" max="79" width="6" hidden="1" customWidth="1"/>
    <col min="80" max="80" width="11" hidden="1" customWidth="1"/>
    <col min="81" max="81" width="11.5" hidden="1" customWidth="1"/>
    <col min="82" max="85" width="9" hidden="1" customWidth="1"/>
    <col min="86" max="86" width="10.25" hidden="1" customWidth="1"/>
    <col min="87" max="87" width="11.5" hidden="1" customWidth="1"/>
    <col min="88" max="88" width="9" hidden="1" customWidth="1"/>
    <col min="89" max="89" width="8.875" hidden="1" customWidth="1"/>
    <col min="90" max="91" width="9" hidden="1" customWidth="1"/>
    <col min="92" max="92" width="11.75" hidden="1" customWidth="1"/>
    <col min="93" max="93" width="13" hidden="1" customWidth="1"/>
    <col min="94" max="94" width="9" hidden="1" customWidth="1"/>
    <col min="95" max="95" width="8.875" hidden="1" customWidth="1"/>
    <col min="96" max="97" width="9" hidden="1" customWidth="1"/>
    <col min="98" max="98" width="11.75" hidden="1" customWidth="1"/>
    <col min="99" max="99" width="13" hidden="1" customWidth="1"/>
    <col min="100" max="100" width="9" hidden="1" customWidth="1"/>
    <col min="101" max="101" width="8.875" hidden="1" customWidth="1"/>
    <col min="102" max="103" width="9" hidden="1" customWidth="1"/>
    <col min="104" max="104" width="11.75" hidden="1" customWidth="1"/>
    <col min="105" max="105" width="13" hidden="1" customWidth="1"/>
    <col min="106" max="106" width="9" hidden="1" customWidth="1"/>
    <col min="107" max="16384" width="9" style="90"/>
  </cols>
  <sheetData>
    <row r="2" spans="1:106" ht="42" customHeight="1" x14ac:dyDescent="0.3">
      <c r="A2" s="89" t="s">
        <v>73</v>
      </c>
      <c r="B2" s="89"/>
      <c r="C2" s="89"/>
      <c r="D2" s="1"/>
      <c r="E2" s="89"/>
      <c r="F2" s="89"/>
      <c r="G2" s="1"/>
      <c r="H2" s="76"/>
      <c r="I2" s="89"/>
      <c r="J2" s="1"/>
      <c r="K2" s="76"/>
      <c r="L2" s="89"/>
      <c r="M2" s="1"/>
      <c r="N2" s="79"/>
      <c r="O2" s="3"/>
      <c r="AM2" s="256" t="s">
        <v>16</v>
      </c>
      <c r="AN2" s="256"/>
      <c r="AO2" s="256"/>
      <c r="AP2" s="256"/>
      <c r="AQ2" s="256"/>
      <c r="AR2" s="256"/>
      <c r="AV2" s="199" t="s">
        <v>6</v>
      </c>
      <c r="AW2" s="199"/>
      <c r="AX2" s="199"/>
      <c r="AY2" s="199"/>
      <c r="AZ2" s="199"/>
      <c r="BB2" s="199" t="s">
        <v>27</v>
      </c>
      <c r="BC2" s="199"/>
      <c r="BD2" s="199"/>
      <c r="BE2" s="199"/>
      <c r="BF2" s="199"/>
      <c r="BH2" s="199" t="s">
        <v>18</v>
      </c>
      <c r="BI2" s="199"/>
      <c r="BJ2" s="199"/>
      <c r="BK2" s="199"/>
      <c r="BL2" s="199"/>
      <c r="BN2" s="199" t="s">
        <v>37</v>
      </c>
      <c r="BO2" s="199"/>
      <c r="BP2" s="199"/>
      <c r="BQ2" s="199"/>
      <c r="BR2" s="199"/>
      <c r="BT2" s="199" t="s">
        <v>23</v>
      </c>
      <c r="BU2" s="199"/>
      <c r="BV2" s="199"/>
      <c r="BW2" s="199"/>
      <c r="BX2" s="199"/>
      <c r="BZ2" s="199" t="s">
        <v>19</v>
      </c>
      <c r="CA2" s="199"/>
      <c r="CB2" s="199"/>
      <c r="CC2" s="199"/>
      <c r="CD2" s="199"/>
      <c r="CF2" s="199" t="s">
        <v>20</v>
      </c>
      <c r="CG2" s="199"/>
      <c r="CH2" s="199"/>
      <c r="CI2" s="199"/>
      <c r="CJ2" s="199"/>
      <c r="CL2" s="199" t="s">
        <v>68</v>
      </c>
      <c r="CM2" s="199"/>
      <c r="CN2" s="199"/>
      <c r="CO2" s="199"/>
      <c r="CP2" s="199"/>
      <c r="CR2" s="199" t="s">
        <v>69</v>
      </c>
      <c r="CS2" s="199"/>
      <c r="CT2" s="199"/>
      <c r="CU2" s="199"/>
      <c r="CV2" s="199"/>
      <c r="CX2" s="199" t="s">
        <v>70</v>
      </c>
      <c r="CY2" s="199"/>
      <c r="CZ2" s="199"/>
      <c r="DA2" s="199"/>
      <c r="DB2" s="199"/>
    </row>
    <row r="4" spans="1:106" ht="22.5" customHeight="1" x14ac:dyDescent="0.3">
      <c r="A4" s="257" t="s">
        <v>36</v>
      </c>
      <c r="B4" s="257"/>
      <c r="C4" s="257"/>
      <c r="D4" s="257" t="s">
        <v>6</v>
      </c>
      <c r="E4" s="257"/>
      <c r="F4" s="257"/>
      <c r="G4" s="251" t="s">
        <v>17</v>
      </c>
      <c r="H4" s="252"/>
      <c r="I4" s="253"/>
      <c r="J4" s="257" t="s">
        <v>18</v>
      </c>
      <c r="K4" s="257"/>
      <c r="L4" s="257"/>
      <c r="M4" s="257" t="s">
        <v>37</v>
      </c>
      <c r="N4" s="257"/>
      <c r="O4" s="257"/>
      <c r="P4" s="257" t="s">
        <v>23</v>
      </c>
      <c r="Q4" s="257"/>
      <c r="R4" s="257"/>
      <c r="S4" s="257" t="s">
        <v>19</v>
      </c>
      <c r="T4" s="257"/>
      <c r="U4" s="257"/>
      <c r="V4" s="257" t="s">
        <v>20</v>
      </c>
      <c r="W4" s="257"/>
      <c r="X4" s="257"/>
      <c r="Y4" s="257" t="s">
        <v>74</v>
      </c>
      <c r="Z4" s="257"/>
      <c r="AA4" s="257"/>
      <c r="AB4" s="251" t="s">
        <v>69</v>
      </c>
      <c r="AC4" s="252"/>
      <c r="AD4" s="253"/>
      <c r="AE4" s="251" t="s">
        <v>75</v>
      </c>
      <c r="AF4" s="252"/>
      <c r="AG4" s="253"/>
      <c r="AH4" s="251" t="s">
        <v>44</v>
      </c>
      <c r="AI4" s="252"/>
      <c r="AJ4" s="253"/>
      <c r="AK4" s="116" t="s">
        <v>60</v>
      </c>
      <c r="AL4" s="121"/>
      <c r="AM4" s="254" t="s">
        <v>36</v>
      </c>
      <c r="AN4" s="254"/>
      <c r="AO4" s="254"/>
      <c r="AP4" s="254" t="s">
        <v>46</v>
      </c>
      <c r="AQ4" s="254"/>
      <c r="AR4" s="254"/>
      <c r="AS4" s="115" t="s">
        <v>60</v>
      </c>
      <c r="AT4" s="245" t="s">
        <v>42</v>
      </c>
      <c r="AV4" s="200" t="s">
        <v>36</v>
      </c>
      <c r="AW4" s="200"/>
      <c r="AX4" s="200" t="s">
        <v>44</v>
      </c>
      <c r="AY4" s="200"/>
      <c r="AZ4" s="200"/>
      <c r="BB4" s="200" t="s">
        <v>36</v>
      </c>
      <c r="BC4" s="200"/>
      <c r="BD4" s="200" t="s">
        <v>44</v>
      </c>
      <c r="BE4" s="200"/>
      <c r="BF4" s="200"/>
      <c r="BH4" s="200" t="s">
        <v>36</v>
      </c>
      <c r="BI4" s="200"/>
      <c r="BJ4" s="200" t="s">
        <v>44</v>
      </c>
      <c r="BK4" s="200"/>
      <c r="BL4" s="200"/>
      <c r="BN4" s="200" t="s">
        <v>36</v>
      </c>
      <c r="BO4" s="200"/>
      <c r="BP4" s="200" t="s">
        <v>44</v>
      </c>
      <c r="BQ4" s="200"/>
      <c r="BR4" s="200"/>
      <c r="BT4" s="200" t="s">
        <v>36</v>
      </c>
      <c r="BU4" s="200"/>
      <c r="BV4" s="200" t="s">
        <v>44</v>
      </c>
      <c r="BW4" s="200"/>
      <c r="BX4" s="200"/>
      <c r="BZ4" s="200" t="s">
        <v>36</v>
      </c>
      <c r="CA4" s="200"/>
      <c r="CB4" s="200" t="s">
        <v>44</v>
      </c>
      <c r="CC4" s="200"/>
      <c r="CD4" s="200"/>
      <c r="CF4" s="200" t="s">
        <v>36</v>
      </c>
      <c r="CG4" s="200"/>
      <c r="CH4" s="200" t="s">
        <v>44</v>
      </c>
      <c r="CI4" s="200"/>
      <c r="CJ4" s="200"/>
      <c r="CL4" s="200" t="s">
        <v>36</v>
      </c>
      <c r="CM4" s="200"/>
      <c r="CN4" s="200" t="s">
        <v>44</v>
      </c>
      <c r="CO4" s="200"/>
      <c r="CP4" s="200"/>
      <c r="CR4" s="200" t="s">
        <v>36</v>
      </c>
      <c r="CS4" s="200"/>
      <c r="CT4" s="200" t="s">
        <v>44</v>
      </c>
      <c r="CU4" s="200"/>
      <c r="CV4" s="200"/>
      <c r="CX4" s="200" t="s">
        <v>36</v>
      </c>
      <c r="CY4" s="200"/>
      <c r="CZ4" s="200" t="s">
        <v>44</v>
      </c>
      <c r="DA4" s="200"/>
      <c r="DB4" s="200"/>
    </row>
    <row r="5" spans="1:106" ht="37.5" customHeight="1" thickBot="1" x14ac:dyDescent="0.35">
      <c r="A5" s="258"/>
      <c r="B5" s="258"/>
      <c r="C5" s="258"/>
      <c r="D5" s="112" t="s">
        <v>78</v>
      </c>
      <c r="E5" s="68" t="s">
        <v>10</v>
      </c>
      <c r="F5" s="93" t="s">
        <v>40</v>
      </c>
      <c r="G5" s="112" t="s">
        <v>79</v>
      </c>
      <c r="H5" s="68" t="s">
        <v>10</v>
      </c>
      <c r="I5" s="93" t="s">
        <v>40</v>
      </c>
      <c r="J5" s="112" t="s">
        <v>80</v>
      </c>
      <c r="K5" s="68" t="s">
        <v>10</v>
      </c>
      <c r="L5" s="93" t="s">
        <v>40</v>
      </c>
      <c r="M5" s="112" t="s">
        <v>80</v>
      </c>
      <c r="N5" s="68" t="s">
        <v>10</v>
      </c>
      <c r="O5" s="93" t="s">
        <v>40</v>
      </c>
      <c r="P5" s="112" t="s">
        <v>80</v>
      </c>
      <c r="Q5" s="68" t="s">
        <v>10</v>
      </c>
      <c r="R5" s="93" t="s">
        <v>40</v>
      </c>
      <c r="S5" s="112" t="s">
        <v>81</v>
      </c>
      <c r="T5" s="68" t="s">
        <v>10</v>
      </c>
      <c r="U5" s="93" t="s">
        <v>40</v>
      </c>
      <c r="V5" s="112" t="s">
        <v>81</v>
      </c>
      <c r="W5" s="68" t="s">
        <v>10</v>
      </c>
      <c r="X5" s="93" t="s">
        <v>40</v>
      </c>
      <c r="Y5" s="112" t="s">
        <v>82</v>
      </c>
      <c r="Z5" s="68" t="s">
        <v>10</v>
      </c>
      <c r="AA5" s="93" t="s">
        <v>40</v>
      </c>
      <c r="AB5" s="112" t="s">
        <v>80</v>
      </c>
      <c r="AC5" s="68" t="s">
        <v>10</v>
      </c>
      <c r="AD5" s="93" t="s">
        <v>40</v>
      </c>
      <c r="AE5" s="112" t="s">
        <v>83</v>
      </c>
      <c r="AF5" s="68" t="s">
        <v>10</v>
      </c>
      <c r="AG5" s="93" t="s">
        <v>40</v>
      </c>
      <c r="AH5" s="91" t="s">
        <v>76</v>
      </c>
      <c r="AI5" s="92" t="s">
        <v>10</v>
      </c>
      <c r="AJ5" s="93" t="s">
        <v>40</v>
      </c>
      <c r="AK5" s="117" t="s">
        <v>21</v>
      </c>
      <c r="AL5" s="121"/>
      <c r="AM5" s="255"/>
      <c r="AN5" s="255"/>
      <c r="AO5" s="255"/>
      <c r="AP5" s="94" t="s">
        <v>76</v>
      </c>
      <c r="AQ5" s="95" t="s">
        <v>10</v>
      </c>
      <c r="AR5" s="95" t="s">
        <v>40</v>
      </c>
      <c r="AS5" s="10" t="s">
        <v>21</v>
      </c>
      <c r="AT5" s="246"/>
      <c r="AV5" s="201"/>
      <c r="AW5" s="201"/>
      <c r="AX5" s="7" t="s">
        <v>76</v>
      </c>
      <c r="AY5" s="8" t="s">
        <v>10</v>
      </c>
      <c r="AZ5" s="8" t="s">
        <v>40</v>
      </c>
      <c r="BB5" s="201"/>
      <c r="BC5" s="201"/>
      <c r="BD5" s="7" t="s">
        <v>76</v>
      </c>
      <c r="BE5" s="8" t="s">
        <v>10</v>
      </c>
      <c r="BF5" s="8" t="s">
        <v>40</v>
      </c>
      <c r="BH5" s="201"/>
      <c r="BI5" s="201"/>
      <c r="BJ5" s="7" t="s">
        <v>76</v>
      </c>
      <c r="BK5" s="8" t="s">
        <v>10</v>
      </c>
      <c r="BL5" s="8" t="s">
        <v>40</v>
      </c>
      <c r="BN5" s="201"/>
      <c r="BO5" s="201"/>
      <c r="BP5" s="7" t="s">
        <v>76</v>
      </c>
      <c r="BQ5" s="8" t="s">
        <v>10</v>
      </c>
      <c r="BR5" s="8" t="s">
        <v>40</v>
      </c>
      <c r="BT5" s="201"/>
      <c r="BU5" s="201"/>
      <c r="BV5" s="7" t="s">
        <v>76</v>
      </c>
      <c r="BW5" s="8" t="s">
        <v>10</v>
      </c>
      <c r="BX5" s="8" t="s">
        <v>40</v>
      </c>
      <c r="BZ5" s="201"/>
      <c r="CA5" s="201"/>
      <c r="CB5" s="7" t="s">
        <v>76</v>
      </c>
      <c r="CC5" s="8" t="s">
        <v>10</v>
      </c>
      <c r="CD5" s="8" t="s">
        <v>40</v>
      </c>
      <c r="CF5" s="201"/>
      <c r="CG5" s="201"/>
      <c r="CH5" s="7" t="s">
        <v>76</v>
      </c>
      <c r="CI5" s="8" t="s">
        <v>10</v>
      </c>
      <c r="CJ5" s="8" t="s">
        <v>40</v>
      </c>
      <c r="CL5" s="201"/>
      <c r="CM5" s="201"/>
      <c r="CN5" s="7" t="s">
        <v>76</v>
      </c>
      <c r="CO5" s="8" t="s">
        <v>10</v>
      </c>
      <c r="CP5" s="8" t="s">
        <v>40</v>
      </c>
      <c r="CR5" s="201"/>
      <c r="CS5" s="201"/>
      <c r="CT5" s="7" t="s">
        <v>76</v>
      </c>
      <c r="CU5" s="8" t="s">
        <v>10</v>
      </c>
      <c r="CV5" s="8" t="s">
        <v>40</v>
      </c>
      <c r="CX5" s="201"/>
      <c r="CY5" s="201"/>
      <c r="CZ5" s="7" t="s">
        <v>76</v>
      </c>
      <c r="DA5" s="8" t="s">
        <v>10</v>
      </c>
      <c r="DB5" s="8" t="s">
        <v>40</v>
      </c>
    </row>
    <row r="6" spans="1:106" ht="18.75" customHeight="1" thickTop="1" x14ac:dyDescent="0.3">
      <c r="A6" s="247" t="s">
        <v>22</v>
      </c>
      <c r="B6" s="233" t="s">
        <v>24</v>
      </c>
      <c r="C6" s="96" t="s">
        <v>41</v>
      </c>
      <c r="D6" s="77">
        <v>38074</v>
      </c>
      <c r="E6" s="69">
        <v>189664</v>
      </c>
      <c r="F6" s="55">
        <f t="shared" ref="F6:F69" si="0">IF(ISERROR(D6/E6),0,(D6/E6))</f>
        <v>0.20074447443900792</v>
      </c>
      <c r="G6" s="77">
        <v>32908</v>
      </c>
      <c r="H6" s="69">
        <v>186153</v>
      </c>
      <c r="I6" s="55">
        <f>IF(ISERROR(G6/H6),0,(G6/H6))</f>
        <v>0.17677931593903939</v>
      </c>
      <c r="J6" s="77">
        <v>20707</v>
      </c>
      <c r="K6" s="69">
        <v>132761</v>
      </c>
      <c r="L6" s="55">
        <f t="shared" ref="L6:L69" si="1">IF(ISERROR(J6/K6),0,(J6/K6))</f>
        <v>0.15597200985229095</v>
      </c>
      <c r="M6" s="77">
        <v>8880</v>
      </c>
      <c r="N6" s="69">
        <v>59097</v>
      </c>
      <c r="O6" s="55">
        <f t="shared" ref="O6:O69" si="2">IF(ISERROR(M6/N6),0,(M6/N6))</f>
        <v>0.15026143459058836</v>
      </c>
      <c r="P6" s="77">
        <v>17663</v>
      </c>
      <c r="Q6" s="69">
        <v>96533</v>
      </c>
      <c r="R6" s="55">
        <f t="shared" ref="R6:R69" si="3">IF(ISERROR(P6/Q6),0,(P6/Q6))</f>
        <v>0.18297369811359845</v>
      </c>
      <c r="S6" s="77">
        <v>13702</v>
      </c>
      <c r="T6" s="69">
        <v>95731</v>
      </c>
      <c r="U6" s="55">
        <f t="shared" ref="U6:U69" si="4">IF(ISERROR(S6/T6),0,(S6/T6))</f>
        <v>0.14313022949723705</v>
      </c>
      <c r="V6" s="77">
        <v>8546</v>
      </c>
      <c r="W6" s="69">
        <v>68721</v>
      </c>
      <c r="X6" s="55">
        <f t="shared" ref="X6:X69" si="5">IF(ISERROR(V6/W6),0,(V6/W6))</f>
        <v>0.12435791097335604</v>
      </c>
      <c r="Y6" s="77">
        <v>2565</v>
      </c>
      <c r="Z6" s="69">
        <v>22636</v>
      </c>
      <c r="AA6" s="55">
        <f t="shared" ref="AA6:AA69" si="6">IF(ISERROR(Y6/Z6),0,(Y6/Z6))</f>
        <v>0.11331507333451139</v>
      </c>
      <c r="AB6" s="77"/>
      <c r="AC6" s="69"/>
      <c r="AD6" s="55">
        <f t="shared" ref="AD6:AD69" si="7">IF(ISERROR(AB6/AC6),0,(AB6/AC6))</f>
        <v>0</v>
      </c>
      <c r="AE6" s="77">
        <v>795</v>
      </c>
      <c r="AF6" s="69">
        <v>3379</v>
      </c>
      <c r="AG6" s="55">
        <f t="shared" ref="AG6:AG69" si="8">IF(ISERROR(AE6/AF6),0,(AE6/AF6))</f>
        <v>0.23527670908552825</v>
      </c>
      <c r="AH6" s="97">
        <f>SUM(D6,G6,J6,M6,P6,S6,V6,Y6,AB6,AE6)</f>
        <v>143840</v>
      </c>
      <c r="AI6" s="77">
        <f>SUM(E6,H6,K6,N6,Q6,W6,T6,Z6,AC6,AF6)</f>
        <v>854675</v>
      </c>
      <c r="AJ6" s="98">
        <f t="shared" ref="AJ6:AJ69" si="9">IF(ISERROR(AH6/AI6),0,(AH6/AI6))</f>
        <v>0.1682978910112031</v>
      </c>
      <c r="AK6" s="118">
        <v>19504</v>
      </c>
      <c r="AL6" s="121"/>
      <c r="AM6" s="248" t="s">
        <v>8</v>
      </c>
      <c r="AN6" s="243" t="s">
        <v>24</v>
      </c>
      <c r="AO6" s="99" t="s">
        <v>41</v>
      </c>
      <c r="AP6" s="16">
        <f>SUM(AH6,AH23,AH40,AH57,AH74,AH91,AH108,AH125,AH142,AH159,AH210,AH176,AH193,AH227)</f>
        <v>414046</v>
      </c>
      <c r="AQ6" s="16">
        <f>SUM(AI6,AI23,AI40,AI57,AI74,AI91,AI108,AI125,AI142,AI159,AI210,AI176,AI193,AI227)</f>
        <v>2724594</v>
      </c>
      <c r="AR6" s="17">
        <f t="shared" ref="AR6:AR23" si="10">IF(ISERROR(AP6/AQ6),0,(AP6/AQ6))</f>
        <v>0.15196612779738927</v>
      </c>
      <c r="AS6" s="16">
        <f t="shared" ref="AS6:AS21" si="11">SUM(AK6,AK23,AK40,AK57,AK74,AK91,AK108,AK125,AK142,AK159,AK176,AK193,AK210,AK227)</f>
        <v>59258</v>
      </c>
      <c r="AT6" s="209"/>
      <c r="AV6" s="193" t="s">
        <v>24</v>
      </c>
      <c r="AW6" s="12" t="s">
        <v>41</v>
      </c>
      <c r="AX6" s="16">
        <f>SUM(D6,D23,D40,D57,D74,D91,D108,D125,D142,D159,D176,D193,D210,D227)</f>
        <v>101036</v>
      </c>
      <c r="AY6" s="16">
        <f>SUM(E6,E23,E40,E57,E74,E91,E108,E125,E142,E159,E176,E193,E210,E227)</f>
        <v>583787</v>
      </c>
      <c r="AZ6" s="17">
        <f t="shared" ref="AZ6:AZ22" si="12">IF(ISERROR(AX6/AY6),0,(AX6/AY6))</f>
        <v>0.17306997243857777</v>
      </c>
      <c r="BB6" s="193" t="s">
        <v>24</v>
      </c>
      <c r="BC6" s="12" t="s">
        <v>41</v>
      </c>
      <c r="BD6" s="16">
        <f>SUM(G6,G23,G40,G57,G74,G91,G108,G125,G142,G159,G176,G193,G210,G227)</f>
        <v>88189</v>
      </c>
      <c r="BE6" s="16">
        <f>SUM(H6,H23,H40,H57,H74,H91,H108,H125,H142,H159,H176,H193,H210,H227)</f>
        <v>505658</v>
      </c>
      <c r="BF6" s="17">
        <f t="shared" ref="BF6:BF22" si="13">IF(ISERROR(BD6/BE6),0,(BD6/BE6))</f>
        <v>0.17440443936415523</v>
      </c>
      <c r="BH6" s="193" t="s">
        <v>24</v>
      </c>
      <c r="BI6" s="12" t="s">
        <v>41</v>
      </c>
      <c r="BJ6" s="16">
        <f t="shared" ref="BJ6:BK8" si="14">SUM(J6,J23,J40,J57,J74,J91,J108,J125,J142,J159,J176,J193,J210,J227)</f>
        <v>62006</v>
      </c>
      <c r="BK6" s="16">
        <f t="shared" si="14"/>
        <v>430421</v>
      </c>
      <c r="BL6" s="17">
        <f t="shared" ref="BL6:BL22" si="15">IF(ISERROR(BJ6/BK6),0,(BJ6/BK6))</f>
        <v>0.14405895623122478</v>
      </c>
      <c r="BN6" s="193" t="s">
        <v>24</v>
      </c>
      <c r="BO6" s="12" t="s">
        <v>41</v>
      </c>
      <c r="BP6" s="16">
        <f t="shared" ref="BP6:BQ8" si="16">SUM(M6,M23,M40,M57,M74,M91,M108,M125,M142,M159,M176,M193,M210,M227)</f>
        <v>30129</v>
      </c>
      <c r="BQ6" s="16">
        <f t="shared" si="16"/>
        <v>244310</v>
      </c>
      <c r="BR6" s="17">
        <f t="shared" ref="BR6:BR22" si="17">IF(ISERROR(BP6/BQ6),0,(BP6/BQ6))</f>
        <v>0.12332282755515533</v>
      </c>
      <c r="BT6" s="193" t="s">
        <v>24</v>
      </c>
      <c r="BU6" s="12" t="s">
        <v>41</v>
      </c>
      <c r="BV6" s="16">
        <f t="shared" ref="BV6:BW8" si="18">SUM(P6,P23,P40,P57,P74,P91,P108,P125,P142,P159,P176,P193,P210,P227)</f>
        <v>55052</v>
      </c>
      <c r="BW6" s="16">
        <f t="shared" si="18"/>
        <v>368809</v>
      </c>
      <c r="BX6" s="17">
        <f t="shared" ref="BX6:BX22" si="19">IF(ISERROR(BV6/BW6),0,(BV6/BW6))</f>
        <v>0.14926967617384609</v>
      </c>
      <c r="BZ6" s="193" t="s">
        <v>24</v>
      </c>
      <c r="CA6" s="12" t="s">
        <v>41</v>
      </c>
      <c r="CB6" s="16">
        <f t="shared" ref="CB6:CC8" si="20">SUM(S6,S23,S40,S57,S74,S91,S108,S125,S142,S159,S176,S193,S210,S227)</f>
        <v>38539</v>
      </c>
      <c r="CC6" s="16">
        <f t="shared" si="20"/>
        <v>270933</v>
      </c>
      <c r="CD6" s="17">
        <f t="shared" ref="CD6:CD22" si="21">IF(ISERROR(CB6/CC6),0,(CB6/CC6))</f>
        <v>0.1422454998099161</v>
      </c>
      <c r="CF6" s="193" t="s">
        <v>24</v>
      </c>
      <c r="CG6" s="12" t="s">
        <v>41</v>
      </c>
      <c r="CH6" s="16">
        <f t="shared" ref="CH6:CI8" si="22">SUM(V6,V23,V40,V57,V74,V91,V108,V125,V159,V176,V193,V210,V227)</f>
        <v>30178</v>
      </c>
      <c r="CI6" s="16">
        <f t="shared" si="22"/>
        <v>250404</v>
      </c>
      <c r="CJ6" s="17">
        <f t="shared" ref="CJ6:CJ22" si="23">IF(ISERROR(CH6/CI6),0,(CH6/CI6))</f>
        <v>0.12051724413348029</v>
      </c>
      <c r="CL6" s="193" t="s">
        <v>24</v>
      </c>
      <c r="CM6" s="12" t="s">
        <v>41</v>
      </c>
      <c r="CN6" s="16">
        <f t="shared" ref="CN6:CO8" si="24">SUM(Y6,Y23,Y40,Y57,Y74,Y91,Y108,Y125,Y142,Y159,Y176,Y193,Y210,Y227)</f>
        <v>6443</v>
      </c>
      <c r="CO6" s="16">
        <f t="shared" si="24"/>
        <v>45782</v>
      </c>
      <c r="CP6" s="17">
        <f t="shared" ref="CP6:CP22" si="25">IF(ISERROR(CN6/CO6),0,(CN6/CO6))</f>
        <v>0.14073216547988293</v>
      </c>
      <c r="CQ6" s="16"/>
      <c r="CR6" s="193" t="s">
        <v>24</v>
      </c>
      <c r="CS6" s="12" t="s">
        <v>41</v>
      </c>
      <c r="CT6" s="16">
        <f t="shared" ref="CT6:CU8" si="26">SUM(AB6,AB23,AB40,AB57,AB74,AB91,AB108,AB125,AB142,AB159,AB176,AB193,AB210,AB227)</f>
        <v>1015</v>
      </c>
      <c r="CU6" s="16">
        <f t="shared" si="26"/>
        <v>17160</v>
      </c>
      <c r="CV6" s="17">
        <f t="shared" ref="CV6:CV22" si="27">IF(ISERROR(CT6/CU6),0,(CT6/CU6))</f>
        <v>5.9149184149184152E-2</v>
      </c>
      <c r="CW6" s="16"/>
      <c r="CX6" s="193" t="s">
        <v>24</v>
      </c>
      <c r="CY6" s="12" t="s">
        <v>41</v>
      </c>
      <c r="CZ6" s="16">
        <f t="shared" ref="CZ6:DA8" si="28">SUM(AE6,AE23,AE40,AE57,AE74,AE91,AE108,AE125,AE142,AE159,AE176,AE193,AE210,AE227)</f>
        <v>1459</v>
      </c>
      <c r="DA6" s="16">
        <f t="shared" si="28"/>
        <v>7330</v>
      </c>
      <c r="DB6" s="17">
        <f t="shared" ref="DB6:DB22" si="29">IF(ISERROR(CZ6/DA6),0,(CZ6/DA6))</f>
        <v>0.1990450204638472</v>
      </c>
    </row>
    <row r="7" spans="1:106" ht="18.75" customHeight="1" x14ac:dyDescent="0.3">
      <c r="A7" s="233"/>
      <c r="B7" s="233"/>
      <c r="C7" s="100" t="s">
        <v>43</v>
      </c>
      <c r="D7" s="77">
        <v>28874</v>
      </c>
      <c r="E7" s="70">
        <v>119793</v>
      </c>
      <c r="F7" s="55">
        <f t="shared" si="0"/>
        <v>0.24103244763884368</v>
      </c>
      <c r="G7" s="77">
        <v>23641</v>
      </c>
      <c r="H7" s="70">
        <v>110119</v>
      </c>
      <c r="I7" s="55">
        <f>IF(ISERROR(G7/H7),0,(G7/H7))</f>
        <v>0.21468593067499706</v>
      </c>
      <c r="J7" s="77">
        <v>13161</v>
      </c>
      <c r="K7" s="70">
        <v>69972</v>
      </c>
      <c r="L7" s="55">
        <f t="shared" si="1"/>
        <v>0.18808952152289488</v>
      </c>
      <c r="M7" s="77">
        <v>4376</v>
      </c>
      <c r="N7" s="70">
        <v>24525</v>
      </c>
      <c r="O7" s="55">
        <f t="shared" si="2"/>
        <v>0.17843017329255861</v>
      </c>
      <c r="P7" s="77">
        <v>12824</v>
      </c>
      <c r="Q7" s="70">
        <v>61154</v>
      </c>
      <c r="R7" s="55">
        <f t="shared" si="3"/>
        <v>0.20970010138339273</v>
      </c>
      <c r="S7" s="77">
        <v>11500</v>
      </c>
      <c r="T7" s="70">
        <v>66119</v>
      </c>
      <c r="U7" s="55">
        <f t="shared" si="4"/>
        <v>0.17392882529983816</v>
      </c>
      <c r="V7" s="77">
        <v>7081</v>
      </c>
      <c r="W7" s="70">
        <v>46475</v>
      </c>
      <c r="X7" s="55">
        <f t="shared" si="5"/>
        <v>0.15236148466917698</v>
      </c>
      <c r="Y7" s="77">
        <v>2271</v>
      </c>
      <c r="Z7" s="70">
        <v>15361</v>
      </c>
      <c r="AA7" s="55">
        <f t="shared" si="6"/>
        <v>0.14784193737386889</v>
      </c>
      <c r="AB7" s="77"/>
      <c r="AC7" s="70"/>
      <c r="AD7" s="55">
        <f t="shared" si="7"/>
        <v>0</v>
      </c>
      <c r="AE7" s="77">
        <v>744</v>
      </c>
      <c r="AF7" s="70">
        <v>2555</v>
      </c>
      <c r="AG7" s="55">
        <f t="shared" si="8"/>
        <v>0.29119373776908025</v>
      </c>
      <c r="AH7" s="97">
        <f>SUM(D7,G7,J7,M7,P7,S7,V7,Y7,AB7,AE7)</f>
        <v>104472</v>
      </c>
      <c r="AI7" s="77">
        <f>SUM(E7,H7,K7,N7,Q7,W7,T7,Z7,AC7,AF7)</f>
        <v>516073</v>
      </c>
      <c r="AJ7" s="98">
        <f t="shared" si="9"/>
        <v>0.20243647701003539</v>
      </c>
      <c r="AK7" s="118">
        <v>9539</v>
      </c>
      <c r="AL7" s="121"/>
      <c r="AM7" s="249"/>
      <c r="AN7" s="243"/>
      <c r="AO7" s="101" t="s">
        <v>43</v>
      </c>
      <c r="AP7" s="16">
        <v>292992</v>
      </c>
      <c r="AQ7" s="16">
        <f>SUM(AI7,AI24,AI41,AI58,AI75,AI92,AI109,AI126,AI143,AI160,AI211,AI177,AI194,AI228)</f>
        <v>1517644</v>
      </c>
      <c r="AR7" s="17">
        <f t="shared" si="10"/>
        <v>0.19305713329344695</v>
      </c>
      <c r="AS7" s="16">
        <f t="shared" si="11"/>
        <v>31633</v>
      </c>
      <c r="AT7" s="210"/>
      <c r="AV7" s="193"/>
      <c r="AW7" s="19" t="s">
        <v>43</v>
      </c>
      <c r="AX7" s="16">
        <f>SUM(D7,D24,D41,D58,D75,D92,D109,D126,D143,D160,D177,D194,D211,D228)</f>
        <v>74292</v>
      </c>
      <c r="AY7" s="16">
        <f>SUM(E7,E24,E41,E58,E75,E92,E109,E126,E143,E160,E177,E194,E211,E228)</f>
        <v>338351</v>
      </c>
      <c r="AZ7" s="17">
        <f t="shared" si="12"/>
        <v>0.21957080073651328</v>
      </c>
      <c r="BB7" s="193"/>
      <c r="BC7" s="19" t="s">
        <v>43</v>
      </c>
      <c r="BD7" s="16">
        <f>SUM(G7,G24,G41,G58,G75,G92,G109,G126,G143,G160,G177,G194,G211,G228)</f>
        <v>62133</v>
      </c>
      <c r="BE7" s="16">
        <f>SUM(H7,H24,H41,H58,H75,H92,H109,H126,H143,H160,H177,H194,H211,H228)</f>
        <v>289994</v>
      </c>
      <c r="BF7" s="17">
        <f t="shared" si="13"/>
        <v>0.21425615702393844</v>
      </c>
      <c r="BH7" s="193"/>
      <c r="BI7" s="19" t="s">
        <v>43</v>
      </c>
      <c r="BJ7" s="16">
        <f t="shared" si="14"/>
        <v>41949</v>
      </c>
      <c r="BK7" s="16">
        <f t="shared" si="14"/>
        <v>234140</v>
      </c>
      <c r="BL7" s="17">
        <f t="shared" si="15"/>
        <v>0.17916203980524473</v>
      </c>
      <c r="BN7" s="193"/>
      <c r="BO7" s="19" t="s">
        <v>43</v>
      </c>
      <c r="BP7" s="16">
        <f t="shared" si="16"/>
        <v>15680</v>
      </c>
      <c r="BQ7" s="16">
        <f t="shared" si="16"/>
        <v>97043</v>
      </c>
      <c r="BR7" s="17">
        <f t="shared" si="17"/>
        <v>0.16157785723854373</v>
      </c>
      <c r="BT7" s="193"/>
      <c r="BU7" s="19" t="s">
        <v>43</v>
      </c>
      <c r="BV7" s="16">
        <f t="shared" si="18"/>
        <v>36172</v>
      </c>
      <c r="BW7" s="16">
        <f t="shared" si="18"/>
        <v>182890</v>
      </c>
      <c r="BX7" s="17">
        <f t="shared" si="19"/>
        <v>0.19778008639072667</v>
      </c>
      <c r="BZ7" s="193"/>
      <c r="CA7" s="19" t="s">
        <v>43</v>
      </c>
      <c r="CB7" s="16">
        <f t="shared" si="20"/>
        <v>32546</v>
      </c>
      <c r="CC7" s="16">
        <f t="shared" si="20"/>
        <v>180522</v>
      </c>
      <c r="CD7" s="17">
        <f t="shared" si="21"/>
        <v>0.1802882751132826</v>
      </c>
      <c r="CF7" s="193"/>
      <c r="CG7" s="19" t="s">
        <v>43</v>
      </c>
      <c r="CH7" s="16">
        <f t="shared" si="22"/>
        <v>22813</v>
      </c>
      <c r="CI7" s="16">
        <f t="shared" si="22"/>
        <v>150293</v>
      </c>
      <c r="CJ7" s="17">
        <f t="shared" si="23"/>
        <v>0.1517901698681908</v>
      </c>
      <c r="CL7" s="193"/>
      <c r="CM7" s="19" t="s">
        <v>43</v>
      </c>
      <c r="CN7" s="16">
        <f t="shared" si="24"/>
        <v>5353</v>
      </c>
      <c r="CO7" s="16">
        <f t="shared" si="24"/>
        <v>31121</v>
      </c>
      <c r="CP7" s="17">
        <f t="shared" si="25"/>
        <v>0.17200604093698788</v>
      </c>
      <c r="CR7" s="193"/>
      <c r="CS7" s="19" t="s">
        <v>43</v>
      </c>
      <c r="CT7" s="16">
        <f t="shared" si="26"/>
        <v>675</v>
      </c>
      <c r="CU7" s="16">
        <f t="shared" si="26"/>
        <v>7972</v>
      </c>
      <c r="CV7" s="17">
        <f t="shared" si="27"/>
        <v>8.4671349724034117E-2</v>
      </c>
      <c r="CX7" s="193"/>
      <c r="CY7" s="19" t="s">
        <v>43</v>
      </c>
      <c r="CZ7" s="16">
        <f t="shared" si="28"/>
        <v>1379</v>
      </c>
      <c r="DA7" s="16">
        <f t="shared" si="28"/>
        <v>5318</v>
      </c>
      <c r="DB7" s="17">
        <f t="shared" si="29"/>
        <v>0.25930801053027452</v>
      </c>
    </row>
    <row r="8" spans="1:106" ht="18.75" customHeight="1" x14ac:dyDescent="0.3">
      <c r="A8" s="233"/>
      <c r="B8" s="233"/>
      <c r="C8" s="100" t="s">
        <v>47</v>
      </c>
      <c r="D8" s="77">
        <v>14216</v>
      </c>
      <c r="E8" s="70">
        <v>65298</v>
      </c>
      <c r="F8" s="55">
        <f t="shared" si="0"/>
        <v>0.21770957762871757</v>
      </c>
      <c r="G8" s="77">
        <v>21188</v>
      </c>
      <c r="H8" s="70">
        <v>104762</v>
      </c>
      <c r="I8" s="55">
        <f t="shared" ref="I8:I71" si="30">IF(ISERROR(G8/H8),0,(G8/H8))</f>
        <v>0.20224890704644813</v>
      </c>
      <c r="J8" s="77">
        <v>8314</v>
      </c>
      <c r="K8" s="70">
        <v>49884</v>
      </c>
      <c r="L8" s="55">
        <f t="shared" si="1"/>
        <v>0.16666666666666666</v>
      </c>
      <c r="M8" s="77">
        <v>3569</v>
      </c>
      <c r="N8" s="70">
        <v>23755</v>
      </c>
      <c r="O8" s="55">
        <f t="shared" si="2"/>
        <v>0.15024205430435697</v>
      </c>
      <c r="P8" s="77">
        <v>8017</v>
      </c>
      <c r="Q8" s="70">
        <v>37750</v>
      </c>
      <c r="R8" s="55">
        <f t="shared" si="3"/>
        <v>0.21237086092715232</v>
      </c>
      <c r="S8" s="77">
        <v>5670</v>
      </c>
      <c r="T8" s="70">
        <v>42835</v>
      </c>
      <c r="U8" s="55">
        <f t="shared" si="4"/>
        <v>0.13236839033500641</v>
      </c>
      <c r="V8" s="77">
        <v>9539</v>
      </c>
      <c r="W8" s="70">
        <v>70421</v>
      </c>
      <c r="X8" s="55">
        <f t="shared" si="5"/>
        <v>0.13545675295721446</v>
      </c>
      <c r="Y8" s="77">
        <v>233</v>
      </c>
      <c r="Z8" s="70">
        <v>2082</v>
      </c>
      <c r="AA8" s="55">
        <f t="shared" si="6"/>
        <v>0.11191162343900096</v>
      </c>
      <c r="AB8" s="77"/>
      <c r="AC8" s="70"/>
      <c r="AD8" s="55">
        <f t="shared" si="7"/>
        <v>0</v>
      </c>
      <c r="AE8" s="77">
        <v>505</v>
      </c>
      <c r="AF8" s="70">
        <v>1594</v>
      </c>
      <c r="AG8" s="55">
        <f t="shared" si="8"/>
        <v>0.31681304893350065</v>
      </c>
      <c r="AH8" s="97">
        <f>SUM(D8,G8,J8,M8,P8,S8,V8,Y8,AB8,AE8)</f>
        <v>71251</v>
      </c>
      <c r="AI8" s="77">
        <f>SUM(E8,H8,K8,N8,Q8,W8,T8,Z8,AC8,AF8)</f>
        <v>398381</v>
      </c>
      <c r="AJ8" s="98">
        <f t="shared" si="9"/>
        <v>0.17885140104573261</v>
      </c>
      <c r="AK8" s="118">
        <v>5639</v>
      </c>
      <c r="AL8" s="121"/>
      <c r="AM8" s="249"/>
      <c r="AN8" s="243"/>
      <c r="AO8" s="101" t="s">
        <v>47</v>
      </c>
      <c r="AP8" s="16">
        <f>SUM(AH8,AH25,AH42,AH59,AH76,AH93,AH110,AH127,AH144,AH161,AH212,AH178,AH195,AH229)</f>
        <v>192685</v>
      </c>
      <c r="AQ8" s="16">
        <f>SUM(AI8,AI25,AI42,AI59,AI76,AI93,AI110,AI127,AI144,AI161,AI212,AI178,AI195,AI229)</f>
        <v>1097709</v>
      </c>
      <c r="AR8" s="17">
        <f t="shared" si="10"/>
        <v>0.17553377078989058</v>
      </c>
      <c r="AS8" s="16">
        <f t="shared" si="11"/>
        <v>18998</v>
      </c>
      <c r="AT8" s="210"/>
      <c r="AU8" s="65"/>
      <c r="AV8" s="193"/>
      <c r="AW8" s="19" t="s">
        <v>47</v>
      </c>
      <c r="AX8" s="16">
        <f>SUM(D8,D25,D42,D59,D76,D93,D110,D127,D144,D161,D178,D195,D212,D229)</f>
        <v>35731</v>
      </c>
      <c r="AY8" s="16">
        <f>SUM(E8,E25,E42,E59,E76,H93,E110,E127,E144,E161,E178,E195,E212,E229)</f>
        <v>170908</v>
      </c>
      <c r="AZ8" s="17">
        <f t="shared" si="12"/>
        <v>0.20906569616401807</v>
      </c>
      <c r="BB8" s="193"/>
      <c r="BC8" s="19" t="s">
        <v>47</v>
      </c>
      <c r="BD8" s="16">
        <f>SUM(G8,G25,G42,G59,G76,G93,G110,G127,G144,G161,G178,G195,G212,G229)</f>
        <v>54398</v>
      </c>
      <c r="BE8" s="16" t="e">
        <f>SUM(H8,H25,H42,H59,H76,#REF!,H110,H127,H144,H161,H178,H195,H212,H229)</f>
        <v>#REF!</v>
      </c>
      <c r="BF8" s="17">
        <f t="shared" si="13"/>
        <v>0</v>
      </c>
      <c r="BH8" s="193"/>
      <c r="BI8" s="19" t="s">
        <v>47</v>
      </c>
      <c r="BJ8" s="16">
        <f t="shared" si="14"/>
        <v>23355</v>
      </c>
      <c r="BK8" s="16">
        <f t="shared" si="14"/>
        <v>142827</v>
      </c>
      <c r="BL8" s="17">
        <f t="shared" si="15"/>
        <v>0.16351950261505177</v>
      </c>
      <c r="BN8" s="193"/>
      <c r="BO8" s="19" t="s">
        <v>47</v>
      </c>
      <c r="BP8" s="16">
        <f t="shared" si="16"/>
        <v>13389</v>
      </c>
      <c r="BQ8" s="16">
        <f t="shared" si="16"/>
        <v>102001</v>
      </c>
      <c r="BR8" s="17">
        <f t="shared" si="17"/>
        <v>0.13126341898608837</v>
      </c>
      <c r="BT8" s="193"/>
      <c r="BU8" s="19" t="s">
        <v>47</v>
      </c>
      <c r="BV8" s="16">
        <f t="shared" si="18"/>
        <v>23403</v>
      </c>
      <c r="BW8" s="16">
        <f t="shared" si="18"/>
        <v>116088</v>
      </c>
      <c r="BX8" s="17">
        <f t="shared" si="19"/>
        <v>0.20159706429605126</v>
      </c>
      <c r="BZ8" s="193"/>
      <c r="CA8" s="19" t="s">
        <v>47</v>
      </c>
      <c r="CB8" s="16">
        <f t="shared" si="20"/>
        <v>15593</v>
      </c>
      <c r="CC8" s="16">
        <f t="shared" si="20"/>
        <v>116754</v>
      </c>
      <c r="CD8" s="17">
        <f t="shared" si="21"/>
        <v>0.13355431077307844</v>
      </c>
      <c r="CF8" s="193"/>
      <c r="CG8" s="19" t="s">
        <v>47</v>
      </c>
      <c r="CH8" s="16">
        <f t="shared" si="22"/>
        <v>25135</v>
      </c>
      <c r="CI8" s="16">
        <f t="shared" si="22"/>
        <v>179553</v>
      </c>
      <c r="CJ8" s="17">
        <f t="shared" si="23"/>
        <v>0.13998652208540097</v>
      </c>
      <c r="CL8" s="193"/>
      <c r="CM8" s="19" t="s">
        <v>47</v>
      </c>
      <c r="CN8" s="16">
        <f t="shared" si="24"/>
        <v>537</v>
      </c>
      <c r="CO8" s="16">
        <f t="shared" si="24"/>
        <v>4099</v>
      </c>
      <c r="CP8" s="17">
        <f t="shared" si="25"/>
        <v>0.13100756282020004</v>
      </c>
      <c r="CR8" s="193"/>
      <c r="CS8" s="19" t="s">
        <v>47</v>
      </c>
      <c r="CT8" s="16">
        <f t="shared" si="26"/>
        <v>219</v>
      </c>
      <c r="CU8" s="16">
        <f t="shared" si="26"/>
        <v>4091</v>
      </c>
      <c r="CV8" s="17">
        <f t="shared" si="27"/>
        <v>5.3532143730139328E-2</v>
      </c>
      <c r="CX8" s="193"/>
      <c r="CY8" s="19" t="s">
        <v>47</v>
      </c>
      <c r="CZ8" s="16">
        <f t="shared" si="28"/>
        <v>925</v>
      </c>
      <c r="DA8" s="16">
        <f t="shared" si="28"/>
        <v>3230</v>
      </c>
      <c r="DB8" s="17">
        <f t="shared" si="29"/>
        <v>0.28637770897832815</v>
      </c>
    </row>
    <row r="9" spans="1:106" ht="18.75" customHeight="1" x14ac:dyDescent="0.3">
      <c r="A9" s="233"/>
      <c r="B9" s="234"/>
      <c r="C9" s="102" t="s">
        <v>44</v>
      </c>
      <c r="D9" s="58">
        <f>SUM(D6:D8)</f>
        <v>81164</v>
      </c>
      <c r="E9" s="71">
        <f>SUM(E6:E8)</f>
        <v>374755</v>
      </c>
      <c r="F9" s="59">
        <f t="shared" si="0"/>
        <v>0.21657883150324878</v>
      </c>
      <c r="G9" s="58">
        <f>SUM(G6:G8)</f>
        <v>77737</v>
      </c>
      <c r="H9" s="71">
        <f>SUM(H6:H8)</f>
        <v>401034</v>
      </c>
      <c r="I9" s="59">
        <f t="shared" si="30"/>
        <v>0.19384141992948228</v>
      </c>
      <c r="J9" s="58">
        <f>SUM(J6:J8)</f>
        <v>42182</v>
      </c>
      <c r="K9" s="71">
        <f>SUM(K6:K8)</f>
        <v>252617</v>
      </c>
      <c r="L9" s="59">
        <f t="shared" si="1"/>
        <v>0.16698005280721409</v>
      </c>
      <c r="M9" s="58">
        <f>SUM(M6:M8)</f>
        <v>16825</v>
      </c>
      <c r="N9" s="71">
        <f>SUM(N6:N8)</f>
        <v>107377</v>
      </c>
      <c r="O9" s="59">
        <f t="shared" si="2"/>
        <v>0.15669091146148617</v>
      </c>
      <c r="P9" s="58">
        <f>SUM(P6:P8)</f>
        <v>38504</v>
      </c>
      <c r="Q9" s="71">
        <f>SUM(Q6:Q8)</f>
        <v>195437</v>
      </c>
      <c r="R9" s="59">
        <f t="shared" si="3"/>
        <v>0.19701489482544246</v>
      </c>
      <c r="S9" s="58">
        <f>SUM(S6:S8)</f>
        <v>30872</v>
      </c>
      <c r="T9" s="71">
        <f>SUM(T6:T8)</f>
        <v>204685</v>
      </c>
      <c r="U9" s="59">
        <f t="shared" si="4"/>
        <v>0.15082688032830935</v>
      </c>
      <c r="V9" s="58">
        <f>SUM(V6:V8)</f>
        <v>25166</v>
      </c>
      <c r="W9" s="71">
        <f>SUM(W6:W8)</f>
        <v>185617</v>
      </c>
      <c r="X9" s="59">
        <f t="shared" si="5"/>
        <v>0.13558025396380718</v>
      </c>
      <c r="Y9" s="58">
        <f>SUM(Y6:Y8)</f>
        <v>5069</v>
      </c>
      <c r="Z9" s="71">
        <f>SUM(Z6:Z8)</f>
        <v>40079</v>
      </c>
      <c r="AA9" s="59">
        <f t="shared" si="6"/>
        <v>0.1264752114573717</v>
      </c>
      <c r="AB9" s="58">
        <f>SUM(AB6:AB8)</f>
        <v>0</v>
      </c>
      <c r="AC9" s="71">
        <f>SUM(AC6:AC8)</f>
        <v>0</v>
      </c>
      <c r="AD9" s="59">
        <f t="shared" si="7"/>
        <v>0</v>
      </c>
      <c r="AE9" s="58">
        <f>SUM(AE6:AE8)</f>
        <v>2044</v>
      </c>
      <c r="AF9" s="71">
        <f>SUM(AF6:AF8)</f>
        <v>7528</v>
      </c>
      <c r="AG9" s="59">
        <f t="shared" si="8"/>
        <v>0.27151965993623806</v>
      </c>
      <c r="AH9" s="58">
        <f>SUM(AH6:AH8)</f>
        <v>319563</v>
      </c>
      <c r="AI9" s="58">
        <f>SUM(AI6:AI8)</f>
        <v>1769129</v>
      </c>
      <c r="AJ9" s="103">
        <f t="shared" si="9"/>
        <v>0.18063295553913819</v>
      </c>
      <c r="AK9" s="119">
        <f>SUM(AK6:AK8)</f>
        <v>34682</v>
      </c>
      <c r="AL9" s="121"/>
      <c r="AM9" s="249"/>
      <c r="AN9" s="244"/>
      <c r="AO9" s="104" t="s">
        <v>44</v>
      </c>
      <c r="AP9" s="26">
        <f>SUM(AP6:AP8)</f>
        <v>899723</v>
      </c>
      <c r="AQ9" s="26">
        <f>SUM(AQ6:AQ8)</f>
        <v>5339947</v>
      </c>
      <c r="AR9" s="27">
        <f t="shared" si="10"/>
        <v>0.16848912545386685</v>
      </c>
      <c r="AS9" s="26">
        <f t="shared" si="11"/>
        <v>109889</v>
      </c>
      <c r="AT9" s="210"/>
      <c r="AV9" s="194"/>
      <c r="AW9" s="25" t="s">
        <v>44</v>
      </c>
      <c r="AX9" s="26">
        <f>SUM(AX6:AX8)</f>
        <v>211059</v>
      </c>
      <c r="AY9" s="26">
        <f>SUM(AY6:AY8)</f>
        <v>1093046</v>
      </c>
      <c r="AZ9" s="27">
        <f t="shared" si="12"/>
        <v>0.19309251394726296</v>
      </c>
      <c r="BB9" s="194"/>
      <c r="BC9" s="25" t="s">
        <v>44</v>
      </c>
      <c r="BD9" s="26">
        <f>SUM(BD6:BD8)</f>
        <v>204720</v>
      </c>
      <c r="BE9" s="26" t="e">
        <f>SUM(BE6:BE8)</f>
        <v>#REF!</v>
      </c>
      <c r="BF9" s="27">
        <f t="shared" si="13"/>
        <v>0</v>
      </c>
      <c r="BH9" s="194"/>
      <c r="BI9" s="25" t="s">
        <v>44</v>
      </c>
      <c r="BJ9" s="26">
        <f>SUM(BJ6:BJ8)</f>
        <v>127310</v>
      </c>
      <c r="BK9" s="26">
        <f>SUM(BK6:BK8)</f>
        <v>807388</v>
      </c>
      <c r="BL9" s="27">
        <f t="shared" si="15"/>
        <v>0.15768131307376379</v>
      </c>
      <c r="BN9" s="194"/>
      <c r="BO9" s="25" t="s">
        <v>44</v>
      </c>
      <c r="BP9" s="26">
        <f>SUM(BP6:BP8)</f>
        <v>59198</v>
      </c>
      <c r="BQ9" s="26">
        <f>SUM(BQ6:BQ8)</f>
        <v>443354</v>
      </c>
      <c r="BR9" s="27">
        <f t="shared" si="17"/>
        <v>0.1335230989232081</v>
      </c>
      <c r="BT9" s="194"/>
      <c r="BU9" s="25" t="s">
        <v>44</v>
      </c>
      <c r="BV9" s="26">
        <f>SUM(BV6:BV8)</f>
        <v>114627</v>
      </c>
      <c r="BW9" s="26">
        <f>SUM(BW6:BW8)</f>
        <v>667787</v>
      </c>
      <c r="BX9" s="27">
        <f t="shared" si="19"/>
        <v>0.17165203874888249</v>
      </c>
      <c r="BZ9" s="194"/>
      <c r="CA9" s="25" t="s">
        <v>44</v>
      </c>
      <c r="CB9" s="26">
        <f>SUM(CB6:CB8)</f>
        <v>86678</v>
      </c>
      <c r="CC9" s="26">
        <f>SUM(CC6:CC8)</f>
        <v>568209</v>
      </c>
      <c r="CD9" s="27">
        <f t="shared" si="21"/>
        <v>0.15254598220021154</v>
      </c>
      <c r="CF9" s="194"/>
      <c r="CG9" s="25" t="s">
        <v>44</v>
      </c>
      <c r="CH9" s="26">
        <f>SUM(CH6:CH8)</f>
        <v>78126</v>
      </c>
      <c r="CI9" s="26">
        <f>SUM(CI6:CI8)</f>
        <v>580250</v>
      </c>
      <c r="CJ9" s="27">
        <f t="shared" si="23"/>
        <v>0.13464196467040068</v>
      </c>
      <c r="CL9" s="194"/>
      <c r="CM9" s="25" t="s">
        <v>44</v>
      </c>
      <c r="CN9" s="26">
        <f>SUM(CN6:CN8)</f>
        <v>12333</v>
      </c>
      <c r="CO9" s="26">
        <f>SUM(CO6:CO8)</f>
        <v>81002</v>
      </c>
      <c r="CP9" s="27">
        <f t="shared" si="25"/>
        <v>0.15225549986420089</v>
      </c>
      <c r="CR9" s="194"/>
      <c r="CS9" s="25" t="s">
        <v>44</v>
      </c>
      <c r="CT9" s="26">
        <f>SUM(CT6:CT8)</f>
        <v>1909</v>
      </c>
      <c r="CU9" s="26">
        <f>SUM(CU6:CU8)</f>
        <v>29223</v>
      </c>
      <c r="CV9" s="27">
        <f t="shared" si="27"/>
        <v>6.5325257502652015E-2</v>
      </c>
      <c r="CX9" s="194"/>
      <c r="CY9" s="25" t="s">
        <v>44</v>
      </c>
      <c r="CZ9" s="26">
        <f>SUM(CZ6:CZ8)</f>
        <v>3763</v>
      </c>
      <c r="DA9" s="26">
        <f>SUM(DA6:DA8)</f>
        <v>15878</v>
      </c>
      <c r="DB9" s="27">
        <f t="shared" si="29"/>
        <v>0.23699458370071796</v>
      </c>
    </row>
    <row r="10" spans="1:106" ht="18.75" customHeight="1" x14ac:dyDescent="0.3">
      <c r="A10" s="233"/>
      <c r="B10" s="232" t="s">
        <v>25</v>
      </c>
      <c r="C10" s="100" t="s">
        <v>38</v>
      </c>
      <c r="D10" s="77">
        <v>18671</v>
      </c>
      <c r="E10" s="70">
        <v>86931</v>
      </c>
      <c r="F10" s="55">
        <f t="shared" si="0"/>
        <v>0.21477953779434264</v>
      </c>
      <c r="G10" s="77">
        <v>23280</v>
      </c>
      <c r="H10" s="70">
        <v>113260</v>
      </c>
      <c r="I10" s="55">
        <f t="shared" si="30"/>
        <v>0.20554476425922655</v>
      </c>
      <c r="J10" s="77">
        <v>11182</v>
      </c>
      <c r="K10" s="70">
        <v>66013</v>
      </c>
      <c r="L10" s="55">
        <f t="shared" si="1"/>
        <v>0.16939087755442109</v>
      </c>
      <c r="M10" s="77">
        <v>6018</v>
      </c>
      <c r="N10" s="70">
        <v>40058</v>
      </c>
      <c r="O10" s="55">
        <f t="shared" si="2"/>
        <v>0.15023216336312348</v>
      </c>
      <c r="P10" s="77">
        <v>10456</v>
      </c>
      <c r="Q10" s="70">
        <v>50898</v>
      </c>
      <c r="R10" s="55">
        <f t="shared" si="3"/>
        <v>0.20543046878069865</v>
      </c>
      <c r="S10" s="77"/>
      <c r="T10" s="70"/>
      <c r="U10" s="55">
        <f t="shared" si="4"/>
        <v>0</v>
      </c>
      <c r="V10" s="77">
        <v>9067</v>
      </c>
      <c r="W10" s="70">
        <v>57441</v>
      </c>
      <c r="X10" s="55">
        <f t="shared" si="5"/>
        <v>0.15784892324297975</v>
      </c>
      <c r="Y10" s="77">
        <v>2490</v>
      </c>
      <c r="Z10" s="70">
        <v>25879</v>
      </c>
      <c r="AA10" s="55">
        <f t="shared" si="6"/>
        <v>9.6217009930831945E-2</v>
      </c>
      <c r="AB10" s="77"/>
      <c r="AC10" s="70"/>
      <c r="AD10" s="55">
        <f t="shared" si="7"/>
        <v>0</v>
      </c>
      <c r="AE10" s="77">
        <v>663</v>
      </c>
      <c r="AF10" s="70">
        <v>2564</v>
      </c>
      <c r="AG10" s="55">
        <f t="shared" si="8"/>
        <v>0.25858034321372853</v>
      </c>
      <c r="AH10" s="97">
        <f>SUM(D10,G10,J10,M10,P10,S10,V10,Y10,AB10,AE10)</f>
        <v>81827</v>
      </c>
      <c r="AI10" s="77">
        <f>SUM(E10,H10,K10,N10,Q10,W10,T10,Z10,AC10,AF10)</f>
        <v>443044</v>
      </c>
      <c r="AJ10" s="98">
        <f t="shared" si="9"/>
        <v>0.18469271675048077</v>
      </c>
      <c r="AK10" s="118">
        <v>4698</v>
      </c>
      <c r="AL10" s="121"/>
      <c r="AM10" s="249"/>
      <c r="AN10" s="242" t="s">
        <v>25</v>
      </c>
      <c r="AO10" s="101" t="s">
        <v>38</v>
      </c>
      <c r="AP10" s="16">
        <f t="shared" ref="AP10:AQ12" si="31">SUM(AH10,AH27,AH44,AH61,AH78,AH95,AH112,AH129,AH146,AH163,AH214,AH180,AH197,AH231)</f>
        <v>216665</v>
      </c>
      <c r="AQ10" s="16">
        <f t="shared" si="31"/>
        <v>1206043</v>
      </c>
      <c r="AR10" s="17">
        <f t="shared" si="10"/>
        <v>0.17964948181781246</v>
      </c>
      <c r="AS10" s="16">
        <f t="shared" si="11"/>
        <v>12008</v>
      </c>
      <c r="AT10" s="207"/>
      <c r="AU10" s="65"/>
      <c r="AV10" s="192" t="s">
        <v>25</v>
      </c>
      <c r="AW10" s="19" t="s">
        <v>38</v>
      </c>
      <c r="AX10" s="16">
        <f t="shared" ref="AX10:AY12" si="32">SUM(D10,D27,D44,D61,D78,D95,D112,D129,D146,D163,D180,D197,D214,D231)</f>
        <v>47321</v>
      </c>
      <c r="AY10" s="16">
        <f t="shared" si="32"/>
        <v>219227</v>
      </c>
      <c r="AZ10" s="17">
        <f t="shared" si="12"/>
        <v>0.21585388661068208</v>
      </c>
      <c r="BB10" s="192" t="s">
        <v>25</v>
      </c>
      <c r="BC10" s="19" t="s">
        <v>38</v>
      </c>
      <c r="BD10" s="16">
        <f t="shared" ref="BD10:BE12" si="33">SUM(G10,G27,G44,G61,G78,G95,G112,G129,G146,G163,G180,G197,G214,G231)</f>
        <v>59234</v>
      </c>
      <c r="BE10" s="16">
        <f t="shared" si="33"/>
        <v>280653</v>
      </c>
      <c r="BF10" s="17">
        <f t="shared" si="13"/>
        <v>0.21105778309870196</v>
      </c>
      <c r="BH10" s="192" t="s">
        <v>25</v>
      </c>
      <c r="BI10" s="19" t="s">
        <v>38</v>
      </c>
      <c r="BJ10" s="16">
        <f t="shared" ref="BJ10:BK12" si="34">SUM(J10,J27,J44,J61,J78,J95,J112,J129,J146,J163,J180,J197,J214,J231)</f>
        <v>29879</v>
      </c>
      <c r="BK10" s="16">
        <f t="shared" si="34"/>
        <v>181079</v>
      </c>
      <c r="BL10" s="17">
        <f t="shared" si="15"/>
        <v>0.16500532916572325</v>
      </c>
      <c r="BN10" s="192" t="s">
        <v>25</v>
      </c>
      <c r="BO10" s="19" t="s">
        <v>38</v>
      </c>
      <c r="BP10" s="16">
        <f t="shared" ref="BP10:BQ12" si="35">SUM(M10,M27,M44,M61,M78,M95,M112,M129,M146,M163,M180,M197,M214,M231)</f>
        <v>19358</v>
      </c>
      <c r="BQ10" s="16">
        <f t="shared" si="35"/>
        <v>136222</v>
      </c>
      <c r="BR10" s="17">
        <f t="shared" si="17"/>
        <v>0.14210626771006152</v>
      </c>
      <c r="BT10" s="192" t="s">
        <v>25</v>
      </c>
      <c r="BU10" s="19" t="s">
        <v>38</v>
      </c>
      <c r="BV10" s="16">
        <f t="shared" ref="BV10:BW12" si="36">SUM(P10,P27,P44,P61,P78,P95,P112,P129,P146,P163,P180,P197,P214,P231)</f>
        <v>28492</v>
      </c>
      <c r="BW10" s="16">
        <f t="shared" si="36"/>
        <v>149942</v>
      </c>
      <c r="BX10" s="17">
        <f t="shared" si="19"/>
        <v>0.19002014112123355</v>
      </c>
      <c r="BZ10" s="192" t="s">
        <v>25</v>
      </c>
      <c r="CA10" s="19" t="s">
        <v>38</v>
      </c>
      <c r="CB10" s="16">
        <f t="shared" ref="CB10:CC12" si="37">SUM(S10,S27,S44,S61,S78,S95,S112,S129,S146,S163,S180,S197,S214,S231)</f>
        <v>0</v>
      </c>
      <c r="CC10" s="16">
        <f t="shared" si="37"/>
        <v>0</v>
      </c>
      <c r="CD10" s="17">
        <f t="shared" si="21"/>
        <v>0</v>
      </c>
      <c r="CF10" s="192" t="s">
        <v>25</v>
      </c>
      <c r="CG10" s="19" t="s">
        <v>38</v>
      </c>
      <c r="CH10" s="16">
        <f t="shared" ref="CH10:CI12" si="38">SUM(V10,V27,V44,V61,V78,V95,V112,V129,V163,V180,V197,V214,V231)</f>
        <v>24873</v>
      </c>
      <c r="CI10" s="16">
        <f t="shared" si="38"/>
        <v>179473</v>
      </c>
      <c r="CJ10" s="17">
        <f t="shared" si="23"/>
        <v>0.1385890913953631</v>
      </c>
      <c r="CL10" s="192" t="s">
        <v>25</v>
      </c>
      <c r="CM10" s="19" t="s">
        <v>38</v>
      </c>
      <c r="CN10" s="16">
        <f t="shared" ref="CN10:CO12" si="39">SUM(Y10,Y27,Y44,Y61,Y78,Y95,Y112,Y129,Y146,Y163,Y180,Y197,Y214,Y231)</f>
        <v>6010</v>
      </c>
      <c r="CO10" s="16">
        <f t="shared" si="39"/>
        <v>49648</v>
      </c>
      <c r="CP10" s="17">
        <f t="shared" si="25"/>
        <v>0.12105220754108927</v>
      </c>
      <c r="CR10" s="192" t="s">
        <v>25</v>
      </c>
      <c r="CS10" s="19" t="s">
        <v>38</v>
      </c>
      <c r="CT10" s="16">
        <f t="shared" ref="CT10:CU12" si="40">SUM(AB10,AB27,AB44,AB61,AB78,AB95,AB112,AB129,AB146,AB163,AB180,AB197,AB214,AB231)</f>
        <v>282</v>
      </c>
      <c r="CU10" s="16">
        <f t="shared" si="40"/>
        <v>4416</v>
      </c>
      <c r="CV10" s="17">
        <f t="shared" si="27"/>
        <v>6.3858695652173919E-2</v>
      </c>
      <c r="CX10" s="192" t="s">
        <v>25</v>
      </c>
      <c r="CY10" s="19" t="s">
        <v>38</v>
      </c>
      <c r="CZ10" s="16">
        <f t="shared" ref="CZ10:DA12" si="41">SUM(AE10,AE27,AE44,AE61,AE78,AE95,AE112,AE129,AE146,AE163,AE180,AE197,AE214,AE231)</f>
        <v>1216</v>
      </c>
      <c r="DA10" s="16">
        <f t="shared" si="41"/>
        <v>5383</v>
      </c>
      <c r="DB10" s="17">
        <f t="shared" si="29"/>
        <v>0.22589634033067063</v>
      </c>
    </row>
    <row r="11" spans="1:106" ht="18.75" customHeight="1" x14ac:dyDescent="0.3">
      <c r="A11" s="233"/>
      <c r="B11" s="233"/>
      <c r="C11" s="54" t="s">
        <v>39</v>
      </c>
      <c r="D11" s="77">
        <v>23722</v>
      </c>
      <c r="E11" s="5">
        <v>120768</v>
      </c>
      <c r="F11" s="55">
        <f t="shared" si="0"/>
        <v>0.19642620561738208</v>
      </c>
      <c r="G11" s="77">
        <v>24878</v>
      </c>
      <c r="H11" s="70">
        <v>127554</v>
      </c>
      <c r="I11" s="55">
        <f t="shared" si="30"/>
        <v>0.19503896388980355</v>
      </c>
      <c r="J11" s="77">
        <v>14688</v>
      </c>
      <c r="K11" s="70">
        <v>96011</v>
      </c>
      <c r="L11" s="55">
        <f t="shared" si="1"/>
        <v>0.15298247075855892</v>
      </c>
      <c r="M11" s="77">
        <v>8050</v>
      </c>
      <c r="N11" s="70">
        <v>56391</v>
      </c>
      <c r="O11" s="55">
        <f t="shared" si="2"/>
        <v>0.14275327623202283</v>
      </c>
      <c r="P11" s="77">
        <v>15649</v>
      </c>
      <c r="Q11" s="70">
        <v>82569</v>
      </c>
      <c r="R11" s="55">
        <f t="shared" si="3"/>
        <v>0.1895263355496615</v>
      </c>
      <c r="S11" s="77">
        <v>0</v>
      </c>
      <c r="T11" s="77"/>
      <c r="U11" s="55">
        <f t="shared" si="4"/>
        <v>0</v>
      </c>
      <c r="V11" s="77">
        <v>12273</v>
      </c>
      <c r="W11" s="70">
        <v>89756</v>
      </c>
      <c r="X11" s="55">
        <f t="shared" si="5"/>
        <v>0.13673737688845314</v>
      </c>
      <c r="Y11" s="77">
        <v>2958</v>
      </c>
      <c r="Z11" s="70">
        <v>29864</v>
      </c>
      <c r="AA11" s="55">
        <f t="shared" si="6"/>
        <v>9.9049022234128051E-2</v>
      </c>
      <c r="AB11" s="77"/>
      <c r="AC11" s="77"/>
      <c r="AD11" s="55">
        <f t="shared" si="7"/>
        <v>0</v>
      </c>
      <c r="AE11" s="77">
        <v>801</v>
      </c>
      <c r="AF11" s="70">
        <v>3495</v>
      </c>
      <c r="AG11" s="55">
        <f t="shared" si="8"/>
        <v>0.22918454935622318</v>
      </c>
      <c r="AH11" s="97">
        <f t="shared" ref="AH11" si="42">SUM(D11,G11,J11,M11,P11,S11,V11,Y11,AB11,AE11)</f>
        <v>103019</v>
      </c>
      <c r="AI11" s="77">
        <f t="shared" ref="AI11" si="43">SUM(E11,H11,K11,N11,Q11,W11,T11,Z11,AC11,AF11)</f>
        <v>606408</v>
      </c>
      <c r="AJ11" s="98">
        <f t="shared" si="9"/>
        <v>0.16988397250695902</v>
      </c>
      <c r="AK11" s="118">
        <v>6357</v>
      </c>
      <c r="AL11" s="122"/>
      <c r="AM11" s="249"/>
      <c r="AN11" s="243"/>
      <c r="AO11" s="101" t="s">
        <v>39</v>
      </c>
      <c r="AP11" s="16">
        <f t="shared" si="31"/>
        <v>285671</v>
      </c>
      <c r="AQ11" s="16">
        <f t="shared" si="31"/>
        <v>1895269</v>
      </c>
      <c r="AR11" s="17">
        <f t="shared" si="10"/>
        <v>0.15072847178949267</v>
      </c>
      <c r="AS11" s="16">
        <f t="shared" si="11"/>
        <v>18044</v>
      </c>
      <c r="AT11" s="207"/>
      <c r="AU11" s="65"/>
      <c r="AV11" s="193"/>
      <c r="AW11" s="19" t="s">
        <v>39</v>
      </c>
      <c r="AX11" s="16">
        <f t="shared" si="32"/>
        <v>62486</v>
      </c>
      <c r="AY11" s="16">
        <f t="shared" si="32"/>
        <v>338968</v>
      </c>
      <c r="AZ11" s="17">
        <f t="shared" si="12"/>
        <v>0.18434188477968422</v>
      </c>
      <c r="BB11" s="193"/>
      <c r="BC11" s="19" t="s">
        <v>39</v>
      </c>
      <c r="BD11" s="16">
        <f t="shared" si="33"/>
        <v>66150</v>
      </c>
      <c r="BE11" s="16">
        <f t="shared" si="33"/>
        <v>359746</v>
      </c>
      <c r="BF11" s="17">
        <f t="shared" si="13"/>
        <v>0.18387973737025567</v>
      </c>
      <c r="BH11" s="193"/>
      <c r="BI11" s="19" t="s">
        <v>39</v>
      </c>
      <c r="BJ11" s="16">
        <f t="shared" si="34"/>
        <v>45155</v>
      </c>
      <c r="BK11" s="16">
        <f t="shared" si="34"/>
        <v>331738</v>
      </c>
      <c r="BL11" s="17">
        <f t="shared" si="15"/>
        <v>0.13611645334571257</v>
      </c>
      <c r="BN11" s="193"/>
      <c r="BO11" s="19" t="s">
        <v>39</v>
      </c>
      <c r="BP11" s="16">
        <f t="shared" si="35"/>
        <v>26478</v>
      </c>
      <c r="BQ11" s="16">
        <f t="shared" si="35"/>
        <v>225971</v>
      </c>
      <c r="BR11" s="17">
        <f t="shared" si="17"/>
        <v>0.11717432767921547</v>
      </c>
      <c r="BT11" s="193"/>
      <c r="BU11" s="19" t="s">
        <v>39</v>
      </c>
      <c r="BV11" s="16">
        <f t="shared" si="36"/>
        <v>41647</v>
      </c>
      <c r="BW11" s="16">
        <f t="shared" si="36"/>
        <v>252204</v>
      </c>
      <c r="BX11" s="17">
        <f t="shared" si="19"/>
        <v>0.16513219457264755</v>
      </c>
      <c r="BZ11" s="193"/>
      <c r="CA11" s="19" t="s">
        <v>39</v>
      </c>
      <c r="CB11" s="16">
        <f t="shared" si="37"/>
        <v>0</v>
      </c>
      <c r="CC11" s="16">
        <f t="shared" si="37"/>
        <v>0</v>
      </c>
      <c r="CD11" s="17">
        <f t="shared" si="21"/>
        <v>0</v>
      </c>
      <c r="CF11" s="193"/>
      <c r="CG11" s="19" t="s">
        <v>39</v>
      </c>
      <c r="CH11" s="16">
        <f t="shared" si="38"/>
        <v>35032</v>
      </c>
      <c r="CI11" s="16">
        <f t="shared" si="38"/>
        <v>311080</v>
      </c>
      <c r="CJ11" s="17">
        <f t="shared" si="23"/>
        <v>0.11261411855471261</v>
      </c>
      <c r="CL11" s="193"/>
      <c r="CM11" s="19" t="s">
        <v>39</v>
      </c>
      <c r="CN11" s="16">
        <f t="shared" si="39"/>
        <v>6738</v>
      </c>
      <c r="CO11" s="16">
        <f t="shared" si="39"/>
        <v>58169</v>
      </c>
      <c r="CP11" s="17">
        <f t="shared" si="25"/>
        <v>0.11583489487527721</v>
      </c>
      <c r="CR11" s="193"/>
      <c r="CS11" s="19" t="s">
        <v>39</v>
      </c>
      <c r="CT11" s="16">
        <f t="shared" si="40"/>
        <v>447</v>
      </c>
      <c r="CU11" s="16">
        <f t="shared" si="40"/>
        <v>9598</v>
      </c>
      <c r="CV11" s="17">
        <f t="shared" si="27"/>
        <v>4.6572202542196288E-2</v>
      </c>
      <c r="CX11" s="193"/>
      <c r="CY11" s="19" t="s">
        <v>39</v>
      </c>
      <c r="CZ11" s="16">
        <f t="shared" si="41"/>
        <v>1538</v>
      </c>
      <c r="DA11" s="16">
        <f t="shared" si="41"/>
        <v>7795</v>
      </c>
      <c r="DB11" s="17">
        <f t="shared" si="29"/>
        <v>0.19730596536241179</v>
      </c>
    </row>
    <row r="12" spans="1:106" ht="18.75" customHeight="1" x14ac:dyDescent="0.3">
      <c r="A12" s="233"/>
      <c r="B12" s="233"/>
      <c r="C12" s="100" t="s">
        <v>52</v>
      </c>
      <c r="D12" s="77">
        <v>22862</v>
      </c>
      <c r="E12" s="70">
        <v>116387</v>
      </c>
      <c r="F12" s="55">
        <f t="shared" si="0"/>
        <v>0.19643087286380781</v>
      </c>
      <c r="G12" s="77">
        <v>28310</v>
      </c>
      <c r="H12" s="70">
        <v>142105</v>
      </c>
      <c r="I12" s="55">
        <f t="shared" si="30"/>
        <v>0.19921888744238414</v>
      </c>
      <c r="J12" s="77">
        <v>17001</v>
      </c>
      <c r="K12" s="70">
        <v>118386</v>
      </c>
      <c r="L12" s="55">
        <f t="shared" si="1"/>
        <v>0.14360650752622775</v>
      </c>
      <c r="M12" s="77">
        <v>10836</v>
      </c>
      <c r="N12" s="70">
        <v>81122</v>
      </c>
      <c r="O12" s="55">
        <f t="shared" si="2"/>
        <v>0.13357658834841349</v>
      </c>
      <c r="P12" s="77">
        <v>20361</v>
      </c>
      <c r="Q12" s="70">
        <v>112859</v>
      </c>
      <c r="R12" s="55">
        <f t="shared" si="3"/>
        <v>0.18041095526276149</v>
      </c>
      <c r="S12" s="77"/>
      <c r="T12" s="77"/>
      <c r="U12" s="55">
        <f t="shared" si="4"/>
        <v>0</v>
      </c>
      <c r="V12" s="77">
        <v>13683</v>
      </c>
      <c r="W12" s="70">
        <v>104892</v>
      </c>
      <c r="X12" s="55">
        <f t="shared" si="5"/>
        <v>0.13044846127445373</v>
      </c>
      <c r="Y12" s="77">
        <v>4007</v>
      </c>
      <c r="Z12" s="70">
        <v>38205</v>
      </c>
      <c r="AA12" s="55">
        <f t="shared" si="6"/>
        <v>0.10488156000523492</v>
      </c>
      <c r="AB12" s="77"/>
      <c r="AC12" s="70"/>
      <c r="AD12" s="55">
        <f t="shared" si="7"/>
        <v>0</v>
      </c>
      <c r="AE12" s="77">
        <v>715</v>
      </c>
      <c r="AF12" s="70">
        <v>3529</v>
      </c>
      <c r="AG12" s="55">
        <f t="shared" si="8"/>
        <v>0.20260697081326154</v>
      </c>
      <c r="AH12" s="97">
        <f>SUM(D12,G12,J12,M12,P12,S12,V12,Y12,AB12,AE12)</f>
        <v>117775</v>
      </c>
      <c r="AI12" s="77">
        <f>SUM(E12,H12,K12,N12,Q12,W12,T12,Z12,AC12,AF12)</f>
        <v>717485</v>
      </c>
      <c r="AJ12" s="98">
        <f t="shared" si="9"/>
        <v>0.16414977316598953</v>
      </c>
      <c r="AK12" s="124">
        <v>8056</v>
      </c>
      <c r="AL12" s="121"/>
      <c r="AM12" s="249"/>
      <c r="AN12" s="243"/>
      <c r="AO12" s="101" t="s">
        <v>52</v>
      </c>
      <c r="AP12" s="16">
        <f t="shared" si="31"/>
        <v>322386</v>
      </c>
      <c r="AQ12" s="16">
        <f t="shared" si="31"/>
        <v>2168988</v>
      </c>
      <c r="AR12" s="17">
        <f t="shared" si="10"/>
        <v>0.1486342939656651</v>
      </c>
      <c r="AS12" s="16">
        <f t="shared" si="11"/>
        <v>22645</v>
      </c>
      <c r="AT12" s="207"/>
      <c r="AV12" s="193"/>
      <c r="AW12" s="19" t="s">
        <v>52</v>
      </c>
      <c r="AX12" s="16">
        <f t="shared" si="32"/>
        <v>58228</v>
      </c>
      <c r="AY12" s="16">
        <f t="shared" si="32"/>
        <v>313518</v>
      </c>
      <c r="AZ12" s="17">
        <f t="shared" si="12"/>
        <v>0.18572458359647612</v>
      </c>
      <c r="BB12" s="193"/>
      <c r="BC12" s="19" t="s">
        <v>52</v>
      </c>
      <c r="BD12" s="16">
        <f t="shared" si="33"/>
        <v>72755</v>
      </c>
      <c r="BE12" s="16">
        <f t="shared" si="33"/>
        <v>381268</v>
      </c>
      <c r="BF12" s="17">
        <f t="shared" si="13"/>
        <v>0.19082377750034096</v>
      </c>
      <c r="BH12" s="193"/>
      <c r="BI12" s="19" t="s">
        <v>52</v>
      </c>
      <c r="BJ12" s="16">
        <f t="shared" si="34"/>
        <v>51111</v>
      </c>
      <c r="BK12" s="16">
        <f t="shared" si="34"/>
        <v>388775</v>
      </c>
      <c r="BL12" s="17">
        <f t="shared" si="15"/>
        <v>0.13146678670181983</v>
      </c>
      <c r="BN12" s="193"/>
      <c r="BO12" s="19" t="s">
        <v>52</v>
      </c>
      <c r="BP12" s="16">
        <f t="shared" si="35"/>
        <v>33945</v>
      </c>
      <c r="BQ12" s="16">
        <f t="shared" si="35"/>
        <v>287244</v>
      </c>
      <c r="BR12" s="17">
        <f t="shared" si="17"/>
        <v>0.11817479216276058</v>
      </c>
      <c r="BT12" s="193"/>
      <c r="BU12" s="19" t="s">
        <v>52</v>
      </c>
      <c r="BV12" s="16">
        <f t="shared" si="36"/>
        <v>55135</v>
      </c>
      <c r="BW12" s="16">
        <f t="shared" si="36"/>
        <v>344477</v>
      </c>
      <c r="BX12" s="17">
        <f t="shared" si="19"/>
        <v>0.16005422713272585</v>
      </c>
      <c r="BZ12" s="193"/>
      <c r="CA12" s="19" t="s">
        <v>52</v>
      </c>
      <c r="CB12" s="16">
        <f t="shared" si="37"/>
        <v>0</v>
      </c>
      <c r="CC12" s="16">
        <f t="shared" si="37"/>
        <v>0</v>
      </c>
      <c r="CD12" s="17">
        <f t="shared" si="21"/>
        <v>0</v>
      </c>
      <c r="CF12" s="193"/>
      <c r="CG12" s="19" t="s">
        <v>52</v>
      </c>
      <c r="CH12" s="16">
        <f t="shared" si="38"/>
        <v>40189</v>
      </c>
      <c r="CI12" s="16">
        <f t="shared" si="38"/>
        <v>354042</v>
      </c>
      <c r="CJ12" s="17">
        <f t="shared" si="23"/>
        <v>0.11351478073222951</v>
      </c>
      <c r="CL12" s="193"/>
      <c r="CM12" s="19" t="s">
        <v>52</v>
      </c>
      <c r="CN12" s="16">
        <f t="shared" si="39"/>
        <v>8849</v>
      </c>
      <c r="CO12" s="16">
        <f t="shared" si="39"/>
        <v>75068</v>
      </c>
      <c r="CP12" s="17">
        <f t="shared" si="25"/>
        <v>0.11787978899131454</v>
      </c>
      <c r="CR12" s="193"/>
      <c r="CS12" s="19" t="s">
        <v>52</v>
      </c>
      <c r="CT12" s="16">
        <f t="shared" si="40"/>
        <v>789</v>
      </c>
      <c r="CU12" s="16">
        <f t="shared" si="40"/>
        <v>16755</v>
      </c>
      <c r="CV12" s="17">
        <f t="shared" si="27"/>
        <v>4.7090420769919428E-2</v>
      </c>
      <c r="CX12" s="193"/>
      <c r="CY12" s="19" t="s">
        <v>52</v>
      </c>
      <c r="CZ12" s="16">
        <f t="shared" si="41"/>
        <v>1385</v>
      </c>
      <c r="DA12" s="16">
        <f t="shared" si="41"/>
        <v>7841</v>
      </c>
      <c r="DB12" s="17">
        <f t="shared" si="29"/>
        <v>0.17663563321004974</v>
      </c>
    </row>
    <row r="13" spans="1:106" ht="18.75" customHeight="1" x14ac:dyDescent="0.3">
      <c r="A13" s="233"/>
      <c r="B13" s="234"/>
      <c r="C13" s="102" t="s">
        <v>44</v>
      </c>
      <c r="D13" s="58">
        <f>SUM(D10:D12)</f>
        <v>65255</v>
      </c>
      <c r="E13" s="71">
        <f>SUM(E10:E12)</f>
        <v>324086</v>
      </c>
      <c r="F13" s="59">
        <f t="shared" si="0"/>
        <v>0.20135087600204885</v>
      </c>
      <c r="G13" s="58">
        <f>SUM(G10:G12)</f>
        <v>76468</v>
      </c>
      <c r="H13" s="71">
        <f>SUM(H10:H12)</f>
        <v>382919</v>
      </c>
      <c r="I13" s="59">
        <f t="shared" si="30"/>
        <v>0.19969758617357719</v>
      </c>
      <c r="J13" s="58">
        <f>SUM(J10:J12)</f>
        <v>42871</v>
      </c>
      <c r="K13" s="71">
        <f>SUM(K10:K12)</f>
        <v>280410</v>
      </c>
      <c r="L13" s="59">
        <f t="shared" si="1"/>
        <v>0.15288684426375665</v>
      </c>
      <c r="M13" s="58">
        <f>SUM(M10:M12)</f>
        <v>24904</v>
      </c>
      <c r="N13" s="71">
        <f>SUM(N10:N12)</f>
        <v>177571</v>
      </c>
      <c r="O13" s="59">
        <f t="shared" si="2"/>
        <v>0.140248126101672</v>
      </c>
      <c r="P13" s="58">
        <f>SUM(P10:P12)</f>
        <v>46466</v>
      </c>
      <c r="Q13" s="71">
        <f>SUM(Q10:Q12)</f>
        <v>246326</v>
      </c>
      <c r="R13" s="59">
        <f t="shared" si="3"/>
        <v>0.18863619755933195</v>
      </c>
      <c r="S13" s="58">
        <f>SUM(S10:S12)</f>
        <v>0</v>
      </c>
      <c r="T13" s="71">
        <f>SUM(T10:T12)</f>
        <v>0</v>
      </c>
      <c r="U13" s="59">
        <f t="shared" si="4"/>
        <v>0</v>
      </c>
      <c r="V13" s="58">
        <f>SUM(V10:V12)</f>
        <v>35023</v>
      </c>
      <c r="W13" s="71">
        <f>SUM(W10:W12)</f>
        <v>252089</v>
      </c>
      <c r="X13" s="59">
        <f t="shared" si="5"/>
        <v>0.13893109179694474</v>
      </c>
      <c r="Y13" s="58">
        <f>SUM(Y10:Y12)</f>
        <v>9455</v>
      </c>
      <c r="Z13" s="71">
        <f>SUM(Z10:Z12)</f>
        <v>93948</v>
      </c>
      <c r="AA13" s="59">
        <f t="shared" si="6"/>
        <v>0.10064078000596074</v>
      </c>
      <c r="AB13" s="58">
        <f>SUM(AB10:AB12)</f>
        <v>0</v>
      </c>
      <c r="AC13" s="71">
        <f>SUM(AC10:AC12)</f>
        <v>0</v>
      </c>
      <c r="AD13" s="59">
        <f t="shared" si="7"/>
        <v>0</v>
      </c>
      <c r="AE13" s="58">
        <f>SUM(AE10:AE12)</f>
        <v>2179</v>
      </c>
      <c r="AF13" s="71">
        <f>SUM(AF10:AF12)</f>
        <v>9588</v>
      </c>
      <c r="AG13" s="59">
        <f t="shared" si="8"/>
        <v>0.22726324572382145</v>
      </c>
      <c r="AH13" s="58">
        <f>SUM(AH10:AH12)</f>
        <v>302621</v>
      </c>
      <c r="AI13" s="58">
        <f>SUM(AI10:AI12)</f>
        <v>1766937</v>
      </c>
      <c r="AJ13" s="103">
        <f t="shared" si="9"/>
        <v>0.17126869831804983</v>
      </c>
      <c r="AK13" s="119">
        <f>SUM(AK10:AK12)</f>
        <v>19111</v>
      </c>
      <c r="AL13" s="121"/>
      <c r="AM13" s="249"/>
      <c r="AN13" s="244"/>
      <c r="AO13" s="104" t="s">
        <v>44</v>
      </c>
      <c r="AP13" s="26">
        <f>SUM(AP10:AP12)</f>
        <v>824722</v>
      </c>
      <c r="AQ13" s="26">
        <f>SUM(AQ10:AQ12)</f>
        <v>5270300</v>
      </c>
      <c r="AR13" s="27">
        <f t="shared" si="10"/>
        <v>0.15648483008557387</v>
      </c>
      <c r="AS13" s="26">
        <f t="shared" si="11"/>
        <v>52697</v>
      </c>
      <c r="AT13" s="207"/>
      <c r="AV13" s="194"/>
      <c r="AW13" s="25" t="s">
        <v>44</v>
      </c>
      <c r="AX13" s="26">
        <f>SUM(AX10:AX12)</f>
        <v>168035</v>
      </c>
      <c r="AY13" s="26">
        <f>SUM(AY10:AY12)</f>
        <v>871713</v>
      </c>
      <c r="AZ13" s="27">
        <f t="shared" si="12"/>
        <v>0.19276413223159458</v>
      </c>
      <c r="BB13" s="194"/>
      <c r="BC13" s="25" t="s">
        <v>44</v>
      </c>
      <c r="BD13" s="26">
        <f>SUM(BD10:BD12)</f>
        <v>198139</v>
      </c>
      <c r="BE13" s="26">
        <f>SUM(BE10:BE12)</f>
        <v>1021667</v>
      </c>
      <c r="BF13" s="27">
        <f t="shared" si="13"/>
        <v>0.19393696772040206</v>
      </c>
      <c r="BH13" s="194"/>
      <c r="BI13" s="25" t="s">
        <v>44</v>
      </c>
      <c r="BJ13" s="26">
        <f>SUM(BJ10:BJ12)</f>
        <v>126145</v>
      </c>
      <c r="BK13" s="26">
        <f>SUM(BK10:BK12)</f>
        <v>901592</v>
      </c>
      <c r="BL13" s="27">
        <f t="shared" si="15"/>
        <v>0.13991361946423658</v>
      </c>
      <c r="BN13" s="194"/>
      <c r="BO13" s="25" t="s">
        <v>44</v>
      </c>
      <c r="BP13" s="26">
        <f>SUM(BP10:BP12)</f>
        <v>79781</v>
      </c>
      <c r="BQ13" s="26">
        <f>SUM(BQ10:BQ12)</f>
        <v>649437</v>
      </c>
      <c r="BR13" s="27">
        <f t="shared" si="17"/>
        <v>0.12284640388521134</v>
      </c>
      <c r="BT13" s="194"/>
      <c r="BU13" s="25" t="s">
        <v>44</v>
      </c>
      <c r="BV13" s="26">
        <f>SUM(BV10:BV12)</f>
        <v>125274</v>
      </c>
      <c r="BW13" s="26">
        <f>SUM(BW10:BW12)</f>
        <v>746623</v>
      </c>
      <c r="BX13" s="27">
        <f t="shared" si="19"/>
        <v>0.16778749114345526</v>
      </c>
      <c r="BZ13" s="194"/>
      <c r="CA13" s="25" t="s">
        <v>44</v>
      </c>
      <c r="CB13" s="26">
        <f>SUM(CB10:CB12)</f>
        <v>0</v>
      </c>
      <c r="CC13" s="26">
        <f>SUM(CC10:CC12)</f>
        <v>0</v>
      </c>
      <c r="CD13" s="27">
        <f t="shared" si="21"/>
        <v>0</v>
      </c>
      <c r="CF13" s="194"/>
      <c r="CG13" s="25" t="s">
        <v>44</v>
      </c>
      <c r="CH13" s="26">
        <f>SUM(CH10:CH12)</f>
        <v>100094</v>
      </c>
      <c r="CI13" s="26">
        <f>SUM(CI10:CI12)</f>
        <v>844595</v>
      </c>
      <c r="CJ13" s="27">
        <f t="shared" si="23"/>
        <v>0.11851123911460522</v>
      </c>
      <c r="CL13" s="194"/>
      <c r="CM13" s="25" t="s">
        <v>44</v>
      </c>
      <c r="CN13" s="26">
        <f>SUM(CN10:CN12)</f>
        <v>21597</v>
      </c>
      <c r="CO13" s="26">
        <f>SUM(CO10:CO12)</f>
        <v>182885</v>
      </c>
      <c r="CP13" s="27">
        <f t="shared" si="25"/>
        <v>0.11809060338464063</v>
      </c>
      <c r="CR13" s="194"/>
      <c r="CS13" s="25" t="s">
        <v>44</v>
      </c>
      <c r="CT13" s="26">
        <f>SUM(CT10:CT12)</f>
        <v>1518</v>
      </c>
      <c r="CU13" s="26">
        <f>SUM(CU10:CU12)</f>
        <v>30769</v>
      </c>
      <c r="CV13" s="27">
        <f t="shared" si="27"/>
        <v>4.9335370015275118E-2</v>
      </c>
      <c r="CX13" s="194"/>
      <c r="CY13" s="25" t="s">
        <v>44</v>
      </c>
      <c r="CZ13" s="26">
        <f>SUM(CZ10:CZ12)</f>
        <v>4139</v>
      </c>
      <c r="DA13" s="26">
        <f>SUM(DA10:DA12)</f>
        <v>21019</v>
      </c>
      <c r="DB13" s="27">
        <f t="shared" si="29"/>
        <v>0.1969170750273562</v>
      </c>
    </row>
    <row r="14" spans="1:106" ht="18.75" customHeight="1" x14ac:dyDescent="0.3">
      <c r="A14" s="233"/>
      <c r="B14" s="232" t="s">
        <v>26</v>
      </c>
      <c r="C14" s="100" t="s">
        <v>55</v>
      </c>
      <c r="D14" s="77">
        <v>24875</v>
      </c>
      <c r="E14" s="70">
        <v>133130</v>
      </c>
      <c r="F14" s="55">
        <f t="shared" si="0"/>
        <v>0.18684744234958311</v>
      </c>
      <c r="G14" s="77">
        <v>30426</v>
      </c>
      <c r="H14" s="70">
        <v>155169</v>
      </c>
      <c r="I14" s="55">
        <f t="shared" si="30"/>
        <v>0.19608298049223749</v>
      </c>
      <c r="J14" s="77">
        <v>18899</v>
      </c>
      <c r="K14" s="70">
        <v>139936</v>
      </c>
      <c r="L14" s="55">
        <f t="shared" si="1"/>
        <v>0.13505459638691975</v>
      </c>
      <c r="M14" s="77">
        <v>15035</v>
      </c>
      <c r="N14" s="70">
        <v>123086</v>
      </c>
      <c r="O14" s="55">
        <f t="shared" si="2"/>
        <v>0.12215036641047723</v>
      </c>
      <c r="P14" s="77">
        <v>20908</v>
      </c>
      <c r="Q14" s="70">
        <v>117766</v>
      </c>
      <c r="R14" s="55">
        <f t="shared" si="3"/>
        <v>0.17753850856783793</v>
      </c>
      <c r="S14" s="77"/>
      <c r="T14" s="70"/>
      <c r="U14" s="55">
        <f t="shared" si="4"/>
        <v>0</v>
      </c>
      <c r="V14" s="77">
        <v>13757</v>
      </c>
      <c r="W14" s="70">
        <v>122731</v>
      </c>
      <c r="X14" s="55">
        <f t="shared" si="5"/>
        <v>0.11209066983891601</v>
      </c>
      <c r="Y14" s="77">
        <v>4676</v>
      </c>
      <c r="Z14" s="70">
        <v>42678</v>
      </c>
      <c r="AA14" s="55">
        <f t="shared" si="6"/>
        <v>0.10956464689066966</v>
      </c>
      <c r="AB14" s="77">
        <v>70</v>
      </c>
      <c r="AC14" s="20">
        <v>598</v>
      </c>
      <c r="AD14" s="55">
        <f t="shared" si="7"/>
        <v>0.11705685618729098</v>
      </c>
      <c r="AE14" s="77">
        <v>718</v>
      </c>
      <c r="AF14" s="70">
        <v>3356</v>
      </c>
      <c r="AG14" s="55">
        <f t="shared" si="8"/>
        <v>0.21394517282479142</v>
      </c>
      <c r="AH14" s="97">
        <f>SUM(D14,G14,J14,M14,P14,S14,V14,Y14,AB14,AE14)</f>
        <v>129364</v>
      </c>
      <c r="AI14" s="77">
        <f>SUM(E14,H14,K14,N14,Q14,W14,T14,Z14,AC14,AF14)</f>
        <v>838450</v>
      </c>
      <c r="AJ14" s="98">
        <f t="shared" si="9"/>
        <v>0.15428946269902796</v>
      </c>
      <c r="AK14" s="124">
        <v>11244</v>
      </c>
      <c r="AL14" s="121"/>
      <c r="AM14" s="249"/>
      <c r="AN14" s="242" t="s">
        <v>26</v>
      </c>
      <c r="AO14" s="101" t="s">
        <v>55</v>
      </c>
      <c r="AP14" s="16">
        <f t="shared" ref="AP14:AQ16" si="44">SUM(AH14,AH31,AH48,AH65,AH82,AH99,AH116,AH133,AH150,AH167,AH218,AH184,AH201,AH235)</f>
        <v>348243</v>
      </c>
      <c r="AQ14" s="16">
        <f t="shared" si="44"/>
        <v>2477018</v>
      </c>
      <c r="AR14" s="17">
        <f t="shared" si="10"/>
        <v>0.14058961218691185</v>
      </c>
      <c r="AS14" s="16">
        <f t="shared" si="11"/>
        <v>30487</v>
      </c>
      <c r="AT14" s="207"/>
      <c r="AV14" s="192" t="s">
        <v>26</v>
      </c>
      <c r="AW14" s="19" t="s">
        <v>55</v>
      </c>
      <c r="AX14" s="16">
        <f t="shared" ref="AX14:AY16" si="45">SUM(D14,D31,D48,D65,D82,D99,D116,D133,D150,D167,D184,D201,D218,D235)</f>
        <v>61083</v>
      </c>
      <c r="AY14" s="16">
        <f t="shared" si="45"/>
        <v>336523</v>
      </c>
      <c r="AZ14" s="17">
        <f t="shared" si="12"/>
        <v>0.18151211061353906</v>
      </c>
      <c r="BB14" s="192" t="s">
        <v>26</v>
      </c>
      <c r="BC14" s="19" t="s">
        <v>55</v>
      </c>
      <c r="BD14" s="16">
        <f t="shared" ref="BD14:BE16" si="46">SUM(G14,G31,G48,G65,G82,G99,G116,G133,G150,G167,G184,G201,G218,G235)</f>
        <v>74406</v>
      </c>
      <c r="BE14" s="16">
        <f t="shared" si="46"/>
        <v>385990</v>
      </c>
      <c r="BF14" s="17">
        <f t="shared" si="13"/>
        <v>0.19276665198580273</v>
      </c>
      <c r="BH14" s="192" t="s">
        <v>26</v>
      </c>
      <c r="BI14" s="19" t="s">
        <v>55</v>
      </c>
      <c r="BJ14" s="16">
        <f t="shared" ref="BJ14:BK16" si="47">SUM(J14,J31,J48,J65,J82,J99,J116,J133,J150,J167,J184,J201,J218,J235)</f>
        <v>56066</v>
      </c>
      <c r="BK14" s="16">
        <f t="shared" si="47"/>
        <v>461784</v>
      </c>
      <c r="BL14" s="17">
        <f t="shared" si="15"/>
        <v>0.12141174228643695</v>
      </c>
      <c r="BN14" s="192" t="s">
        <v>26</v>
      </c>
      <c r="BO14" s="19" t="s">
        <v>55</v>
      </c>
      <c r="BP14" s="16">
        <f t="shared" ref="BP14:BQ16" si="48">SUM(M14,M31,M48,M65,M82,M99,M116,M133,M150,M167,M184,M201,M218,M235)</f>
        <v>45692</v>
      </c>
      <c r="BQ14" s="16">
        <f t="shared" si="48"/>
        <v>403683</v>
      </c>
      <c r="BR14" s="17">
        <f t="shared" si="17"/>
        <v>0.11318782311863516</v>
      </c>
      <c r="BT14" s="192" t="s">
        <v>26</v>
      </c>
      <c r="BU14" s="19" t="s">
        <v>55</v>
      </c>
      <c r="BV14" s="16">
        <f t="shared" ref="BV14:BW16" si="49">SUM(P14,P31,P48,P65,P82,P99,P116,P133,P150,P167,P184,P201,P218,P235)</f>
        <v>55326</v>
      </c>
      <c r="BW14" s="16">
        <f t="shared" si="49"/>
        <v>345676</v>
      </c>
      <c r="BX14" s="17">
        <f t="shared" si="19"/>
        <v>0.16005160902116433</v>
      </c>
      <c r="BZ14" s="192" t="s">
        <v>26</v>
      </c>
      <c r="CA14" s="19" t="s">
        <v>55</v>
      </c>
      <c r="CB14" s="16">
        <f t="shared" ref="CB14:CC16" si="50">SUM(S14,S31,S48,S65,S82,S99,S116,S133,S150,S167,S184,S201,S218,S235)</f>
        <v>0</v>
      </c>
      <c r="CC14" s="16">
        <f t="shared" si="50"/>
        <v>0</v>
      </c>
      <c r="CD14" s="17">
        <f t="shared" si="21"/>
        <v>0</v>
      </c>
      <c r="CF14" s="192" t="s">
        <v>26</v>
      </c>
      <c r="CG14" s="19" t="s">
        <v>55</v>
      </c>
      <c r="CH14" s="16">
        <f t="shared" ref="CH14:CI16" si="51">SUM(V14,V31,V48,V65,V82,V99,V116,V133,V167,V184,V201,V218,V235)</f>
        <v>41923</v>
      </c>
      <c r="CI14" s="16">
        <f t="shared" si="51"/>
        <v>433268</v>
      </c>
      <c r="CJ14" s="17">
        <f t="shared" si="23"/>
        <v>9.6759973042089428E-2</v>
      </c>
      <c r="CL14" s="192" t="s">
        <v>26</v>
      </c>
      <c r="CM14" s="19" t="s">
        <v>55</v>
      </c>
      <c r="CN14" s="16">
        <f t="shared" ref="CN14:CO16" si="52">SUM(Y14,Y31,Y48,Y65,Y82,Y99,Y116,Y133,Y150,Y167,Y184,Y201,Y218,Y235)</f>
        <v>11065</v>
      </c>
      <c r="CO14" s="16">
        <f t="shared" si="52"/>
        <v>86573</v>
      </c>
      <c r="CP14" s="17">
        <f t="shared" si="25"/>
        <v>0.12781121134764881</v>
      </c>
      <c r="CR14" s="192" t="s">
        <v>26</v>
      </c>
      <c r="CS14" s="19" t="s">
        <v>55</v>
      </c>
      <c r="CT14" s="16">
        <f t="shared" ref="CT14:CU16" si="53">SUM(AB14,AB31,AB48,AB65,AB82,AB99,AB116,AB133,AB150,AB167,AB184,AB201,AB218,AB235)</f>
        <v>1152</v>
      </c>
      <c r="CU14" s="16">
        <f t="shared" si="53"/>
        <v>14955</v>
      </c>
      <c r="CV14" s="17">
        <f t="shared" si="27"/>
        <v>7.7031093279839521E-2</v>
      </c>
      <c r="CX14" s="192" t="s">
        <v>26</v>
      </c>
      <c r="CY14" s="19" t="s">
        <v>55</v>
      </c>
      <c r="CZ14" s="16">
        <f t="shared" ref="CZ14:DA16" si="54">SUM(AE14,AE31,AE48,AE65,AE82,AE99,AE116,AE133,AE150,AE167,AE184,AE201,AE218,AE235)</f>
        <v>1530</v>
      </c>
      <c r="DA14" s="16">
        <f t="shared" si="54"/>
        <v>8566</v>
      </c>
      <c r="DB14" s="17">
        <f t="shared" si="29"/>
        <v>0.17861312164370768</v>
      </c>
    </row>
    <row r="15" spans="1:106" ht="18.75" customHeight="1" x14ac:dyDescent="0.3">
      <c r="A15" s="233"/>
      <c r="B15" s="233"/>
      <c r="C15" s="100" t="s">
        <v>50</v>
      </c>
      <c r="D15" s="77">
        <v>22952</v>
      </c>
      <c r="E15" s="72">
        <v>139331</v>
      </c>
      <c r="F15" s="55">
        <f t="shared" si="0"/>
        <v>0.16473003136416159</v>
      </c>
      <c r="G15" s="77">
        <v>27502</v>
      </c>
      <c r="H15" s="72">
        <v>165736</v>
      </c>
      <c r="I15" s="55">
        <f t="shared" si="30"/>
        <v>0.16593860114881498</v>
      </c>
      <c r="J15" s="77">
        <v>18989</v>
      </c>
      <c r="K15" s="72">
        <v>145765</v>
      </c>
      <c r="L15" s="55">
        <f t="shared" si="1"/>
        <v>0.13027132713614378</v>
      </c>
      <c r="M15" s="77">
        <v>21211</v>
      </c>
      <c r="N15" s="72">
        <v>174200</v>
      </c>
      <c r="O15" s="55">
        <f t="shared" si="2"/>
        <v>0.12176234213547646</v>
      </c>
      <c r="P15" s="77">
        <v>19000</v>
      </c>
      <c r="Q15" s="72">
        <v>111521</v>
      </c>
      <c r="R15" s="55">
        <f t="shared" si="3"/>
        <v>0.17037149953820357</v>
      </c>
      <c r="S15" s="77"/>
      <c r="T15" s="72"/>
      <c r="U15" s="55">
        <f t="shared" si="4"/>
        <v>0</v>
      </c>
      <c r="V15" s="77">
        <v>14964</v>
      </c>
      <c r="W15" s="72">
        <v>131082</v>
      </c>
      <c r="X15" s="55">
        <f t="shared" si="5"/>
        <v>0.11415755023573031</v>
      </c>
      <c r="Y15" s="77">
        <v>6894</v>
      </c>
      <c r="Z15" s="72">
        <v>54936</v>
      </c>
      <c r="AA15" s="55">
        <f t="shared" si="6"/>
        <v>0.12549148099606816</v>
      </c>
      <c r="AB15" s="77">
        <v>215</v>
      </c>
      <c r="AC15" s="72">
        <v>1553</v>
      </c>
      <c r="AD15" s="55">
        <f t="shared" si="7"/>
        <v>0.13844172569220864</v>
      </c>
      <c r="AE15" s="77">
        <v>434</v>
      </c>
      <c r="AF15" s="72">
        <v>2456</v>
      </c>
      <c r="AG15" s="55">
        <f t="shared" si="8"/>
        <v>0.1767100977198697</v>
      </c>
      <c r="AH15" s="97">
        <f>SUM(D15,G15,J15,M15,P15,S15,V15,Y15,AB15,AE15)</f>
        <v>132161</v>
      </c>
      <c r="AI15" s="77">
        <f>SUM(E15,H15,K15,N15,Q15,W15,T15,Z15,AC15,AF15)</f>
        <v>926580</v>
      </c>
      <c r="AJ15" s="98">
        <f t="shared" si="9"/>
        <v>0.14263312396123379</v>
      </c>
      <c r="AK15" s="118">
        <v>19647</v>
      </c>
      <c r="AL15" s="121"/>
      <c r="AM15" s="249"/>
      <c r="AN15" s="243"/>
      <c r="AO15" s="101" t="s">
        <v>50</v>
      </c>
      <c r="AP15" s="16">
        <f t="shared" si="44"/>
        <v>358523</v>
      </c>
      <c r="AQ15" s="16">
        <f t="shared" si="44"/>
        <v>2833175</v>
      </c>
      <c r="AR15" s="17">
        <f t="shared" si="10"/>
        <v>0.1265446010218218</v>
      </c>
      <c r="AS15" s="16">
        <f t="shared" si="11"/>
        <v>48315</v>
      </c>
      <c r="AT15" s="207"/>
      <c r="AV15" s="193"/>
      <c r="AW15" s="19" t="s">
        <v>50</v>
      </c>
      <c r="AX15" s="16">
        <f t="shared" si="45"/>
        <v>59454</v>
      </c>
      <c r="AY15" s="16">
        <f t="shared" si="45"/>
        <v>381359</v>
      </c>
      <c r="AZ15" s="17">
        <f t="shared" si="12"/>
        <v>0.15590034586832879</v>
      </c>
      <c r="BB15" s="193"/>
      <c r="BC15" s="19" t="s">
        <v>50</v>
      </c>
      <c r="BD15" s="16">
        <f t="shared" si="46"/>
        <v>70084</v>
      </c>
      <c r="BE15" s="16">
        <f t="shared" si="46"/>
        <v>431552</v>
      </c>
      <c r="BF15" s="17">
        <f t="shared" si="13"/>
        <v>0.16239989618864006</v>
      </c>
      <c r="BH15" s="193"/>
      <c r="BI15" s="19" t="s">
        <v>50</v>
      </c>
      <c r="BJ15" s="16">
        <f t="shared" si="47"/>
        <v>55615</v>
      </c>
      <c r="BK15" s="16">
        <f t="shared" si="47"/>
        <v>488459</v>
      </c>
      <c r="BL15" s="17">
        <f t="shared" si="15"/>
        <v>0.11385807201832703</v>
      </c>
      <c r="BN15" s="193"/>
      <c r="BO15" s="19" t="s">
        <v>50</v>
      </c>
      <c r="BP15" s="16">
        <f t="shared" si="48"/>
        <v>59546</v>
      </c>
      <c r="BQ15" s="16">
        <f t="shared" si="48"/>
        <v>555602</v>
      </c>
      <c r="BR15" s="17">
        <f t="shared" si="17"/>
        <v>0.10717384026695369</v>
      </c>
      <c r="BT15" s="193"/>
      <c r="BU15" s="19" t="s">
        <v>50</v>
      </c>
      <c r="BV15" s="16">
        <f t="shared" si="49"/>
        <v>50959</v>
      </c>
      <c r="BW15" s="16">
        <f t="shared" si="49"/>
        <v>349753</v>
      </c>
      <c r="BX15" s="17">
        <f t="shared" si="19"/>
        <v>0.14569996540415664</v>
      </c>
      <c r="BZ15" s="193"/>
      <c r="CA15" s="19" t="s">
        <v>50</v>
      </c>
      <c r="CB15" s="16">
        <f t="shared" si="50"/>
        <v>0</v>
      </c>
      <c r="CC15" s="16">
        <f t="shared" si="50"/>
        <v>0</v>
      </c>
      <c r="CD15" s="17">
        <f t="shared" si="21"/>
        <v>0</v>
      </c>
      <c r="CF15" s="193"/>
      <c r="CG15" s="19" t="s">
        <v>50</v>
      </c>
      <c r="CH15" s="16">
        <f t="shared" si="51"/>
        <v>45324</v>
      </c>
      <c r="CI15" s="16">
        <f t="shared" si="51"/>
        <v>483341</v>
      </c>
      <c r="CJ15" s="17">
        <f t="shared" si="23"/>
        <v>9.3772305680668508E-2</v>
      </c>
      <c r="CL15" s="193"/>
      <c r="CM15" s="19" t="s">
        <v>50</v>
      </c>
      <c r="CN15" s="16">
        <f t="shared" si="52"/>
        <v>14829</v>
      </c>
      <c r="CO15" s="16">
        <f t="shared" si="52"/>
        <v>110263</v>
      </c>
      <c r="CP15" s="17">
        <f t="shared" si="25"/>
        <v>0.13448754341891658</v>
      </c>
      <c r="CR15" s="193"/>
      <c r="CS15" s="19" t="s">
        <v>50</v>
      </c>
      <c r="CT15" s="16">
        <f t="shared" si="53"/>
        <v>1639</v>
      </c>
      <c r="CU15" s="16">
        <f t="shared" si="53"/>
        <v>26091</v>
      </c>
      <c r="CV15" s="17">
        <f t="shared" si="27"/>
        <v>6.2818596450883446E-2</v>
      </c>
      <c r="CX15" s="193"/>
      <c r="CY15" s="19" t="s">
        <v>50</v>
      </c>
      <c r="CZ15" s="16">
        <f t="shared" si="54"/>
        <v>1073</v>
      </c>
      <c r="DA15" s="16">
        <f t="shared" si="54"/>
        <v>6755</v>
      </c>
      <c r="DB15" s="17">
        <f t="shared" si="29"/>
        <v>0.15884529977794226</v>
      </c>
    </row>
    <row r="16" spans="1:106" ht="18.75" customHeight="1" x14ac:dyDescent="0.3">
      <c r="A16" s="233"/>
      <c r="B16" s="233"/>
      <c r="C16" s="100" t="s">
        <v>51</v>
      </c>
      <c r="D16" s="77">
        <v>23375</v>
      </c>
      <c r="E16" s="70">
        <v>104818</v>
      </c>
      <c r="F16" s="55">
        <f t="shared" si="0"/>
        <v>0.22300559064282852</v>
      </c>
      <c r="G16" s="77">
        <v>24785</v>
      </c>
      <c r="H16" s="70">
        <v>121099</v>
      </c>
      <c r="I16" s="55">
        <f t="shared" si="30"/>
        <v>0.20466725571639732</v>
      </c>
      <c r="J16" s="77">
        <v>16622</v>
      </c>
      <c r="K16" s="70">
        <v>98854</v>
      </c>
      <c r="L16" s="55">
        <f t="shared" si="1"/>
        <v>0.16814696420984482</v>
      </c>
      <c r="M16" s="77">
        <v>17624</v>
      </c>
      <c r="N16" s="70">
        <v>102581</v>
      </c>
      <c r="O16" s="55">
        <f t="shared" si="2"/>
        <v>0.17180569501174681</v>
      </c>
      <c r="P16" s="77">
        <v>20413</v>
      </c>
      <c r="Q16" s="70">
        <v>94437</v>
      </c>
      <c r="R16" s="55">
        <f t="shared" si="3"/>
        <v>0.21615468513400468</v>
      </c>
      <c r="S16" s="77"/>
      <c r="T16" s="70"/>
      <c r="U16" s="55">
        <f t="shared" si="4"/>
        <v>0</v>
      </c>
      <c r="V16" s="77">
        <v>12897</v>
      </c>
      <c r="W16" s="70">
        <v>82546</v>
      </c>
      <c r="X16" s="55">
        <f t="shared" si="5"/>
        <v>0.15624015700336782</v>
      </c>
      <c r="Y16" s="77">
        <v>8725</v>
      </c>
      <c r="Z16" s="70">
        <v>50161</v>
      </c>
      <c r="AA16" s="55">
        <f t="shared" si="6"/>
        <v>0.17393991347859891</v>
      </c>
      <c r="AB16" s="77">
        <v>161</v>
      </c>
      <c r="AC16" s="70">
        <v>900</v>
      </c>
      <c r="AD16" s="55">
        <f t="shared" si="7"/>
        <v>0.17888888888888888</v>
      </c>
      <c r="AE16" s="77">
        <v>749</v>
      </c>
      <c r="AF16" s="70">
        <v>2678</v>
      </c>
      <c r="AG16" s="55">
        <f t="shared" si="8"/>
        <v>0.27968633308439134</v>
      </c>
      <c r="AH16" s="97">
        <f>SUM(D16,G16,J16,M16,P16,S16,V16,Y16,AB16,AE16)</f>
        <v>125351</v>
      </c>
      <c r="AI16" s="77">
        <f>SUM(E16,H16,K16,N16,Q16,W16,T16,Z16,AC16,AF16)</f>
        <v>658074</v>
      </c>
      <c r="AJ16" s="98">
        <f t="shared" si="9"/>
        <v>0.19048161756884485</v>
      </c>
      <c r="AK16" s="118">
        <v>17579</v>
      </c>
      <c r="AL16" s="121"/>
      <c r="AM16" s="249"/>
      <c r="AN16" s="243"/>
      <c r="AO16" s="101" t="s">
        <v>51</v>
      </c>
      <c r="AP16" s="16">
        <f t="shared" si="44"/>
        <v>329679</v>
      </c>
      <c r="AQ16" s="16">
        <f t="shared" si="44"/>
        <v>1853654</v>
      </c>
      <c r="AR16" s="17">
        <f t="shared" si="10"/>
        <v>0.17785358001007739</v>
      </c>
      <c r="AS16" s="16">
        <f t="shared" si="11"/>
        <v>36134</v>
      </c>
      <c r="AT16" s="207"/>
      <c r="AV16" s="193"/>
      <c r="AW16" s="19" t="s">
        <v>51</v>
      </c>
      <c r="AX16" s="16">
        <f t="shared" si="45"/>
        <v>54241</v>
      </c>
      <c r="AY16" s="16">
        <f t="shared" si="45"/>
        <v>248347</v>
      </c>
      <c r="AZ16" s="17">
        <f t="shared" si="12"/>
        <v>0.21840811445276165</v>
      </c>
      <c r="BB16" s="193"/>
      <c r="BC16" s="19" t="s">
        <v>51</v>
      </c>
      <c r="BD16" s="16">
        <f t="shared" si="46"/>
        <v>63596</v>
      </c>
      <c r="BE16" s="16">
        <f t="shared" si="46"/>
        <v>308099</v>
      </c>
      <c r="BF16" s="17">
        <f t="shared" si="13"/>
        <v>0.20641417206806903</v>
      </c>
      <c r="BH16" s="193"/>
      <c r="BI16" s="19" t="s">
        <v>51</v>
      </c>
      <c r="BJ16" s="16">
        <f t="shared" si="47"/>
        <v>49725</v>
      </c>
      <c r="BK16" s="16">
        <f t="shared" si="47"/>
        <v>314601</v>
      </c>
      <c r="BL16" s="17">
        <f t="shared" si="15"/>
        <v>0.15805734883233047</v>
      </c>
      <c r="BN16" s="193"/>
      <c r="BO16" s="19" t="s">
        <v>51</v>
      </c>
      <c r="BP16" s="16">
        <f t="shared" si="48"/>
        <v>46584</v>
      </c>
      <c r="BQ16" s="16">
        <f t="shared" si="48"/>
        <v>297438</v>
      </c>
      <c r="BR16" s="17">
        <f t="shared" si="17"/>
        <v>0.15661751356585238</v>
      </c>
      <c r="BT16" s="193"/>
      <c r="BU16" s="19" t="s">
        <v>51</v>
      </c>
      <c r="BV16" s="16">
        <f t="shared" si="49"/>
        <v>52044</v>
      </c>
      <c r="BW16" s="16">
        <f t="shared" si="49"/>
        <v>257608</v>
      </c>
      <c r="BX16" s="17">
        <f t="shared" si="19"/>
        <v>0.20202788733269153</v>
      </c>
      <c r="BZ16" s="193"/>
      <c r="CA16" s="19" t="s">
        <v>51</v>
      </c>
      <c r="CB16" s="16">
        <f t="shared" si="50"/>
        <v>0</v>
      </c>
      <c r="CC16" s="16">
        <f t="shared" si="50"/>
        <v>0</v>
      </c>
      <c r="CD16" s="17">
        <f t="shared" si="21"/>
        <v>0</v>
      </c>
      <c r="CF16" s="193"/>
      <c r="CG16" s="19" t="s">
        <v>51</v>
      </c>
      <c r="CH16" s="16">
        <f t="shared" si="51"/>
        <v>42567</v>
      </c>
      <c r="CI16" s="16">
        <f t="shared" si="51"/>
        <v>309824</v>
      </c>
      <c r="CJ16" s="17">
        <f t="shared" si="23"/>
        <v>0.13739090580458582</v>
      </c>
      <c r="CL16" s="193"/>
      <c r="CM16" s="19" t="s">
        <v>51</v>
      </c>
      <c r="CN16" s="16">
        <f t="shared" si="52"/>
        <v>18304</v>
      </c>
      <c r="CO16" s="16">
        <f t="shared" si="52"/>
        <v>99504</v>
      </c>
      <c r="CP16" s="17">
        <f t="shared" si="25"/>
        <v>0.18395240392346035</v>
      </c>
      <c r="CR16" s="193"/>
      <c r="CS16" s="19" t="s">
        <v>51</v>
      </c>
      <c r="CT16" s="16">
        <f t="shared" si="53"/>
        <v>1175</v>
      </c>
      <c r="CU16" s="16">
        <f t="shared" si="53"/>
        <v>12479</v>
      </c>
      <c r="CV16" s="17">
        <f t="shared" si="27"/>
        <v>9.4158185752063472E-2</v>
      </c>
      <c r="CX16" s="193"/>
      <c r="CY16" s="19" t="s">
        <v>51</v>
      </c>
      <c r="CZ16" s="16">
        <f t="shared" si="54"/>
        <v>1443</v>
      </c>
      <c r="DA16" s="16">
        <f t="shared" si="54"/>
        <v>5754</v>
      </c>
      <c r="DB16" s="17">
        <f t="shared" si="29"/>
        <v>0.25078206465067782</v>
      </c>
    </row>
    <row r="17" spans="1:106" ht="18.75" customHeight="1" x14ac:dyDescent="0.3">
      <c r="A17" s="233"/>
      <c r="B17" s="234"/>
      <c r="C17" s="102" t="s">
        <v>44</v>
      </c>
      <c r="D17" s="58">
        <f>SUM(D14:D16)</f>
        <v>71202</v>
      </c>
      <c r="E17" s="71">
        <f>SUM(E14:E16)</f>
        <v>377279</v>
      </c>
      <c r="F17" s="59">
        <f t="shared" si="0"/>
        <v>0.1887250549328216</v>
      </c>
      <c r="G17" s="58">
        <f>SUM(G14:G16)</f>
        <v>82713</v>
      </c>
      <c r="H17" s="71">
        <f>SUM(H14:H16)</f>
        <v>442004</v>
      </c>
      <c r="I17" s="59">
        <f t="shared" si="30"/>
        <v>0.18713179066252794</v>
      </c>
      <c r="J17" s="58">
        <f>SUM(J14:J16)</f>
        <v>54510</v>
      </c>
      <c r="K17" s="71">
        <f>SUM(K14:K16)</f>
        <v>384555</v>
      </c>
      <c r="L17" s="59">
        <f t="shared" si="1"/>
        <v>0.14174825447595271</v>
      </c>
      <c r="M17" s="58">
        <f>SUM(M14:M16)</f>
        <v>53870</v>
      </c>
      <c r="N17" s="71">
        <f>SUM(N14:N16)</f>
        <v>399867</v>
      </c>
      <c r="O17" s="59">
        <f t="shared" si="2"/>
        <v>0.13471979433161527</v>
      </c>
      <c r="P17" s="58">
        <f>SUM(P14:P16)</f>
        <v>60321</v>
      </c>
      <c r="Q17" s="71">
        <f>SUM(Q14:Q16)</f>
        <v>323724</v>
      </c>
      <c r="R17" s="59">
        <f t="shared" si="3"/>
        <v>0.18633465544723282</v>
      </c>
      <c r="S17" s="58">
        <f>SUM(S14:S16)</f>
        <v>0</v>
      </c>
      <c r="T17" s="71">
        <f>SUM(T14:T16)</f>
        <v>0</v>
      </c>
      <c r="U17" s="59">
        <f t="shared" si="4"/>
        <v>0</v>
      </c>
      <c r="V17" s="58">
        <f>SUM(V14:V16)</f>
        <v>41618</v>
      </c>
      <c r="W17" s="71">
        <f>SUM(W14:W16)</f>
        <v>336359</v>
      </c>
      <c r="X17" s="59">
        <f t="shared" si="5"/>
        <v>0.12373089466908868</v>
      </c>
      <c r="Y17" s="58">
        <f>SUM(Y14:Y16)</f>
        <v>20295</v>
      </c>
      <c r="Z17" s="71">
        <f>SUM(Z14:Z16)</f>
        <v>147775</v>
      </c>
      <c r="AA17" s="59">
        <f t="shared" si="6"/>
        <v>0.13733716799187953</v>
      </c>
      <c r="AB17" s="58">
        <f>SUM(AB14:AB16)</f>
        <v>446</v>
      </c>
      <c r="AC17" s="71">
        <f>SUM(AC14:AC16)</f>
        <v>3051</v>
      </c>
      <c r="AD17" s="59">
        <f t="shared" si="7"/>
        <v>0.1461815798098984</v>
      </c>
      <c r="AE17" s="58">
        <f>SUM(AE14:AE16)</f>
        <v>1901</v>
      </c>
      <c r="AF17" s="71">
        <f>SUM(AF14:AF16)</f>
        <v>8490</v>
      </c>
      <c r="AG17" s="59">
        <f t="shared" si="8"/>
        <v>0.22391048292108362</v>
      </c>
      <c r="AH17" s="58">
        <f>SUM(AH14:AH16)</f>
        <v>386876</v>
      </c>
      <c r="AI17" s="58">
        <f>SUM(AI14:AI16)</f>
        <v>2423104</v>
      </c>
      <c r="AJ17" s="103">
        <f t="shared" si="9"/>
        <v>0.15966132695914001</v>
      </c>
      <c r="AK17" s="119">
        <f>SUM(AK14:AK16)</f>
        <v>48470</v>
      </c>
      <c r="AL17" s="121"/>
      <c r="AM17" s="249"/>
      <c r="AN17" s="244"/>
      <c r="AO17" s="104" t="s">
        <v>44</v>
      </c>
      <c r="AP17" s="26">
        <f>SUM(AP14:AP16)</f>
        <v>1036445</v>
      </c>
      <c r="AQ17" s="26">
        <f>SUM(AQ14:AQ16)</f>
        <v>7163847</v>
      </c>
      <c r="AR17" s="27">
        <f t="shared" si="10"/>
        <v>0.14467715460701491</v>
      </c>
      <c r="AS17" s="26">
        <f t="shared" si="11"/>
        <v>114936</v>
      </c>
      <c r="AT17" s="207"/>
      <c r="AV17" s="194"/>
      <c r="AW17" s="25" t="s">
        <v>44</v>
      </c>
      <c r="AX17" s="26">
        <f>SUM(AX14:AX16)</f>
        <v>174778</v>
      </c>
      <c r="AY17" s="26">
        <f>SUM(AY14:AY16)</f>
        <v>966229</v>
      </c>
      <c r="AZ17" s="27">
        <f t="shared" si="12"/>
        <v>0.18088672561059541</v>
      </c>
      <c r="BB17" s="194"/>
      <c r="BC17" s="25" t="s">
        <v>44</v>
      </c>
      <c r="BD17" s="26">
        <f>SUM(BD14:BD16)</f>
        <v>208086</v>
      </c>
      <c r="BE17" s="26">
        <f>SUM(BE14:BE16)</f>
        <v>1125641</v>
      </c>
      <c r="BF17" s="27">
        <f t="shared" si="13"/>
        <v>0.18486000421093404</v>
      </c>
      <c r="BH17" s="194"/>
      <c r="BI17" s="25" t="s">
        <v>44</v>
      </c>
      <c r="BJ17" s="26">
        <f>SUM(BJ14:BJ16)</f>
        <v>161406</v>
      </c>
      <c r="BK17" s="26">
        <f>SUM(BK14:BK16)</f>
        <v>1264844</v>
      </c>
      <c r="BL17" s="27">
        <f t="shared" si="15"/>
        <v>0.12760941270227791</v>
      </c>
      <c r="BN17" s="194"/>
      <c r="BO17" s="25" t="s">
        <v>44</v>
      </c>
      <c r="BP17" s="26">
        <f>SUM(BP14:BP16)</f>
        <v>151822</v>
      </c>
      <c r="BQ17" s="26">
        <f>SUM(BQ14:BQ16)</f>
        <v>1256723</v>
      </c>
      <c r="BR17" s="27">
        <f t="shared" si="17"/>
        <v>0.12080784707529026</v>
      </c>
      <c r="BT17" s="194"/>
      <c r="BU17" s="25" t="s">
        <v>44</v>
      </c>
      <c r="BV17" s="26">
        <f>SUM(BV14:BV16)</f>
        <v>158329</v>
      </c>
      <c r="BW17" s="26">
        <f>SUM(BW14:BW16)</f>
        <v>953037</v>
      </c>
      <c r="BX17" s="27">
        <f t="shared" si="19"/>
        <v>0.16613101065331146</v>
      </c>
      <c r="BZ17" s="194"/>
      <c r="CA17" s="25" t="s">
        <v>44</v>
      </c>
      <c r="CB17" s="26">
        <f>SUM(CB14:CB16)</f>
        <v>0</v>
      </c>
      <c r="CC17" s="26">
        <f>SUM(CC14:CC16)</f>
        <v>0</v>
      </c>
      <c r="CD17" s="27">
        <f t="shared" si="21"/>
        <v>0</v>
      </c>
      <c r="CF17" s="194"/>
      <c r="CG17" s="25" t="s">
        <v>44</v>
      </c>
      <c r="CH17" s="26">
        <f>SUM(CH14:CH16)</f>
        <v>129814</v>
      </c>
      <c r="CI17" s="26">
        <f>SUM(CI14:CI16)</f>
        <v>1226433</v>
      </c>
      <c r="CJ17" s="27">
        <f t="shared" si="23"/>
        <v>0.10584679309835923</v>
      </c>
      <c r="CL17" s="194"/>
      <c r="CM17" s="25" t="s">
        <v>44</v>
      </c>
      <c r="CN17" s="26">
        <f>SUM(CN14:CN16)</f>
        <v>44198</v>
      </c>
      <c r="CO17" s="26">
        <f>SUM(CO14:CO16)</f>
        <v>296340</v>
      </c>
      <c r="CP17" s="27">
        <f t="shared" si="25"/>
        <v>0.14914625092798811</v>
      </c>
      <c r="CR17" s="194"/>
      <c r="CS17" s="25" t="s">
        <v>44</v>
      </c>
      <c r="CT17" s="26">
        <f>SUM(CT14:CT16)</f>
        <v>3966</v>
      </c>
      <c r="CU17" s="26">
        <f>SUM(CU14:CU16)</f>
        <v>53525</v>
      </c>
      <c r="CV17" s="27">
        <f t="shared" si="27"/>
        <v>7.4096216721158334E-2</v>
      </c>
      <c r="CX17" s="194"/>
      <c r="CY17" s="25" t="s">
        <v>44</v>
      </c>
      <c r="CZ17" s="26">
        <f>SUM(CZ14:CZ16)</f>
        <v>4046</v>
      </c>
      <c r="DA17" s="26">
        <f>SUM(DA14:DA16)</f>
        <v>21075</v>
      </c>
      <c r="DB17" s="27">
        <f t="shared" si="29"/>
        <v>0.19198102016607355</v>
      </c>
    </row>
    <row r="18" spans="1:106" ht="18.75" customHeight="1" x14ac:dyDescent="0.3">
      <c r="A18" s="233"/>
      <c r="B18" s="232" t="s">
        <v>9</v>
      </c>
      <c r="C18" s="100" t="s">
        <v>53</v>
      </c>
      <c r="D18" s="77">
        <v>31404</v>
      </c>
      <c r="E18" s="70">
        <v>159823</v>
      </c>
      <c r="F18" s="55">
        <f t="shared" si="0"/>
        <v>0.19649236968396289</v>
      </c>
      <c r="G18" s="77">
        <v>29737</v>
      </c>
      <c r="H18" s="70">
        <v>144155</v>
      </c>
      <c r="I18" s="55">
        <f t="shared" si="30"/>
        <v>0.2062849016683431</v>
      </c>
      <c r="J18" s="77">
        <v>25083</v>
      </c>
      <c r="K18" s="70">
        <v>156030</v>
      </c>
      <c r="L18" s="55">
        <f t="shared" si="1"/>
        <v>0.16075754662564892</v>
      </c>
      <c r="M18" s="77">
        <v>21409</v>
      </c>
      <c r="N18" s="70">
        <v>137845</v>
      </c>
      <c r="O18" s="55">
        <f t="shared" si="2"/>
        <v>0.15531212593855417</v>
      </c>
      <c r="P18" s="77">
        <v>24350</v>
      </c>
      <c r="Q18" s="70">
        <v>116304</v>
      </c>
      <c r="R18" s="55">
        <f t="shared" si="3"/>
        <v>0.20936511211996148</v>
      </c>
      <c r="S18" s="77"/>
      <c r="T18" s="70"/>
      <c r="U18" s="55">
        <f t="shared" si="4"/>
        <v>0</v>
      </c>
      <c r="V18" s="77">
        <v>16428</v>
      </c>
      <c r="W18" s="70">
        <v>120454</v>
      </c>
      <c r="X18" s="55">
        <f t="shared" si="5"/>
        <v>0.13638401381440218</v>
      </c>
      <c r="Y18" s="77">
        <v>9553</v>
      </c>
      <c r="Z18" s="70">
        <v>61329</v>
      </c>
      <c r="AA18" s="55">
        <f t="shared" si="6"/>
        <v>0.15576644002021883</v>
      </c>
      <c r="AB18" s="77"/>
      <c r="AC18" s="70"/>
      <c r="AD18" s="55">
        <f t="shared" si="7"/>
        <v>0</v>
      </c>
      <c r="AE18" s="77">
        <v>843</v>
      </c>
      <c r="AF18" s="125">
        <v>4068</v>
      </c>
      <c r="AG18" s="55">
        <f t="shared" si="8"/>
        <v>0.20722713864306785</v>
      </c>
      <c r="AH18" s="97">
        <f>SUM(D18,G18,J18,M18,P18,S18,V18,Y18,AB18,AE18)</f>
        <v>158807</v>
      </c>
      <c r="AI18" s="77">
        <f>SUM(E18,H18,K18,N18,Q18,W18,T18,Z18,AC18,AF18)</f>
        <v>900008</v>
      </c>
      <c r="AJ18" s="98">
        <f t="shared" si="9"/>
        <v>0.17645065377196648</v>
      </c>
      <c r="AK18" s="118">
        <v>18522</v>
      </c>
      <c r="AL18" s="121"/>
      <c r="AM18" s="249"/>
      <c r="AN18" s="242" t="s">
        <v>9</v>
      </c>
      <c r="AO18" s="101" t="s">
        <v>53</v>
      </c>
      <c r="AP18" s="16">
        <f t="shared" ref="AP18:AQ20" si="55">SUM(AH18,AH35,AH52,AH69,AH86,AH103,AH120,AH137,AH154,AH171,AH222,AH188,AH205,AH239)</f>
        <v>435718</v>
      </c>
      <c r="AQ18" s="16">
        <f t="shared" si="55"/>
        <v>2755057</v>
      </c>
      <c r="AR18" s="17">
        <f t="shared" si="10"/>
        <v>0.15815208178995935</v>
      </c>
      <c r="AS18" s="16">
        <f t="shared" si="11"/>
        <v>44402</v>
      </c>
      <c r="AT18" s="207"/>
      <c r="AV18" s="192" t="s">
        <v>9</v>
      </c>
      <c r="AW18" s="19" t="s">
        <v>53</v>
      </c>
      <c r="AX18" s="16">
        <f t="shared" ref="AX18:AY20" si="56">SUM(D18,D35,D52,D69,D86,D103,D120,D137,D154,D171,D188,D205,D222,D239)</f>
        <v>77620</v>
      </c>
      <c r="AY18" s="16">
        <f t="shared" si="56"/>
        <v>402369</v>
      </c>
      <c r="AZ18" s="17">
        <f t="shared" si="12"/>
        <v>0.19290750529986156</v>
      </c>
      <c r="BB18" s="192" t="s">
        <v>9</v>
      </c>
      <c r="BC18" s="19" t="s">
        <v>53</v>
      </c>
      <c r="BD18" s="16">
        <f t="shared" ref="BD18:BE20" si="57">SUM(G18,G35,G52,G69,G86,G103,G120,G137,G154,G171,G188,G205,G222,G239)</f>
        <v>75723</v>
      </c>
      <c r="BE18" s="16">
        <f t="shared" si="57"/>
        <v>386305</v>
      </c>
      <c r="BF18" s="17">
        <f t="shared" si="13"/>
        <v>0.19601868989529</v>
      </c>
      <c r="BH18" s="192" t="s">
        <v>9</v>
      </c>
      <c r="BI18" s="19" t="s">
        <v>53</v>
      </c>
      <c r="BJ18" s="16">
        <f t="shared" ref="BJ18:BK20" si="58">SUM(J18,J35,J52,J69,J86,J103,J120,J137,J154,J171,J188,J205,J222,J239)</f>
        <v>72452</v>
      </c>
      <c r="BK18" s="16">
        <f t="shared" si="58"/>
        <v>497602</v>
      </c>
      <c r="BL18" s="17">
        <f t="shared" si="15"/>
        <v>0.14560230867239279</v>
      </c>
      <c r="BN18" s="192" t="s">
        <v>9</v>
      </c>
      <c r="BO18" s="19" t="s">
        <v>53</v>
      </c>
      <c r="BP18" s="16">
        <f t="shared" ref="BP18:BQ20" si="59">SUM(M18,M35,M52,M69,M86,M103,M120,M137,M154,M171,M188,M205,M222,M239)</f>
        <v>63470</v>
      </c>
      <c r="BQ18" s="16">
        <f t="shared" si="59"/>
        <v>469661</v>
      </c>
      <c r="BR18" s="17">
        <f t="shared" si="17"/>
        <v>0.13514002652977361</v>
      </c>
      <c r="BT18" s="192" t="s">
        <v>9</v>
      </c>
      <c r="BU18" s="19" t="s">
        <v>53</v>
      </c>
      <c r="BV18" s="16">
        <f t="shared" ref="BV18:BW20" si="60">SUM(P18,P35,P52,P69,P86,P103,P120,P137,P154,P171,P188,P205,P222,P239)</f>
        <v>64870</v>
      </c>
      <c r="BW18" s="16">
        <f t="shared" si="60"/>
        <v>355677</v>
      </c>
      <c r="BX18" s="17">
        <f t="shared" si="19"/>
        <v>0.18238457926714408</v>
      </c>
      <c r="BZ18" s="192" t="s">
        <v>9</v>
      </c>
      <c r="CA18" s="19" t="s">
        <v>53</v>
      </c>
      <c r="CB18" s="16">
        <f t="shared" ref="CB18:CC20" si="61">SUM(S18,S35,S52,S69,S86,S103,S120,S137,S154,S171,S188,S205,S222,S239)</f>
        <v>0</v>
      </c>
      <c r="CC18" s="16">
        <f t="shared" si="61"/>
        <v>0</v>
      </c>
      <c r="CD18" s="17">
        <f t="shared" si="21"/>
        <v>0</v>
      </c>
      <c r="CF18" s="192" t="s">
        <v>9</v>
      </c>
      <c r="CG18" s="19" t="s">
        <v>53</v>
      </c>
      <c r="CH18" s="16">
        <f t="shared" ref="CH18:CI20" si="62">SUM(V18,V35,V52,V69,V86,V103,V120,V137,V171,V188,V205,V222,V239)</f>
        <v>55995</v>
      </c>
      <c r="CI18" s="16">
        <f t="shared" si="62"/>
        <v>477813</v>
      </c>
      <c r="CJ18" s="17">
        <f t="shared" si="23"/>
        <v>0.1171901978389035</v>
      </c>
      <c r="CL18" s="192" t="s">
        <v>9</v>
      </c>
      <c r="CM18" s="19" t="s">
        <v>53</v>
      </c>
      <c r="CN18" s="16">
        <f t="shared" ref="CN18:CO20" si="63">SUM(Y18,Y35,Y52,Y69,Y86,Y103,Y120,Y137,Y154,Y171,Y188,Y205,Y222,Y239)</f>
        <v>23124</v>
      </c>
      <c r="CO18" s="16">
        <f t="shared" si="63"/>
        <v>145046</v>
      </c>
      <c r="CP18" s="17">
        <f t="shared" si="25"/>
        <v>0.15942528577141044</v>
      </c>
      <c r="CR18" s="192" t="s">
        <v>9</v>
      </c>
      <c r="CS18" s="19" t="s">
        <v>53</v>
      </c>
      <c r="CT18" s="16">
        <f t="shared" ref="CT18:CU20" si="64">SUM(AB18,AB35,AB52,AB69,AB86,AB103,AB120,AB137,AB154,AB171,AB188,AB205,AB222,AB239)</f>
        <v>782</v>
      </c>
      <c r="CU18" s="16">
        <f t="shared" si="64"/>
        <v>11731</v>
      </c>
      <c r="CV18" s="17">
        <f t="shared" si="27"/>
        <v>6.6660983718353078E-2</v>
      </c>
      <c r="CX18" s="192" t="s">
        <v>9</v>
      </c>
      <c r="CY18" s="19" t="s">
        <v>53</v>
      </c>
      <c r="CZ18" s="16">
        <f t="shared" ref="CZ18:DA20" si="65">SUM(AE18,AE35,AE52,AE69,AE86,AE103,AE120,AE137,AE154,AE171,AE188,AE205,AE222,AE239)</f>
        <v>1682</v>
      </c>
      <c r="DA18" s="16">
        <f t="shared" si="65"/>
        <v>8853</v>
      </c>
      <c r="DB18" s="17">
        <f t="shared" si="29"/>
        <v>0.18999209307579351</v>
      </c>
    </row>
    <row r="19" spans="1:106" ht="18.75" customHeight="1" x14ac:dyDescent="0.3">
      <c r="A19" s="233"/>
      <c r="B19" s="233"/>
      <c r="C19" s="100" t="s">
        <v>48</v>
      </c>
      <c r="D19" s="77">
        <v>35019</v>
      </c>
      <c r="E19" s="70">
        <v>167194</v>
      </c>
      <c r="F19" s="55">
        <f t="shared" si="0"/>
        <v>0.20945129609914231</v>
      </c>
      <c r="G19" s="77">
        <v>33775</v>
      </c>
      <c r="H19" s="70">
        <v>163928</v>
      </c>
      <c r="I19" s="55">
        <f t="shared" si="30"/>
        <v>0.2060355765946025</v>
      </c>
      <c r="J19" s="77">
        <v>23825</v>
      </c>
      <c r="K19" s="70">
        <v>144830</v>
      </c>
      <c r="L19" s="55">
        <f t="shared" si="1"/>
        <v>0.1645032106607747</v>
      </c>
      <c r="M19" s="77">
        <v>28231</v>
      </c>
      <c r="N19" s="70">
        <v>167369</v>
      </c>
      <c r="O19" s="55">
        <f t="shared" si="2"/>
        <v>0.16867520269583974</v>
      </c>
      <c r="P19" s="77">
        <v>24993</v>
      </c>
      <c r="Q19" s="70">
        <v>118820</v>
      </c>
      <c r="R19" s="55">
        <f t="shared" si="3"/>
        <v>0.21034337653593671</v>
      </c>
      <c r="S19" s="77"/>
      <c r="T19" s="70"/>
      <c r="U19" s="55">
        <f t="shared" si="4"/>
        <v>0</v>
      </c>
      <c r="V19" s="77">
        <v>18448</v>
      </c>
      <c r="W19" s="70">
        <v>122967</v>
      </c>
      <c r="X19" s="55">
        <f t="shared" si="5"/>
        <v>0.15002399017622614</v>
      </c>
      <c r="Y19" s="77">
        <v>7792</v>
      </c>
      <c r="Z19" s="70">
        <v>48969</v>
      </c>
      <c r="AA19" s="55">
        <f t="shared" si="6"/>
        <v>0.1591210765994813</v>
      </c>
      <c r="AB19" s="77"/>
      <c r="AC19" s="70"/>
      <c r="AD19" s="55">
        <f t="shared" si="7"/>
        <v>0</v>
      </c>
      <c r="AE19" s="77">
        <v>1052</v>
      </c>
      <c r="AF19" s="70">
        <v>4577</v>
      </c>
      <c r="AG19" s="55">
        <f t="shared" si="8"/>
        <v>0.22984487655669653</v>
      </c>
      <c r="AH19" s="97">
        <f>SUM(D19,G19,J19,M19,P19,S19,V19,Y19,AB19,AE19)</f>
        <v>173135</v>
      </c>
      <c r="AI19" s="77">
        <f>SUM(E19,H19,K19,N19,Q19,W19,T19,Z19,AC19,AF19)</f>
        <v>938654</v>
      </c>
      <c r="AJ19" s="98">
        <f t="shared" si="9"/>
        <v>0.18445028732632046</v>
      </c>
      <c r="AK19" s="118">
        <v>24792</v>
      </c>
      <c r="AL19" s="121"/>
      <c r="AM19" s="249"/>
      <c r="AN19" s="243"/>
      <c r="AO19" s="101" t="s">
        <v>48</v>
      </c>
      <c r="AP19" s="16">
        <f t="shared" si="55"/>
        <v>470998</v>
      </c>
      <c r="AQ19" s="16">
        <f t="shared" si="55"/>
        <v>2950898</v>
      </c>
      <c r="AR19" s="17">
        <f t="shared" si="10"/>
        <v>0.15961175208360304</v>
      </c>
      <c r="AS19" s="16">
        <f t="shared" si="11"/>
        <v>68079</v>
      </c>
      <c r="AT19" s="207"/>
      <c r="AV19" s="193"/>
      <c r="AW19" s="19" t="s">
        <v>48</v>
      </c>
      <c r="AX19" s="16">
        <f t="shared" si="56"/>
        <v>84949</v>
      </c>
      <c r="AY19" s="16">
        <f t="shared" si="56"/>
        <v>422453</v>
      </c>
      <c r="AZ19" s="17">
        <f t="shared" si="12"/>
        <v>0.20108509112256276</v>
      </c>
      <c r="BB19" s="193"/>
      <c r="BC19" s="19" t="s">
        <v>48</v>
      </c>
      <c r="BD19" s="16">
        <f t="shared" si="57"/>
        <v>84873</v>
      </c>
      <c r="BE19" s="16">
        <f t="shared" si="57"/>
        <v>432639</v>
      </c>
      <c r="BF19" s="17">
        <f t="shared" si="13"/>
        <v>0.19617510210591277</v>
      </c>
      <c r="BH19" s="193"/>
      <c r="BI19" s="19" t="s">
        <v>48</v>
      </c>
      <c r="BJ19" s="16">
        <f t="shared" si="58"/>
        <v>72433</v>
      </c>
      <c r="BK19" s="16">
        <f t="shared" si="58"/>
        <v>514792</v>
      </c>
      <c r="BL19" s="17">
        <f t="shared" si="15"/>
        <v>0.14070342973472783</v>
      </c>
      <c r="BN19" s="193"/>
      <c r="BO19" s="19" t="s">
        <v>48</v>
      </c>
      <c r="BP19" s="16">
        <f t="shared" si="59"/>
        <v>76523</v>
      </c>
      <c r="BQ19" s="16">
        <f t="shared" si="59"/>
        <v>536154</v>
      </c>
      <c r="BR19" s="17">
        <f t="shared" si="17"/>
        <v>0.14272578400981809</v>
      </c>
      <c r="BT19" s="193"/>
      <c r="BU19" s="19" t="s">
        <v>48</v>
      </c>
      <c r="BV19" s="16">
        <f t="shared" si="60"/>
        <v>67165</v>
      </c>
      <c r="BW19" s="16">
        <f t="shared" si="60"/>
        <v>385541</v>
      </c>
      <c r="BX19" s="17">
        <f t="shared" si="19"/>
        <v>0.17420974682329507</v>
      </c>
      <c r="BZ19" s="193"/>
      <c r="CA19" s="19" t="s">
        <v>48</v>
      </c>
      <c r="CB19" s="16">
        <f t="shared" si="61"/>
        <v>0</v>
      </c>
      <c r="CC19" s="16">
        <f t="shared" si="61"/>
        <v>0</v>
      </c>
      <c r="CD19" s="17">
        <f t="shared" si="21"/>
        <v>0</v>
      </c>
      <c r="CF19" s="193"/>
      <c r="CG19" s="19" t="s">
        <v>48</v>
      </c>
      <c r="CH19" s="16">
        <f t="shared" si="62"/>
        <v>60550</v>
      </c>
      <c r="CI19" s="16">
        <f t="shared" si="62"/>
        <v>491491</v>
      </c>
      <c r="CJ19" s="17">
        <f t="shared" si="23"/>
        <v>0.12319655904177289</v>
      </c>
      <c r="CL19" s="193"/>
      <c r="CM19" s="19" t="s">
        <v>48</v>
      </c>
      <c r="CN19" s="16">
        <f t="shared" si="63"/>
        <v>21880</v>
      </c>
      <c r="CO19" s="16">
        <f t="shared" si="63"/>
        <v>145374</v>
      </c>
      <c r="CP19" s="17">
        <f t="shared" si="25"/>
        <v>0.15050834399548751</v>
      </c>
      <c r="CR19" s="193"/>
      <c r="CS19" s="19" t="s">
        <v>48</v>
      </c>
      <c r="CT19" s="16">
        <f t="shared" si="64"/>
        <v>692</v>
      </c>
      <c r="CU19" s="16">
        <f t="shared" si="64"/>
        <v>13152</v>
      </c>
      <c r="CV19" s="17">
        <f t="shared" si="27"/>
        <v>5.2615571776155716E-2</v>
      </c>
      <c r="CX19" s="193"/>
      <c r="CY19" s="19" t="s">
        <v>48</v>
      </c>
      <c r="CZ19" s="16">
        <f t="shared" si="65"/>
        <v>1933</v>
      </c>
      <c r="DA19" s="16">
        <f t="shared" si="65"/>
        <v>9302</v>
      </c>
      <c r="DB19" s="17">
        <f t="shared" si="29"/>
        <v>0.20780477316706084</v>
      </c>
    </row>
    <row r="20" spans="1:106" ht="18.75" customHeight="1" x14ac:dyDescent="0.3">
      <c r="A20" s="233"/>
      <c r="B20" s="233"/>
      <c r="C20" s="100" t="s">
        <v>54</v>
      </c>
      <c r="D20" s="77">
        <v>24042</v>
      </c>
      <c r="E20" s="70">
        <v>99936</v>
      </c>
      <c r="F20" s="55">
        <f t="shared" si="0"/>
        <v>0.24057396733909703</v>
      </c>
      <c r="G20" s="77">
        <v>22347</v>
      </c>
      <c r="H20" s="70">
        <v>89372</v>
      </c>
      <c r="I20" s="55">
        <f t="shared" si="30"/>
        <v>0.2500447567470796</v>
      </c>
      <c r="J20" s="77">
        <v>21917</v>
      </c>
      <c r="K20" s="70">
        <v>103523</v>
      </c>
      <c r="L20" s="55">
        <f t="shared" si="1"/>
        <v>0.21171140712691866</v>
      </c>
      <c r="M20" s="77">
        <v>18558</v>
      </c>
      <c r="N20" s="70">
        <v>93787</v>
      </c>
      <c r="O20" s="55">
        <f t="shared" si="2"/>
        <v>0.19787390576519134</v>
      </c>
      <c r="P20" s="77">
        <v>22908</v>
      </c>
      <c r="Q20" s="70">
        <v>93852</v>
      </c>
      <c r="R20" s="55">
        <f t="shared" si="3"/>
        <v>0.24408643395985169</v>
      </c>
      <c r="S20" s="77">
        <v>0</v>
      </c>
      <c r="T20" s="70"/>
      <c r="U20" s="55">
        <f t="shared" si="4"/>
        <v>0</v>
      </c>
      <c r="V20" s="77">
        <v>15517</v>
      </c>
      <c r="W20" s="70">
        <v>82530</v>
      </c>
      <c r="X20" s="55">
        <f t="shared" si="5"/>
        <v>0.18801647885617351</v>
      </c>
      <c r="Y20" s="77">
        <v>8019</v>
      </c>
      <c r="Z20" s="70">
        <v>36764</v>
      </c>
      <c r="AA20" s="55">
        <f t="shared" si="6"/>
        <v>0.21812098792296813</v>
      </c>
      <c r="AB20" s="77">
        <v>0</v>
      </c>
      <c r="AC20" s="70"/>
      <c r="AD20" s="55">
        <f t="shared" si="7"/>
        <v>0</v>
      </c>
      <c r="AE20" s="77">
        <v>775</v>
      </c>
      <c r="AF20" s="70">
        <v>3398</v>
      </c>
      <c r="AG20" s="55">
        <f t="shared" si="8"/>
        <v>0.22807533843437316</v>
      </c>
      <c r="AH20" s="97">
        <f>SUM(D20,G20,J20,M20,P20,S20,V20,Y20,AB20,AE20)</f>
        <v>134083</v>
      </c>
      <c r="AI20" s="77">
        <f>SUM(E20,H20,K20,N20,Q20,W20,T20,Z20,AC20,AF20)</f>
        <v>603162</v>
      </c>
      <c r="AJ20" s="98">
        <f t="shared" si="9"/>
        <v>0.22230014490302771</v>
      </c>
      <c r="AK20" s="118">
        <v>13423</v>
      </c>
      <c r="AL20" s="121"/>
      <c r="AM20" s="249"/>
      <c r="AN20" s="243"/>
      <c r="AO20" s="101" t="s">
        <v>54</v>
      </c>
      <c r="AP20" s="16">
        <f t="shared" si="55"/>
        <v>351427</v>
      </c>
      <c r="AQ20" s="16">
        <f t="shared" si="55"/>
        <v>1722256</v>
      </c>
      <c r="AR20" s="17">
        <f t="shared" si="10"/>
        <v>0.20405038507631851</v>
      </c>
      <c r="AS20" s="16">
        <f t="shared" si="11"/>
        <v>35287</v>
      </c>
      <c r="AT20" s="207"/>
      <c r="AV20" s="193"/>
      <c r="AW20" s="19" t="s">
        <v>54</v>
      </c>
      <c r="AX20" s="16">
        <f t="shared" si="56"/>
        <v>56191</v>
      </c>
      <c r="AY20" s="16">
        <f t="shared" si="56"/>
        <v>243958</v>
      </c>
      <c r="AZ20" s="17">
        <f t="shared" si="12"/>
        <v>0.23033063068233056</v>
      </c>
      <c r="BB20" s="193"/>
      <c r="BC20" s="19" t="s">
        <v>54</v>
      </c>
      <c r="BD20" s="16">
        <f t="shared" si="57"/>
        <v>55430</v>
      </c>
      <c r="BE20" s="16">
        <f t="shared" si="57"/>
        <v>226258</v>
      </c>
      <c r="BF20" s="17">
        <f t="shared" si="13"/>
        <v>0.24498581265634806</v>
      </c>
      <c r="BH20" s="193"/>
      <c r="BI20" s="19" t="s">
        <v>54</v>
      </c>
      <c r="BJ20" s="16">
        <f t="shared" si="58"/>
        <v>64522</v>
      </c>
      <c r="BK20" s="16">
        <f t="shared" si="58"/>
        <v>338736</v>
      </c>
      <c r="BL20" s="17">
        <f t="shared" si="15"/>
        <v>0.19047872089178594</v>
      </c>
      <c r="BN20" s="193"/>
      <c r="BO20" s="19" t="s">
        <v>54</v>
      </c>
      <c r="BP20" s="16">
        <f t="shared" si="59"/>
        <v>48685</v>
      </c>
      <c r="BQ20" s="16">
        <f t="shared" si="59"/>
        <v>267919</v>
      </c>
      <c r="BR20" s="17">
        <f t="shared" si="17"/>
        <v>0.18171536919740669</v>
      </c>
      <c r="BT20" s="193"/>
      <c r="BU20" s="19" t="s">
        <v>54</v>
      </c>
      <c r="BV20" s="16">
        <f t="shared" si="60"/>
        <v>57864</v>
      </c>
      <c r="BW20" s="16">
        <f t="shared" si="60"/>
        <v>254931</v>
      </c>
      <c r="BX20" s="17">
        <f t="shared" si="19"/>
        <v>0.22697906492344988</v>
      </c>
      <c r="BZ20" s="193"/>
      <c r="CA20" s="19" t="s">
        <v>54</v>
      </c>
      <c r="CB20" s="16">
        <f t="shared" si="61"/>
        <v>0</v>
      </c>
      <c r="CC20" s="16">
        <f t="shared" si="61"/>
        <v>0</v>
      </c>
      <c r="CD20" s="17">
        <f t="shared" si="21"/>
        <v>0</v>
      </c>
      <c r="CF20" s="193"/>
      <c r="CG20" s="19" t="s">
        <v>54</v>
      </c>
      <c r="CH20" s="16">
        <f t="shared" si="62"/>
        <v>47390</v>
      </c>
      <c r="CI20" s="16">
        <f t="shared" si="62"/>
        <v>288840</v>
      </c>
      <c r="CJ20" s="17">
        <f t="shared" si="23"/>
        <v>0.16407007339703641</v>
      </c>
      <c r="CL20" s="193"/>
      <c r="CM20" s="19" t="s">
        <v>54</v>
      </c>
      <c r="CN20" s="16">
        <f t="shared" si="63"/>
        <v>18880</v>
      </c>
      <c r="CO20" s="16">
        <f t="shared" si="63"/>
        <v>87141</v>
      </c>
      <c r="CP20" s="17">
        <f t="shared" si="25"/>
        <v>0.21666035505674711</v>
      </c>
      <c r="CR20" s="193"/>
      <c r="CS20" s="19" t="s">
        <v>54</v>
      </c>
      <c r="CT20" s="16">
        <f t="shared" si="64"/>
        <v>782</v>
      </c>
      <c r="CU20" s="16">
        <f t="shared" si="64"/>
        <v>6929</v>
      </c>
      <c r="CV20" s="17">
        <f t="shared" si="27"/>
        <v>0.11285899841246934</v>
      </c>
      <c r="CX20" s="193"/>
      <c r="CY20" s="19" t="s">
        <v>54</v>
      </c>
      <c r="CZ20" s="16">
        <f t="shared" si="65"/>
        <v>1683</v>
      </c>
      <c r="DA20" s="16">
        <f t="shared" si="65"/>
        <v>7544</v>
      </c>
      <c r="DB20" s="17">
        <f t="shared" si="29"/>
        <v>0.22309119830328739</v>
      </c>
    </row>
    <row r="21" spans="1:106" ht="18.75" customHeight="1" x14ac:dyDescent="0.3">
      <c r="A21" s="234"/>
      <c r="B21" s="234"/>
      <c r="C21" s="102" t="s">
        <v>44</v>
      </c>
      <c r="D21" s="58">
        <f>SUM(D18:D20)</f>
        <v>90465</v>
      </c>
      <c r="E21" s="71">
        <f>SUM(E18:E20)</f>
        <v>426953</v>
      </c>
      <c r="F21" s="59">
        <f t="shared" si="0"/>
        <v>0.21188514895082128</v>
      </c>
      <c r="G21" s="58">
        <f>SUM(G18:G20)</f>
        <v>85859</v>
      </c>
      <c r="H21" s="71">
        <f>SUM(H18:H20)</f>
        <v>397455</v>
      </c>
      <c r="I21" s="59">
        <f t="shared" si="30"/>
        <v>0.21602193959064547</v>
      </c>
      <c r="J21" s="58">
        <f>SUM(J18:J20)</f>
        <v>70825</v>
      </c>
      <c r="K21" s="71">
        <f>SUM(K18:K20)</f>
        <v>404383</v>
      </c>
      <c r="L21" s="59">
        <f t="shared" si="1"/>
        <v>0.17514336656090884</v>
      </c>
      <c r="M21" s="58">
        <f>SUM(M18:M20)</f>
        <v>68198</v>
      </c>
      <c r="N21" s="71">
        <f>SUM(N18:N20)</f>
        <v>399001</v>
      </c>
      <c r="O21" s="59">
        <f t="shared" si="2"/>
        <v>0.17092187738877848</v>
      </c>
      <c r="P21" s="58">
        <f>SUM(P18:P20)</f>
        <v>72251</v>
      </c>
      <c r="Q21" s="71">
        <f>SUM(Q18:Q20)</f>
        <v>328976</v>
      </c>
      <c r="R21" s="59">
        <f t="shared" si="3"/>
        <v>0.21962392393366081</v>
      </c>
      <c r="S21" s="58">
        <f>SUM(S18:S20)</f>
        <v>0</v>
      </c>
      <c r="T21" s="71">
        <f>SUM(T18:T20)</f>
        <v>0</v>
      </c>
      <c r="U21" s="59">
        <f t="shared" si="4"/>
        <v>0</v>
      </c>
      <c r="V21" s="58">
        <f>SUM(V18:V20)</f>
        <v>50393</v>
      </c>
      <c r="W21" s="71">
        <f>SUM(W18:W20)</f>
        <v>325951</v>
      </c>
      <c r="X21" s="59">
        <f t="shared" si="5"/>
        <v>0.15460299247432896</v>
      </c>
      <c r="Y21" s="58">
        <f>SUM(Y18:Y20)</f>
        <v>25364</v>
      </c>
      <c r="Z21" s="71">
        <f>SUM(Z18:Z20)</f>
        <v>147062</v>
      </c>
      <c r="AA21" s="59">
        <f t="shared" si="6"/>
        <v>0.17247147461614828</v>
      </c>
      <c r="AB21" s="58">
        <f>SUM(AB18:AB20)</f>
        <v>0</v>
      </c>
      <c r="AC21" s="71">
        <f>SUM(AC18:AC20)</f>
        <v>0</v>
      </c>
      <c r="AD21" s="59">
        <f t="shared" si="7"/>
        <v>0</v>
      </c>
      <c r="AE21" s="58">
        <f>SUM(AE18:AE20)</f>
        <v>2670</v>
      </c>
      <c r="AF21" s="71">
        <f>SUM(AF18:AF20)</f>
        <v>12043</v>
      </c>
      <c r="AG21" s="59">
        <f t="shared" si="8"/>
        <v>0.22170555509424561</v>
      </c>
      <c r="AH21" s="58">
        <f>SUM(AH18:AH20)</f>
        <v>466025</v>
      </c>
      <c r="AI21" s="58">
        <f>SUM(AI18:AI20)</f>
        <v>2441824</v>
      </c>
      <c r="AJ21" s="103">
        <f t="shared" si="9"/>
        <v>0.19085118337767176</v>
      </c>
      <c r="AK21" s="119">
        <f>SUM(AK18:AK20)</f>
        <v>56737</v>
      </c>
      <c r="AL21" s="121"/>
      <c r="AM21" s="250"/>
      <c r="AN21" s="244"/>
      <c r="AO21" s="104" t="s">
        <v>44</v>
      </c>
      <c r="AP21" s="26">
        <f>SUM(AP18:AP20)</f>
        <v>1258143</v>
      </c>
      <c r="AQ21" s="26">
        <f>SUM(AQ18:AQ20)</f>
        <v>7428211</v>
      </c>
      <c r="AR21" s="27">
        <f t="shared" si="10"/>
        <v>0.16937362172399251</v>
      </c>
      <c r="AS21" s="26">
        <f t="shared" si="11"/>
        <v>147768</v>
      </c>
      <c r="AT21" s="207"/>
      <c r="AV21" s="194"/>
      <c r="AW21" s="25" t="s">
        <v>44</v>
      </c>
      <c r="AX21" s="26">
        <f>SUM(AX18:AX20)</f>
        <v>218760</v>
      </c>
      <c r="AY21" s="26">
        <f>SUM(AY18:AY20)</f>
        <v>1068780</v>
      </c>
      <c r="AZ21" s="27">
        <f t="shared" si="12"/>
        <v>0.20468197383933082</v>
      </c>
      <c r="BB21" s="194"/>
      <c r="BC21" s="25" t="s">
        <v>44</v>
      </c>
      <c r="BD21" s="26">
        <f>SUM(BD18:BD20)</f>
        <v>216026</v>
      </c>
      <c r="BE21" s="26">
        <f>SUM(BE18:BE20)</f>
        <v>1045202</v>
      </c>
      <c r="BF21" s="27">
        <f t="shared" si="13"/>
        <v>0.20668349276025114</v>
      </c>
      <c r="BH21" s="194"/>
      <c r="BI21" s="25" t="s">
        <v>44</v>
      </c>
      <c r="BJ21" s="26">
        <f>SUM(BJ18:BJ20)</f>
        <v>209407</v>
      </c>
      <c r="BK21" s="26">
        <f>SUM(BK18:BK20)</f>
        <v>1351130</v>
      </c>
      <c r="BL21" s="27">
        <f t="shared" si="15"/>
        <v>0.15498656679964179</v>
      </c>
      <c r="BN21" s="194"/>
      <c r="BO21" s="25" t="s">
        <v>44</v>
      </c>
      <c r="BP21" s="26">
        <f>SUM(BP18:BP20)</f>
        <v>188678</v>
      </c>
      <c r="BQ21" s="26">
        <f>SUM(BQ18:BQ20)</f>
        <v>1273734</v>
      </c>
      <c r="BR21" s="27">
        <f t="shared" si="17"/>
        <v>0.14812982930501972</v>
      </c>
      <c r="BT21" s="194"/>
      <c r="BU21" s="25" t="s">
        <v>44</v>
      </c>
      <c r="BV21" s="26">
        <f>SUM(BV18:BV20)</f>
        <v>189899</v>
      </c>
      <c r="BW21" s="26">
        <f>SUM(BW18:BW20)</f>
        <v>996149</v>
      </c>
      <c r="BX21" s="27">
        <f t="shared" si="19"/>
        <v>0.19063312817660813</v>
      </c>
      <c r="BZ21" s="194"/>
      <c r="CA21" s="25" t="s">
        <v>44</v>
      </c>
      <c r="CB21" s="26">
        <f>SUM(CB18:CB20)</f>
        <v>0</v>
      </c>
      <c r="CC21" s="26">
        <f>SUM(CC18:CC20)</f>
        <v>0</v>
      </c>
      <c r="CD21" s="27">
        <f t="shared" si="21"/>
        <v>0</v>
      </c>
      <c r="CF21" s="194"/>
      <c r="CG21" s="25" t="s">
        <v>44</v>
      </c>
      <c r="CH21" s="26">
        <f>SUM(CH18:CH20)</f>
        <v>163935</v>
      </c>
      <c r="CI21" s="26">
        <f>SUM(CI18:CI20)</f>
        <v>1258144</v>
      </c>
      <c r="CJ21" s="27">
        <f t="shared" si="23"/>
        <v>0.13029907546353994</v>
      </c>
      <c r="CL21" s="194"/>
      <c r="CM21" s="25" t="s">
        <v>44</v>
      </c>
      <c r="CN21" s="26">
        <f>SUM(CN18:CN20)</f>
        <v>63884</v>
      </c>
      <c r="CO21" s="26">
        <f>SUM(CO18:CO20)</f>
        <v>377561</v>
      </c>
      <c r="CP21" s="27">
        <f t="shared" si="25"/>
        <v>0.16920179785518102</v>
      </c>
      <c r="CR21" s="194"/>
      <c r="CS21" s="25" t="s">
        <v>44</v>
      </c>
      <c r="CT21" s="26">
        <f>SUM(CT18:CT20)</f>
        <v>2256</v>
      </c>
      <c r="CU21" s="26">
        <f>SUM(CU18:CU20)</f>
        <v>31812</v>
      </c>
      <c r="CV21" s="27">
        <f t="shared" si="27"/>
        <v>7.0916635231987935E-2</v>
      </c>
      <c r="CX21" s="194"/>
      <c r="CY21" s="25" t="s">
        <v>44</v>
      </c>
      <c r="CZ21" s="26">
        <f>SUM(CZ18:CZ20)</f>
        <v>5298</v>
      </c>
      <c r="DA21" s="26">
        <f>SUM(DA18:DA20)</f>
        <v>25699</v>
      </c>
      <c r="DB21" s="27">
        <f t="shared" si="29"/>
        <v>0.20615588155181136</v>
      </c>
    </row>
    <row r="22" spans="1:106" ht="18.75" customHeight="1" x14ac:dyDescent="0.3">
      <c r="A22" s="235" t="s">
        <v>46</v>
      </c>
      <c r="B22" s="236"/>
      <c r="C22" s="237"/>
      <c r="D22" s="61">
        <f>SUM(D9,D13,D17,D21)</f>
        <v>308086</v>
      </c>
      <c r="E22" s="73">
        <f>SUM(E9,E13,E17,E21)</f>
        <v>1503073</v>
      </c>
      <c r="F22" s="62">
        <f t="shared" si="0"/>
        <v>0.20497074992365641</v>
      </c>
      <c r="G22" s="61">
        <f>SUM(G9,G13,G17,G21)</f>
        <v>322777</v>
      </c>
      <c r="H22" s="73">
        <f>SUM(H9,H13,H17,H21)</f>
        <v>1623412</v>
      </c>
      <c r="I22" s="62">
        <f t="shared" si="30"/>
        <v>0.19882629917728833</v>
      </c>
      <c r="J22" s="61">
        <f>SUM(J9,J13,J17,J21)</f>
        <v>210388</v>
      </c>
      <c r="K22" s="73">
        <f>SUM(K9,K13,K17,K21)</f>
        <v>1321965</v>
      </c>
      <c r="L22" s="62">
        <f t="shared" si="1"/>
        <v>0.15914793508148853</v>
      </c>
      <c r="M22" s="61">
        <f>SUM(M9,M13,M17,M21)</f>
        <v>163797</v>
      </c>
      <c r="N22" s="73">
        <f>SUM(N9,N13,N17,N21)</f>
        <v>1083816</v>
      </c>
      <c r="O22" s="62">
        <f t="shared" si="2"/>
        <v>0.15112989658761267</v>
      </c>
      <c r="P22" s="61">
        <f>SUM(P9,P13,P17,P21)</f>
        <v>217542</v>
      </c>
      <c r="Q22" s="73">
        <f>SUM(Q9,Q13,Q17,Q21)</f>
        <v>1094463</v>
      </c>
      <c r="R22" s="62">
        <f t="shared" si="3"/>
        <v>0.19876597016070896</v>
      </c>
      <c r="S22" s="61">
        <f>SUM(S9,S13,S17,S21)</f>
        <v>30872</v>
      </c>
      <c r="T22" s="73">
        <f>SUM(T9,T13,T17,T21)</f>
        <v>204685</v>
      </c>
      <c r="U22" s="62">
        <f t="shared" si="4"/>
        <v>0.15082688032830935</v>
      </c>
      <c r="V22" s="61">
        <f>SUM(V9,V13,V17,V21)</f>
        <v>152200</v>
      </c>
      <c r="W22" s="73">
        <f>SUM(W9,W13,W17,W21)</f>
        <v>1100016</v>
      </c>
      <c r="X22" s="62">
        <f t="shared" si="5"/>
        <v>0.13836162383092609</v>
      </c>
      <c r="Y22" s="61">
        <f>SUM(Y9,Y13,Y17,Y21)</f>
        <v>60183</v>
      </c>
      <c r="Z22" s="73">
        <f>SUM(Z9,Z13,Z17,Z21)</f>
        <v>428864</v>
      </c>
      <c r="AA22" s="62">
        <f t="shared" si="6"/>
        <v>0.14033120056707954</v>
      </c>
      <c r="AB22" s="61">
        <f>SUM(AB9,AB13,AB17,AB21)</f>
        <v>446</v>
      </c>
      <c r="AC22" s="73">
        <f>SUM(AC9,AC13,AC17,AC21)</f>
        <v>3051</v>
      </c>
      <c r="AD22" s="62">
        <f t="shared" si="7"/>
        <v>0.1461815798098984</v>
      </c>
      <c r="AE22" s="61">
        <f>SUM(AE9,AE13,AE17,AE21)</f>
        <v>8794</v>
      </c>
      <c r="AF22" s="73">
        <f>SUM(AF9,AF13,AF17,AF21)</f>
        <v>37649</v>
      </c>
      <c r="AG22" s="62">
        <f t="shared" si="8"/>
        <v>0.23357858110441179</v>
      </c>
      <c r="AH22" s="61">
        <f>SUM(AH9,AH13,AH17,AH21)</f>
        <v>1475085</v>
      </c>
      <c r="AI22" s="61">
        <f>SUM(AI9,AI13,AI17,AI21)</f>
        <v>8400994</v>
      </c>
      <c r="AJ22" s="105">
        <f t="shared" si="9"/>
        <v>0.1755845796342671</v>
      </c>
      <c r="AK22" s="120">
        <f>SUM(AK9,AK13,AK17,AK21)</f>
        <v>159000</v>
      </c>
      <c r="AL22" s="123"/>
      <c r="AM22" s="239" t="s">
        <v>46</v>
      </c>
      <c r="AN22" s="240"/>
      <c r="AO22" s="241"/>
      <c r="AP22" s="31">
        <f>SUM(AP9,AP13,AP17,AP21)</f>
        <v>4019033</v>
      </c>
      <c r="AQ22" s="31">
        <f>SUM(AQ9,AQ13,AQ17,AQ21)</f>
        <v>25202305</v>
      </c>
      <c r="AR22" s="32">
        <f t="shared" si="10"/>
        <v>0.15947084998772929</v>
      </c>
      <c r="AS22" s="31">
        <f>SUM(AS9,AS13,AS17,AS21)</f>
        <v>425290</v>
      </c>
      <c r="AT22" s="23"/>
      <c r="AV22" s="190" t="s">
        <v>46</v>
      </c>
      <c r="AW22" s="191"/>
      <c r="AX22" s="31">
        <f>SUM(AX9,AX13,AX17,AX21)</f>
        <v>772632</v>
      </c>
      <c r="AY22" s="31">
        <f>SUM(AY9,AY13,AY17,AY21)</f>
        <v>3999768</v>
      </c>
      <c r="AZ22" s="32">
        <f t="shared" si="12"/>
        <v>0.19316920381382119</v>
      </c>
      <c r="BB22" s="190" t="s">
        <v>46</v>
      </c>
      <c r="BC22" s="191"/>
      <c r="BD22" s="31">
        <f>SUM(BD9,BD13,BD17,BD21)</f>
        <v>826971</v>
      </c>
      <c r="BE22" s="31" t="e">
        <f>SUM(BE9,BE13,BE17,BE21)</f>
        <v>#REF!</v>
      </c>
      <c r="BF22" s="32">
        <f t="shared" si="13"/>
        <v>0</v>
      </c>
      <c r="BH22" s="190" t="s">
        <v>46</v>
      </c>
      <c r="BI22" s="191"/>
      <c r="BJ22" s="31">
        <f>SUM(BJ9,BJ13,BJ17,BJ21)</f>
        <v>624268</v>
      </c>
      <c r="BK22" s="31">
        <f>SUM(BK9,BK13,BK17,BK21)</f>
        <v>4324954</v>
      </c>
      <c r="BL22" s="32">
        <f t="shared" si="15"/>
        <v>0.14434095715237666</v>
      </c>
      <c r="BN22" s="190" t="s">
        <v>46</v>
      </c>
      <c r="BO22" s="191"/>
      <c r="BP22" s="31">
        <f>SUM(BP9,BP13,BP17,BP21)</f>
        <v>479479</v>
      </c>
      <c r="BQ22" s="31">
        <f>SUM(BQ9,BQ13,BQ17,BQ21)</f>
        <v>3623248</v>
      </c>
      <c r="BR22" s="32">
        <f t="shared" si="17"/>
        <v>0.13233402736991781</v>
      </c>
      <c r="BT22" s="190" t="s">
        <v>46</v>
      </c>
      <c r="BU22" s="191"/>
      <c r="BV22" s="31">
        <f>SUM(BV9,BV13,BV17,BV21)</f>
        <v>588129</v>
      </c>
      <c r="BW22" s="31">
        <f>SUM(BW9,BW13,BW17,BW21)</f>
        <v>3363596</v>
      </c>
      <c r="BX22" s="32">
        <f t="shared" si="19"/>
        <v>0.17485126037728668</v>
      </c>
      <c r="BZ22" s="190" t="s">
        <v>46</v>
      </c>
      <c r="CA22" s="191"/>
      <c r="CB22" s="31">
        <f>SUM(CB9,CB13,CB17,CB21)</f>
        <v>86678</v>
      </c>
      <c r="CC22" s="31">
        <f>SUM(CC9,CC13,CC17,CC21)</f>
        <v>568209</v>
      </c>
      <c r="CD22" s="32">
        <f t="shared" si="21"/>
        <v>0.15254598220021154</v>
      </c>
      <c r="CF22" s="190" t="s">
        <v>46</v>
      </c>
      <c r="CG22" s="191"/>
      <c r="CH22" s="31">
        <f>SUM(CH9,CH13,CH17,CH21)</f>
        <v>471969</v>
      </c>
      <c r="CI22" s="31">
        <f>SUM(CI9,CI13,CI17,CI21)</f>
        <v>3909422</v>
      </c>
      <c r="CJ22" s="32">
        <f t="shared" si="23"/>
        <v>0.12072603059991989</v>
      </c>
      <c r="CL22" s="190" t="s">
        <v>46</v>
      </c>
      <c r="CM22" s="191"/>
      <c r="CN22" s="31">
        <f>SUM(CN9,CN13,CN17,CN21)</f>
        <v>142012</v>
      </c>
      <c r="CO22" s="31">
        <f>SUM(CO9,CO13,CO17,CO21)</f>
        <v>937788</v>
      </c>
      <c r="CP22" s="32">
        <f t="shared" si="25"/>
        <v>0.15143294646551247</v>
      </c>
      <c r="CR22" s="190" t="s">
        <v>46</v>
      </c>
      <c r="CS22" s="191"/>
      <c r="CT22" s="31">
        <f>SUM(CT9,CT13,CT17,CT21)</f>
        <v>9649</v>
      </c>
      <c r="CU22" s="31">
        <f>SUM(CU9,CU13,CU17,CU21)</f>
        <v>145329</v>
      </c>
      <c r="CV22" s="32">
        <f t="shared" si="27"/>
        <v>6.6394181477888101E-2</v>
      </c>
      <c r="CX22" s="190" t="s">
        <v>46</v>
      </c>
      <c r="CY22" s="191"/>
      <c r="CZ22" s="31">
        <f>SUM(CZ9,CZ13,CZ17,CZ21)</f>
        <v>17246</v>
      </c>
      <c r="DA22" s="31">
        <f>SUM(DA9,DA13,DA17,DA21)</f>
        <v>83671</v>
      </c>
      <c r="DB22" s="32">
        <f t="shared" si="29"/>
        <v>0.20611681466696943</v>
      </c>
    </row>
    <row r="23" spans="1:106" ht="18.75" customHeight="1" x14ac:dyDescent="0.3">
      <c r="A23" s="238" t="s">
        <v>11</v>
      </c>
      <c r="B23" s="232" t="s">
        <v>24</v>
      </c>
      <c r="C23" s="100" t="s">
        <v>41</v>
      </c>
      <c r="D23" s="77">
        <v>11749</v>
      </c>
      <c r="E23" s="70">
        <v>83341</v>
      </c>
      <c r="F23" s="55">
        <f t="shared" si="0"/>
        <v>0.14097503029721264</v>
      </c>
      <c r="G23" s="77">
        <v>1</v>
      </c>
      <c r="H23" s="70">
        <v>5899</v>
      </c>
      <c r="I23" s="55">
        <f t="shared" si="30"/>
        <v>1.6952025767079165E-4</v>
      </c>
      <c r="J23" s="77">
        <v>7053</v>
      </c>
      <c r="K23" s="70">
        <v>53723</v>
      </c>
      <c r="L23" s="55">
        <f t="shared" si="1"/>
        <v>0.13128455224019508</v>
      </c>
      <c r="M23" s="77">
        <v>1134</v>
      </c>
      <c r="N23" s="70">
        <v>12852</v>
      </c>
      <c r="O23" s="55">
        <f t="shared" si="2"/>
        <v>8.8235294117647065E-2</v>
      </c>
      <c r="P23" s="77">
        <v>17445</v>
      </c>
      <c r="Q23" s="70">
        <v>122221</v>
      </c>
      <c r="R23" s="55">
        <f t="shared" si="3"/>
        <v>0.14273324551427333</v>
      </c>
      <c r="S23" s="77">
        <v>954</v>
      </c>
      <c r="T23" s="70">
        <v>12745</v>
      </c>
      <c r="U23" s="55">
        <f t="shared" si="4"/>
        <v>7.4852883483719101E-2</v>
      </c>
      <c r="V23" s="77"/>
      <c r="W23" s="70" t="s">
        <v>57</v>
      </c>
      <c r="X23" s="55">
        <f t="shared" si="5"/>
        <v>0</v>
      </c>
      <c r="Y23" s="77"/>
      <c r="Z23" s="70" t="s">
        <v>57</v>
      </c>
      <c r="AA23" s="55">
        <f t="shared" si="6"/>
        <v>0</v>
      </c>
      <c r="AB23" s="77"/>
      <c r="AC23" s="70" t="s">
        <v>57</v>
      </c>
      <c r="AD23" s="55">
        <f t="shared" si="7"/>
        <v>0</v>
      </c>
      <c r="AE23" s="77"/>
      <c r="AF23" s="70" t="s">
        <v>57</v>
      </c>
      <c r="AG23" s="55">
        <f t="shared" si="8"/>
        <v>0</v>
      </c>
      <c r="AH23" s="97">
        <f>SUM(D23,G23,J23,M23,P23,S23,V23,Y23,AB23,AE23)</f>
        <v>38336</v>
      </c>
      <c r="AI23" s="77">
        <f>SUM(E23,H23,K23,N23,Q23,W23,T23,Z23,AC23,AF23)</f>
        <v>290781</v>
      </c>
      <c r="AJ23" s="98">
        <f t="shared" si="9"/>
        <v>0.1318380499413648</v>
      </c>
      <c r="AK23" s="118">
        <v>5581</v>
      </c>
      <c r="AL23" s="121"/>
      <c r="AM23" s="230" t="s">
        <v>71</v>
      </c>
      <c r="AN23" s="231"/>
      <c r="AO23" s="231"/>
      <c r="AP23" s="81">
        <f>AP22+'2018년'!AH22+'2019년'!AQ22</f>
        <v>7871429</v>
      </c>
      <c r="AQ23" s="81">
        <f>AQ22+'2018년'!AI22+'2019년'!AR22</f>
        <v>79815108</v>
      </c>
      <c r="AR23" s="80">
        <f t="shared" si="10"/>
        <v>9.8620789938666756E-2</v>
      </c>
      <c r="AS23" s="81">
        <f>AS22+'2018년'!AK22+'2019년'!AT22</f>
        <v>1019283</v>
      </c>
    </row>
    <row r="24" spans="1:106" ht="18.75" customHeight="1" x14ac:dyDescent="0.3">
      <c r="A24" s="233"/>
      <c r="B24" s="233"/>
      <c r="C24" s="100" t="s">
        <v>43</v>
      </c>
      <c r="D24" s="77">
        <v>8539</v>
      </c>
      <c r="E24" s="70">
        <v>49918</v>
      </c>
      <c r="F24" s="55">
        <f t="shared" si="0"/>
        <v>0.17106053928442647</v>
      </c>
      <c r="G24" s="77">
        <v>0</v>
      </c>
      <c r="H24" s="70">
        <v>4116</v>
      </c>
      <c r="I24" s="55">
        <f t="shared" si="30"/>
        <v>0</v>
      </c>
      <c r="J24" s="77">
        <v>6659</v>
      </c>
      <c r="K24" s="70">
        <v>39217</v>
      </c>
      <c r="L24" s="55">
        <f t="shared" si="1"/>
        <v>0.16979881173980671</v>
      </c>
      <c r="M24" s="77">
        <v>1080</v>
      </c>
      <c r="N24" s="70">
        <v>7774</v>
      </c>
      <c r="O24" s="55">
        <f t="shared" si="2"/>
        <v>0.1389246205299717</v>
      </c>
      <c r="P24" s="77">
        <v>12275</v>
      </c>
      <c r="Q24" s="70">
        <v>62401</v>
      </c>
      <c r="R24" s="55">
        <f t="shared" si="3"/>
        <v>0.19671159116039807</v>
      </c>
      <c r="S24" s="77">
        <v>625</v>
      </c>
      <c r="T24" s="70">
        <v>6967</v>
      </c>
      <c r="U24" s="55">
        <f t="shared" si="4"/>
        <v>8.9708626381512849E-2</v>
      </c>
      <c r="V24" s="77"/>
      <c r="W24" s="70"/>
      <c r="X24" s="55">
        <f t="shared" si="5"/>
        <v>0</v>
      </c>
      <c r="Y24" s="77"/>
      <c r="Z24" s="70"/>
      <c r="AA24" s="55">
        <f t="shared" si="6"/>
        <v>0</v>
      </c>
      <c r="AB24" s="77"/>
      <c r="AC24" s="70"/>
      <c r="AD24" s="55">
        <f t="shared" si="7"/>
        <v>0</v>
      </c>
      <c r="AE24" s="77"/>
      <c r="AF24" s="70"/>
      <c r="AG24" s="55">
        <f t="shared" si="8"/>
        <v>0</v>
      </c>
      <c r="AH24" s="97">
        <f>SUM(D24,G24,J24,M24,P24,S24,V24,Y24,AB24,AE24)</f>
        <v>29178</v>
      </c>
      <c r="AI24" s="77">
        <f>SUM(E24,H24,K24,N24,Q24,W24,T24,Z24,AC24,AF24)</f>
        <v>170393</v>
      </c>
      <c r="AJ24" s="98">
        <f t="shared" si="9"/>
        <v>0.17123942884977669</v>
      </c>
      <c r="AK24" s="118">
        <v>2863</v>
      </c>
      <c r="AL24" s="121"/>
    </row>
    <row r="25" spans="1:106" ht="18.75" customHeight="1" x14ac:dyDescent="0.3">
      <c r="A25" s="233"/>
      <c r="B25" s="233"/>
      <c r="C25" s="100" t="s">
        <v>47</v>
      </c>
      <c r="D25" s="77">
        <v>5024</v>
      </c>
      <c r="E25" s="114">
        <v>24450</v>
      </c>
      <c r="F25" s="55">
        <f t="shared" si="0"/>
        <v>0.20548057259713701</v>
      </c>
      <c r="G25" s="77">
        <v>0</v>
      </c>
      <c r="H25" s="70">
        <v>888</v>
      </c>
      <c r="I25" s="55">
        <f t="shared" si="30"/>
        <v>0</v>
      </c>
      <c r="J25" s="77">
        <v>4027</v>
      </c>
      <c r="K25" s="70">
        <v>26657</v>
      </c>
      <c r="L25" s="55">
        <f t="shared" si="1"/>
        <v>0.15106726188243239</v>
      </c>
      <c r="M25" s="77">
        <v>955</v>
      </c>
      <c r="N25" s="70">
        <v>8949</v>
      </c>
      <c r="O25" s="55">
        <f t="shared" si="2"/>
        <v>0.10671583417141579</v>
      </c>
      <c r="P25" s="77">
        <v>8928</v>
      </c>
      <c r="Q25" s="70">
        <v>43837</v>
      </c>
      <c r="R25" s="55">
        <f t="shared" si="3"/>
        <v>0.20366357186851289</v>
      </c>
      <c r="S25" s="77">
        <v>215</v>
      </c>
      <c r="T25" s="70">
        <v>2823</v>
      </c>
      <c r="U25" s="55">
        <f t="shared" si="4"/>
        <v>7.6160113354587319E-2</v>
      </c>
      <c r="V25" s="77"/>
      <c r="W25" s="70"/>
      <c r="X25" s="55">
        <f t="shared" si="5"/>
        <v>0</v>
      </c>
      <c r="Y25" s="77"/>
      <c r="Z25" s="70"/>
      <c r="AA25" s="55">
        <f t="shared" si="6"/>
        <v>0</v>
      </c>
      <c r="AB25" s="77"/>
      <c r="AC25" s="70"/>
      <c r="AD25" s="55">
        <f t="shared" si="7"/>
        <v>0</v>
      </c>
      <c r="AE25" s="77"/>
      <c r="AF25" s="70"/>
      <c r="AG25" s="55">
        <f t="shared" si="8"/>
        <v>0</v>
      </c>
      <c r="AH25" s="97">
        <f>SUM(D25,G25,J25,M25,P25,S25,V25,Y25,AB25,AE25)</f>
        <v>19149</v>
      </c>
      <c r="AI25" s="77">
        <f>SUM(E25,H25,K25,N25,Q25,W25,T25,Z25,AC25,AF25)</f>
        <v>107604</v>
      </c>
      <c r="AJ25" s="98">
        <f t="shared" si="9"/>
        <v>0.17795806847329096</v>
      </c>
      <c r="AK25" s="118">
        <v>1223</v>
      </c>
      <c r="AL25" s="121"/>
      <c r="AP25" s="107"/>
      <c r="AQ25" s="107"/>
    </row>
    <row r="26" spans="1:106" ht="18.75" customHeight="1" x14ac:dyDescent="0.3">
      <c r="A26" s="233"/>
      <c r="B26" s="234"/>
      <c r="C26" s="102" t="s">
        <v>44</v>
      </c>
      <c r="D26" s="58">
        <f>SUM(D23:D25)</f>
        <v>25312</v>
      </c>
      <c r="E26" s="71">
        <f>SUM(E23:E25)</f>
        <v>157709</v>
      </c>
      <c r="F26" s="59">
        <f t="shared" si="0"/>
        <v>0.16049813263669163</v>
      </c>
      <c r="G26" s="58">
        <f>SUM(G23:G25)</f>
        <v>1</v>
      </c>
      <c r="H26" s="71">
        <f>SUM(H23:H25)</f>
        <v>10903</v>
      </c>
      <c r="I26" s="59">
        <f t="shared" si="30"/>
        <v>9.1717875813996145E-5</v>
      </c>
      <c r="J26" s="58">
        <f>SUM(J23:J25)</f>
        <v>17739</v>
      </c>
      <c r="K26" s="71">
        <f>SUM(K23:K25)</f>
        <v>119597</v>
      </c>
      <c r="L26" s="59">
        <f t="shared" si="1"/>
        <v>0.14832311847287138</v>
      </c>
      <c r="M26" s="58">
        <f>SUM(M23:M25)</f>
        <v>3169</v>
      </c>
      <c r="N26" s="71">
        <f>SUM(N23:N25)</f>
        <v>29575</v>
      </c>
      <c r="O26" s="59">
        <f t="shared" si="2"/>
        <v>0.10715131022823331</v>
      </c>
      <c r="P26" s="58">
        <f>SUM(P23:P25)</f>
        <v>38648</v>
      </c>
      <c r="Q26" s="71">
        <f>SUM(Q23:Q25)</f>
        <v>228459</v>
      </c>
      <c r="R26" s="59">
        <f t="shared" si="3"/>
        <v>0.16916820961310344</v>
      </c>
      <c r="S26" s="58">
        <f>SUM(S23:S25)</f>
        <v>1794</v>
      </c>
      <c r="T26" s="71">
        <f>SUM(T23:T25)</f>
        <v>22535</v>
      </c>
      <c r="U26" s="59">
        <f t="shared" si="4"/>
        <v>7.9609496339028182E-2</v>
      </c>
      <c r="V26" s="58">
        <f>SUM(V23:V25)</f>
        <v>0</v>
      </c>
      <c r="W26" s="71">
        <f>SUM(W23:W25)</f>
        <v>0</v>
      </c>
      <c r="X26" s="59">
        <f t="shared" si="5"/>
        <v>0</v>
      </c>
      <c r="Y26" s="58">
        <f>SUM(Y23:Y25)</f>
        <v>0</v>
      </c>
      <c r="Z26" s="71">
        <f>SUM(Z23:Z25)</f>
        <v>0</v>
      </c>
      <c r="AA26" s="59">
        <f t="shared" si="6"/>
        <v>0</v>
      </c>
      <c r="AB26" s="58">
        <f>SUM(AB23:AB25)</f>
        <v>0</v>
      </c>
      <c r="AC26" s="71">
        <f>SUM(AC23:AC25)</f>
        <v>0</v>
      </c>
      <c r="AD26" s="59">
        <f t="shared" si="7"/>
        <v>0</v>
      </c>
      <c r="AE26" s="58">
        <f>SUM(AE23:AE25)</f>
        <v>0</v>
      </c>
      <c r="AF26" s="71">
        <f>SUM(AF23:AF25)</f>
        <v>0</v>
      </c>
      <c r="AG26" s="59">
        <f t="shared" si="8"/>
        <v>0</v>
      </c>
      <c r="AH26" s="58">
        <f>SUM(AH23:AH25)</f>
        <v>86663</v>
      </c>
      <c r="AI26" s="58">
        <f>SUM(AI23:AI25)</f>
        <v>568778</v>
      </c>
      <c r="AJ26" s="103">
        <f t="shared" si="9"/>
        <v>0.15236700434967598</v>
      </c>
      <c r="AK26" s="119">
        <f>SUM(AK23:AK25)</f>
        <v>9667</v>
      </c>
      <c r="AL26" s="121"/>
      <c r="AP26" s="106"/>
    </row>
    <row r="27" spans="1:106" ht="18.75" customHeight="1" x14ac:dyDescent="0.3">
      <c r="A27" s="233"/>
      <c r="B27" s="232" t="s">
        <v>25</v>
      </c>
      <c r="C27" s="100" t="s">
        <v>38</v>
      </c>
      <c r="D27" s="77">
        <v>7860</v>
      </c>
      <c r="E27" s="70">
        <v>35643</v>
      </c>
      <c r="F27" s="55">
        <f t="shared" si="0"/>
        <v>0.22052015823583873</v>
      </c>
      <c r="G27" s="77"/>
      <c r="H27" s="70"/>
      <c r="I27" s="55">
        <f t="shared" si="30"/>
        <v>0</v>
      </c>
      <c r="J27" s="77">
        <v>5948</v>
      </c>
      <c r="K27" s="70">
        <v>37215</v>
      </c>
      <c r="L27" s="55">
        <f t="shared" si="1"/>
        <v>0.15982802633346768</v>
      </c>
      <c r="M27" s="77">
        <v>1197</v>
      </c>
      <c r="N27" s="70">
        <v>10167</v>
      </c>
      <c r="O27" s="55">
        <f t="shared" si="2"/>
        <v>0.11773384479197403</v>
      </c>
      <c r="P27" s="77">
        <v>9750</v>
      </c>
      <c r="Q27" s="70">
        <v>52195</v>
      </c>
      <c r="R27" s="55">
        <f t="shared" si="3"/>
        <v>0.18679950186799502</v>
      </c>
      <c r="S27" s="77"/>
      <c r="T27" s="70"/>
      <c r="U27" s="55">
        <f t="shared" si="4"/>
        <v>0</v>
      </c>
      <c r="V27" s="77"/>
      <c r="W27" s="70"/>
      <c r="X27" s="55">
        <f t="shared" si="5"/>
        <v>0</v>
      </c>
      <c r="Y27" s="77"/>
      <c r="Z27" s="70"/>
      <c r="AA27" s="55">
        <f t="shared" si="6"/>
        <v>0</v>
      </c>
      <c r="AB27" s="77"/>
      <c r="AC27" s="70"/>
      <c r="AD27" s="55">
        <f t="shared" si="7"/>
        <v>0</v>
      </c>
      <c r="AE27" s="77"/>
      <c r="AF27" s="70"/>
      <c r="AG27" s="55">
        <f t="shared" si="8"/>
        <v>0</v>
      </c>
      <c r="AH27" s="97">
        <f>SUM(D27,G27,J27,M27,P27,S27,V27,Y27,AB27,AE27)</f>
        <v>24755</v>
      </c>
      <c r="AI27" s="77">
        <f>SUM(E27,H27,K27,N27,Q27,W27,T27,Z27,AC27,AF27)</f>
        <v>135220</v>
      </c>
      <c r="AJ27" s="98">
        <f t="shared" si="9"/>
        <v>0.18307203076467979</v>
      </c>
      <c r="AK27" s="118">
        <v>1298</v>
      </c>
      <c r="AL27" s="121"/>
      <c r="BA27" s="49"/>
      <c r="BB27" s="49"/>
    </row>
    <row r="28" spans="1:106" ht="18.75" customHeight="1" x14ac:dyDescent="0.3">
      <c r="A28" s="233"/>
      <c r="B28" s="233"/>
      <c r="C28" s="54" t="s">
        <v>39</v>
      </c>
      <c r="D28" s="77">
        <v>8807</v>
      </c>
      <c r="E28" s="5">
        <v>46309</v>
      </c>
      <c r="F28" s="55">
        <f t="shared" si="0"/>
        <v>0.1901790148783174</v>
      </c>
      <c r="G28" s="77"/>
      <c r="H28" s="77"/>
      <c r="I28" s="55">
        <f t="shared" si="30"/>
        <v>0</v>
      </c>
      <c r="J28" s="77">
        <v>6790</v>
      </c>
      <c r="K28" s="70">
        <v>47912</v>
      </c>
      <c r="L28" s="55">
        <f t="shared" si="1"/>
        <v>0.14171814994155951</v>
      </c>
      <c r="M28" s="77">
        <v>2790</v>
      </c>
      <c r="N28" s="70">
        <v>24945</v>
      </c>
      <c r="O28" s="55">
        <f t="shared" si="2"/>
        <v>0.11184606133493687</v>
      </c>
      <c r="P28" s="77">
        <v>13079</v>
      </c>
      <c r="Q28" s="70">
        <v>76190</v>
      </c>
      <c r="R28" s="55">
        <f t="shared" si="3"/>
        <v>0.17166294789342434</v>
      </c>
      <c r="S28" s="77"/>
      <c r="T28" s="77"/>
      <c r="U28" s="55">
        <f t="shared" si="4"/>
        <v>0</v>
      </c>
      <c r="V28" s="77">
        <v>2352</v>
      </c>
      <c r="W28" s="70">
        <v>19924</v>
      </c>
      <c r="X28" s="55">
        <f t="shared" si="5"/>
        <v>0.11804858462156194</v>
      </c>
      <c r="Y28" s="77"/>
      <c r="Z28" s="77"/>
      <c r="AA28" s="55">
        <f t="shared" si="6"/>
        <v>0</v>
      </c>
      <c r="AB28" s="77"/>
      <c r="AC28" s="77"/>
      <c r="AD28" s="55">
        <f t="shared" si="7"/>
        <v>0</v>
      </c>
      <c r="AE28" s="77"/>
      <c r="AF28" s="77"/>
      <c r="AG28" s="55">
        <f t="shared" si="8"/>
        <v>0</v>
      </c>
      <c r="AH28" s="97">
        <f t="shared" ref="AH28" si="66">SUM(D28,G28,J28,M28,P28,S28,V28,Y28,AB28,AE28)</f>
        <v>33818</v>
      </c>
      <c r="AI28" s="77">
        <f t="shared" ref="AI28" si="67">SUM(E28,H28,K28,N28,Q28,W28,T28,Z28,AC28,AF28)</f>
        <v>215280</v>
      </c>
      <c r="AJ28" s="98">
        <f t="shared" si="9"/>
        <v>0.15708844295800817</v>
      </c>
      <c r="AK28" s="118">
        <v>2177</v>
      </c>
      <c r="AL28" s="122"/>
      <c r="AQ28" s="65"/>
    </row>
    <row r="29" spans="1:106" ht="18.75" customHeight="1" x14ac:dyDescent="0.3">
      <c r="A29" s="233"/>
      <c r="B29" s="233"/>
      <c r="C29" s="100" t="s">
        <v>52</v>
      </c>
      <c r="D29" s="77">
        <v>8645</v>
      </c>
      <c r="E29" s="70">
        <v>47213</v>
      </c>
      <c r="F29" s="55">
        <f t="shared" si="0"/>
        <v>0.18310634782792876</v>
      </c>
      <c r="G29" s="77"/>
      <c r="H29" s="77"/>
      <c r="I29" s="55">
        <f t="shared" si="30"/>
        <v>0</v>
      </c>
      <c r="J29" s="77">
        <v>6641</v>
      </c>
      <c r="K29" s="70">
        <v>50564</v>
      </c>
      <c r="L29" s="55">
        <f t="shared" si="1"/>
        <v>0.13133850170081482</v>
      </c>
      <c r="M29" s="77">
        <v>4434</v>
      </c>
      <c r="N29" s="70">
        <v>38223</v>
      </c>
      <c r="O29" s="55">
        <f t="shared" si="2"/>
        <v>0.11600345341809905</v>
      </c>
      <c r="P29" s="77">
        <v>17912</v>
      </c>
      <c r="Q29" s="70">
        <v>111505</v>
      </c>
      <c r="R29" s="55">
        <f t="shared" si="3"/>
        <v>0.16063853638850276</v>
      </c>
      <c r="S29" s="77"/>
      <c r="T29" s="77"/>
      <c r="U29" s="55">
        <f t="shared" si="4"/>
        <v>0</v>
      </c>
      <c r="V29" s="77">
        <v>3196</v>
      </c>
      <c r="W29" s="70">
        <v>29611</v>
      </c>
      <c r="X29" s="55">
        <f t="shared" si="5"/>
        <v>0.10793286278747763</v>
      </c>
      <c r="Y29" s="77"/>
      <c r="Z29" s="70"/>
      <c r="AA29" s="55">
        <f t="shared" si="6"/>
        <v>0</v>
      </c>
      <c r="AB29" s="77"/>
      <c r="AC29" s="70"/>
      <c r="AD29" s="55">
        <f t="shared" si="7"/>
        <v>0</v>
      </c>
      <c r="AE29" s="77"/>
      <c r="AF29" s="70"/>
      <c r="AG29" s="55">
        <f t="shared" si="8"/>
        <v>0</v>
      </c>
      <c r="AH29" s="97">
        <f>SUM(D29,G29,J29,M29,P29,S29,V29,Y29,AB29,AE29)</f>
        <v>40828</v>
      </c>
      <c r="AI29" s="77">
        <f>SUM(E29,H29,K29,N29,Q29,W29,T29,Z29,AC29,AF29)</f>
        <v>277116</v>
      </c>
      <c r="AJ29" s="98">
        <f t="shared" si="9"/>
        <v>0.14733180328815371</v>
      </c>
      <c r="AK29" s="124">
        <v>2990</v>
      </c>
      <c r="AL29" s="121"/>
      <c r="AM29" s="106"/>
      <c r="AQ29" s="65"/>
      <c r="AS29" s="106"/>
      <c r="AU29" s="4"/>
    </row>
    <row r="30" spans="1:106" ht="18.75" customHeight="1" x14ac:dyDescent="0.3">
      <c r="A30" s="233"/>
      <c r="B30" s="234"/>
      <c r="C30" s="102" t="s">
        <v>44</v>
      </c>
      <c r="D30" s="58">
        <f>SUM(D27:D29)</f>
        <v>25312</v>
      </c>
      <c r="E30" s="71">
        <f>SUM(E27:E29)</f>
        <v>129165</v>
      </c>
      <c r="F30" s="59">
        <f t="shared" si="0"/>
        <v>0.19596639956644601</v>
      </c>
      <c r="G30" s="58">
        <f>SUM(G27:G29)</f>
        <v>0</v>
      </c>
      <c r="H30" s="71">
        <f>SUM(H27:H29)</f>
        <v>0</v>
      </c>
      <c r="I30" s="59">
        <f t="shared" si="30"/>
        <v>0</v>
      </c>
      <c r="J30" s="58">
        <f>SUM(J27:J29)</f>
        <v>19379</v>
      </c>
      <c r="K30" s="71">
        <f>SUM(K27:K29)</f>
        <v>135691</v>
      </c>
      <c r="L30" s="59">
        <f t="shared" si="1"/>
        <v>0.14281713599280718</v>
      </c>
      <c r="M30" s="58">
        <f>SUM(M27:M29)</f>
        <v>8421</v>
      </c>
      <c r="N30" s="71">
        <f>SUM(N27:N29)</f>
        <v>73335</v>
      </c>
      <c r="O30" s="59">
        <f t="shared" si="2"/>
        <v>0.11482920842708121</v>
      </c>
      <c r="P30" s="58">
        <f>SUM(P27:P29)</f>
        <v>40741</v>
      </c>
      <c r="Q30" s="71">
        <f>SUM(Q27:Q29)</f>
        <v>239890</v>
      </c>
      <c r="R30" s="59">
        <f t="shared" si="3"/>
        <v>0.16983200633623743</v>
      </c>
      <c r="S30" s="58">
        <f>SUM(S27:S29)</f>
        <v>0</v>
      </c>
      <c r="T30" s="71">
        <f>SUM(T27:T29)</f>
        <v>0</v>
      </c>
      <c r="U30" s="59">
        <f t="shared" si="4"/>
        <v>0</v>
      </c>
      <c r="V30" s="58">
        <f>SUM(V27:V29)</f>
        <v>5548</v>
      </c>
      <c r="W30" s="71">
        <f>SUM(W27:W29)</f>
        <v>49535</v>
      </c>
      <c r="X30" s="59">
        <f t="shared" si="5"/>
        <v>0.11200161501968305</v>
      </c>
      <c r="Y30" s="58">
        <f>SUM(Y27:Y29)</f>
        <v>0</v>
      </c>
      <c r="Z30" s="71">
        <f>SUM(Z27:Z29)</f>
        <v>0</v>
      </c>
      <c r="AA30" s="59">
        <f t="shared" si="6"/>
        <v>0</v>
      </c>
      <c r="AB30" s="58">
        <f>SUM(AB27:AB29)</f>
        <v>0</v>
      </c>
      <c r="AC30" s="71">
        <f>SUM(AC27:AC29)</f>
        <v>0</v>
      </c>
      <c r="AD30" s="59">
        <f t="shared" si="7"/>
        <v>0</v>
      </c>
      <c r="AE30" s="58">
        <f>SUM(AE27:AE29)</f>
        <v>0</v>
      </c>
      <c r="AF30" s="71">
        <f>SUM(AF27:AF29)</f>
        <v>0</v>
      </c>
      <c r="AG30" s="59">
        <f t="shared" si="8"/>
        <v>0</v>
      </c>
      <c r="AH30" s="58">
        <f>SUM(AH27:AH29)</f>
        <v>99401</v>
      </c>
      <c r="AI30" s="58">
        <f>SUM(AI27:AI29)</f>
        <v>627616</v>
      </c>
      <c r="AJ30" s="103">
        <f t="shared" si="9"/>
        <v>0.15837869015448938</v>
      </c>
      <c r="AK30" s="119">
        <f>SUM(AK27:AK29)</f>
        <v>6465</v>
      </c>
      <c r="AL30" s="121"/>
    </row>
    <row r="31" spans="1:106" ht="18.75" customHeight="1" x14ac:dyDescent="0.3">
      <c r="A31" s="233"/>
      <c r="B31" s="232" t="s">
        <v>26</v>
      </c>
      <c r="C31" s="100" t="s">
        <v>55</v>
      </c>
      <c r="D31" s="77">
        <v>9518</v>
      </c>
      <c r="E31" s="70">
        <v>51474</v>
      </c>
      <c r="F31" s="55">
        <f t="shared" si="0"/>
        <v>0.18490888603955394</v>
      </c>
      <c r="G31" s="77"/>
      <c r="H31" s="70"/>
      <c r="I31" s="55">
        <f t="shared" si="30"/>
        <v>0</v>
      </c>
      <c r="J31" s="77">
        <v>6743</v>
      </c>
      <c r="K31" s="70">
        <v>57197</v>
      </c>
      <c r="L31" s="55">
        <f t="shared" si="1"/>
        <v>0.11789079846845114</v>
      </c>
      <c r="M31" s="77">
        <v>5493</v>
      </c>
      <c r="N31" s="70">
        <v>46718</v>
      </c>
      <c r="O31" s="55">
        <f t="shared" si="2"/>
        <v>0.11757780726914679</v>
      </c>
      <c r="P31" s="77">
        <v>18912</v>
      </c>
      <c r="Q31" s="70">
        <v>111177</v>
      </c>
      <c r="R31" s="55">
        <f t="shared" si="3"/>
        <v>0.17010712647400092</v>
      </c>
      <c r="S31" s="77"/>
      <c r="T31" s="70"/>
      <c r="U31" s="55">
        <f t="shared" si="4"/>
        <v>0</v>
      </c>
      <c r="V31" s="77">
        <v>4494</v>
      </c>
      <c r="W31" s="70">
        <v>43665</v>
      </c>
      <c r="X31" s="55">
        <f t="shared" si="5"/>
        <v>0.10291995877705255</v>
      </c>
      <c r="Y31" s="77"/>
      <c r="Z31" s="70"/>
      <c r="AA31" s="55">
        <f t="shared" si="6"/>
        <v>0</v>
      </c>
      <c r="AB31" s="77"/>
      <c r="AC31" s="70"/>
      <c r="AD31" s="55">
        <f t="shared" si="7"/>
        <v>0</v>
      </c>
      <c r="AE31" s="77"/>
      <c r="AF31" s="70"/>
      <c r="AG31" s="55">
        <f t="shared" si="8"/>
        <v>0</v>
      </c>
      <c r="AH31" s="97">
        <f>SUM(D31,G31,J31,M31,P31,S31,V31,Y31,AB31,AE31)</f>
        <v>45160</v>
      </c>
      <c r="AI31" s="77">
        <f>SUM(E31,H31,K31,N31,Q31,W31,T31,Z31,AC31,AF31)</f>
        <v>310231</v>
      </c>
      <c r="AJ31" s="98">
        <f t="shared" si="9"/>
        <v>0.1455689470104535</v>
      </c>
      <c r="AK31" s="124">
        <v>4001</v>
      </c>
      <c r="AL31" s="121"/>
      <c r="AQ31" s="108"/>
    </row>
    <row r="32" spans="1:106" ht="18.75" customHeight="1" x14ac:dyDescent="0.3">
      <c r="A32" s="233"/>
      <c r="B32" s="233"/>
      <c r="C32" s="100" t="s">
        <v>50</v>
      </c>
      <c r="D32" s="77">
        <v>7818</v>
      </c>
      <c r="E32" s="70">
        <v>48156</v>
      </c>
      <c r="F32" s="55">
        <f t="shared" si="0"/>
        <v>0.16234737104410665</v>
      </c>
      <c r="G32" s="77"/>
      <c r="H32" s="70"/>
      <c r="I32" s="55">
        <f t="shared" si="30"/>
        <v>0</v>
      </c>
      <c r="J32" s="77">
        <v>6684</v>
      </c>
      <c r="K32" s="70">
        <v>59306</v>
      </c>
      <c r="L32" s="55">
        <f t="shared" si="1"/>
        <v>0.11270360503153137</v>
      </c>
      <c r="M32" s="77">
        <v>6624</v>
      </c>
      <c r="N32" s="70">
        <v>55934</v>
      </c>
      <c r="O32" s="55">
        <f t="shared" si="2"/>
        <v>0.11842528694532842</v>
      </c>
      <c r="P32" s="77">
        <v>16594</v>
      </c>
      <c r="Q32" s="70">
        <v>105034</v>
      </c>
      <c r="R32" s="55">
        <f t="shared" si="3"/>
        <v>0.1579869375630748</v>
      </c>
      <c r="S32" s="77"/>
      <c r="T32" s="70"/>
      <c r="U32" s="55">
        <f t="shared" si="4"/>
        <v>0</v>
      </c>
      <c r="V32" s="77">
        <v>5915</v>
      </c>
      <c r="W32" s="70">
        <v>48831</v>
      </c>
      <c r="X32" s="55">
        <f t="shared" si="5"/>
        <v>0.12113206774385124</v>
      </c>
      <c r="Y32" s="77">
        <v>600</v>
      </c>
      <c r="Z32" s="70">
        <v>4655</v>
      </c>
      <c r="AA32" s="55">
        <f t="shared" si="6"/>
        <v>0.1288936627282492</v>
      </c>
      <c r="AB32" s="77"/>
      <c r="AC32" s="70"/>
      <c r="AD32" s="55">
        <f t="shared" si="7"/>
        <v>0</v>
      </c>
      <c r="AE32" s="77"/>
      <c r="AF32" s="70"/>
      <c r="AG32" s="55">
        <f t="shared" si="8"/>
        <v>0</v>
      </c>
      <c r="AH32" s="97">
        <f>SUM(D32,G32,J32,M32,P32,S32,V32,Y32,AB32,AE32)</f>
        <v>44235</v>
      </c>
      <c r="AI32" s="77">
        <f>SUM(E32,H32,K32,N32,Q32,W32,T32,Z32,AC32,AF32)</f>
        <v>321916</v>
      </c>
      <c r="AJ32" s="98">
        <f t="shared" si="9"/>
        <v>0.13741162290783931</v>
      </c>
      <c r="AK32" s="118">
        <v>6029</v>
      </c>
      <c r="AL32" s="121"/>
    </row>
    <row r="33" spans="1:50" ht="18.75" customHeight="1" x14ac:dyDescent="0.3">
      <c r="A33" s="233"/>
      <c r="B33" s="233"/>
      <c r="C33" s="100" t="s">
        <v>51</v>
      </c>
      <c r="D33" s="77">
        <v>5591</v>
      </c>
      <c r="E33" s="70">
        <v>26528</v>
      </c>
      <c r="F33" s="55">
        <f t="shared" si="0"/>
        <v>0.21075844390832327</v>
      </c>
      <c r="G33" s="77"/>
      <c r="H33" s="70"/>
      <c r="I33" s="55">
        <f t="shared" si="30"/>
        <v>0</v>
      </c>
      <c r="J33" s="77">
        <v>5477</v>
      </c>
      <c r="K33" s="70">
        <v>34997</v>
      </c>
      <c r="L33" s="55">
        <f t="shared" si="1"/>
        <v>0.15649912849672828</v>
      </c>
      <c r="M33" s="77">
        <v>4825</v>
      </c>
      <c r="N33" s="70">
        <v>28808</v>
      </c>
      <c r="O33" s="55">
        <f t="shared" si="2"/>
        <v>0.16748819772285475</v>
      </c>
      <c r="P33" s="77">
        <v>16979</v>
      </c>
      <c r="Q33" s="70">
        <v>80597</v>
      </c>
      <c r="R33" s="55">
        <f t="shared" si="3"/>
        <v>0.21066540938248321</v>
      </c>
      <c r="S33" s="77"/>
      <c r="T33" s="70"/>
      <c r="U33" s="55">
        <f t="shared" si="4"/>
        <v>0</v>
      </c>
      <c r="V33" s="77">
        <v>7029</v>
      </c>
      <c r="W33" s="70">
        <v>45321</v>
      </c>
      <c r="X33" s="55">
        <f t="shared" si="5"/>
        <v>0.15509366518832329</v>
      </c>
      <c r="Y33" s="77">
        <v>2155</v>
      </c>
      <c r="Z33" s="70">
        <v>12643</v>
      </c>
      <c r="AA33" s="55">
        <f t="shared" si="6"/>
        <v>0.17045005141184846</v>
      </c>
      <c r="AB33" s="77"/>
      <c r="AC33" s="70"/>
      <c r="AD33" s="55">
        <f t="shared" si="7"/>
        <v>0</v>
      </c>
      <c r="AE33" s="77"/>
      <c r="AF33" s="70"/>
      <c r="AG33" s="55">
        <f t="shared" si="8"/>
        <v>0</v>
      </c>
      <c r="AH33" s="97">
        <f>SUM(D33,G33,J33,M33,P33,S33,V33,Y33,AB33,AE33)</f>
        <v>42056</v>
      </c>
      <c r="AI33" s="77">
        <f>SUM(E33,H33,K33,N33,Q33,W33,T33,Z33,AC33,AF33)</f>
        <v>228894</v>
      </c>
      <c r="AJ33" s="98">
        <f t="shared" si="9"/>
        <v>0.18373570298915656</v>
      </c>
      <c r="AK33" s="118">
        <v>4723</v>
      </c>
      <c r="AL33" s="121"/>
      <c r="AR33" s="106"/>
    </row>
    <row r="34" spans="1:50" ht="18.75" customHeight="1" x14ac:dyDescent="0.3">
      <c r="A34" s="233"/>
      <c r="B34" s="234"/>
      <c r="C34" s="102" t="s">
        <v>44</v>
      </c>
      <c r="D34" s="58">
        <f>SUM(D31:D33)</f>
        <v>22927</v>
      </c>
      <c r="E34" s="71">
        <f>SUM(E31:E33)</f>
        <v>126158</v>
      </c>
      <c r="F34" s="59">
        <f t="shared" si="0"/>
        <v>0.18173243076142614</v>
      </c>
      <c r="G34" s="58">
        <f>SUM(G31:G33)</f>
        <v>0</v>
      </c>
      <c r="H34" s="71">
        <f>SUM(H31:H33)</f>
        <v>0</v>
      </c>
      <c r="I34" s="59">
        <f t="shared" si="30"/>
        <v>0</v>
      </c>
      <c r="J34" s="58">
        <f>SUM(J31:J33)</f>
        <v>18904</v>
      </c>
      <c r="K34" s="71">
        <f>SUM(K31:K33)</f>
        <v>151500</v>
      </c>
      <c r="L34" s="59">
        <f t="shared" si="1"/>
        <v>0.12477887788778878</v>
      </c>
      <c r="M34" s="58">
        <f>SUM(M31:M33)</f>
        <v>16942</v>
      </c>
      <c r="N34" s="71">
        <f>SUM(N31:N33)</f>
        <v>131460</v>
      </c>
      <c r="O34" s="59">
        <f t="shared" si="2"/>
        <v>0.12887570363608702</v>
      </c>
      <c r="P34" s="58">
        <f>SUM(P31:P33)</f>
        <v>52485</v>
      </c>
      <c r="Q34" s="71">
        <f>SUM(Q31:Q33)</f>
        <v>296808</v>
      </c>
      <c r="R34" s="59">
        <f t="shared" si="3"/>
        <v>0.17683148702191315</v>
      </c>
      <c r="S34" s="58">
        <f>SUM(S31:S33)</f>
        <v>0</v>
      </c>
      <c r="T34" s="71">
        <f>SUM(T31:T33)</f>
        <v>0</v>
      </c>
      <c r="U34" s="59">
        <f t="shared" si="4"/>
        <v>0</v>
      </c>
      <c r="V34" s="58">
        <f>SUM(V31:V33)</f>
        <v>17438</v>
      </c>
      <c r="W34" s="71">
        <f>SUM(W31:W33)</f>
        <v>137817</v>
      </c>
      <c r="X34" s="59">
        <f t="shared" si="5"/>
        <v>0.12653010876742346</v>
      </c>
      <c r="Y34" s="58">
        <f>SUM(Y31:Y33)</f>
        <v>2755</v>
      </c>
      <c r="Z34" s="71">
        <f>SUM(Z31:Z33)</f>
        <v>17298</v>
      </c>
      <c r="AA34" s="59">
        <f t="shared" si="6"/>
        <v>0.15926696727945427</v>
      </c>
      <c r="AB34" s="58">
        <f>SUM(AB31:AB33)</f>
        <v>0</v>
      </c>
      <c r="AC34" s="71">
        <f>SUM(AC31:AC33)</f>
        <v>0</v>
      </c>
      <c r="AD34" s="59">
        <f t="shared" si="7"/>
        <v>0</v>
      </c>
      <c r="AE34" s="58">
        <f>SUM(AE31:AE33)</f>
        <v>0</v>
      </c>
      <c r="AF34" s="71">
        <f>SUM(AF31:AF33)</f>
        <v>0</v>
      </c>
      <c r="AG34" s="59">
        <f t="shared" si="8"/>
        <v>0</v>
      </c>
      <c r="AH34" s="58">
        <f>SUM(AH31:AH33)</f>
        <v>131451</v>
      </c>
      <c r="AI34" s="58">
        <f>SUM(AI31:AI33)</f>
        <v>861041</v>
      </c>
      <c r="AJ34" s="103">
        <f t="shared" si="9"/>
        <v>0.1526652040959722</v>
      </c>
      <c r="AK34" s="119">
        <f>SUM(AK31:AK33)</f>
        <v>14753</v>
      </c>
      <c r="AL34" s="121"/>
      <c r="AR34" s="106"/>
    </row>
    <row r="35" spans="1:50" ht="18.75" customHeight="1" x14ac:dyDescent="0.3">
      <c r="A35" s="233"/>
      <c r="B35" s="232" t="s">
        <v>9</v>
      </c>
      <c r="C35" s="100" t="s">
        <v>53</v>
      </c>
      <c r="D35" s="113">
        <v>9813</v>
      </c>
      <c r="E35" s="70">
        <v>52469</v>
      </c>
      <c r="F35" s="55">
        <f t="shared" si="0"/>
        <v>0.18702471935809717</v>
      </c>
      <c r="G35" s="113">
        <v>0</v>
      </c>
      <c r="H35" s="70"/>
      <c r="I35" s="55">
        <f t="shared" si="30"/>
        <v>0</v>
      </c>
      <c r="J35" s="113">
        <v>9795</v>
      </c>
      <c r="K35" s="70">
        <v>64481</v>
      </c>
      <c r="L35" s="55">
        <f t="shared" si="1"/>
        <v>0.15190521238814533</v>
      </c>
      <c r="M35" s="113">
        <v>6642</v>
      </c>
      <c r="N35" s="70">
        <v>47031</v>
      </c>
      <c r="O35" s="55">
        <f t="shared" si="2"/>
        <v>0.14122599987242457</v>
      </c>
      <c r="P35" s="113">
        <v>21191</v>
      </c>
      <c r="Q35" s="70">
        <v>115143</v>
      </c>
      <c r="R35" s="55">
        <f t="shared" si="3"/>
        <v>0.18404071458968413</v>
      </c>
      <c r="S35" s="113"/>
      <c r="T35" s="70"/>
      <c r="U35" s="55">
        <f t="shared" si="4"/>
        <v>0</v>
      </c>
      <c r="V35" s="113">
        <v>7813</v>
      </c>
      <c r="W35" s="70">
        <v>55850</v>
      </c>
      <c r="X35" s="55">
        <f t="shared" si="5"/>
        <v>0.13989256938227396</v>
      </c>
      <c r="Y35" s="113">
        <v>2838</v>
      </c>
      <c r="Z35" s="70">
        <v>16601</v>
      </c>
      <c r="AA35" s="55">
        <f t="shared" si="6"/>
        <v>0.17095355701463769</v>
      </c>
      <c r="AB35" s="113"/>
      <c r="AC35" s="70"/>
      <c r="AD35" s="55">
        <f t="shared" si="7"/>
        <v>0</v>
      </c>
      <c r="AE35" s="113"/>
      <c r="AF35" s="70"/>
      <c r="AG35" s="55">
        <f t="shared" si="8"/>
        <v>0</v>
      </c>
      <c r="AH35" s="97">
        <f>SUM(D35,G35,J35,M35,P35,S35,V35,Y35,AB35,AE35)</f>
        <v>58092</v>
      </c>
      <c r="AI35" s="77">
        <f>SUM(E35,H35,K35,N35,Q35,W35,T35,Z35,AC35,AF35)</f>
        <v>351575</v>
      </c>
      <c r="AJ35" s="98">
        <f t="shared" si="9"/>
        <v>0.16523359169451754</v>
      </c>
      <c r="AK35" s="118">
        <v>6831</v>
      </c>
      <c r="AL35" s="121"/>
    </row>
    <row r="36" spans="1:50" ht="18.75" customHeight="1" x14ac:dyDescent="0.3">
      <c r="A36" s="233"/>
      <c r="B36" s="233"/>
      <c r="C36" s="100" t="s">
        <v>48</v>
      </c>
      <c r="D36" s="77">
        <v>9249</v>
      </c>
      <c r="E36" s="70">
        <v>50304</v>
      </c>
      <c r="F36" s="55">
        <f t="shared" si="0"/>
        <v>0.1838621183206107</v>
      </c>
      <c r="G36" s="77"/>
      <c r="H36" s="70"/>
      <c r="I36" s="55">
        <f t="shared" si="30"/>
        <v>0</v>
      </c>
      <c r="J36" s="77">
        <v>9281</v>
      </c>
      <c r="K36" s="70">
        <v>58370</v>
      </c>
      <c r="L36" s="55">
        <f t="shared" si="1"/>
        <v>0.15900291245502826</v>
      </c>
      <c r="M36" s="77">
        <v>7440</v>
      </c>
      <c r="N36" s="70">
        <v>53979</v>
      </c>
      <c r="O36" s="55">
        <f t="shared" si="2"/>
        <v>0.13783137886956037</v>
      </c>
      <c r="P36" s="77">
        <v>22135</v>
      </c>
      <c r="Q36" s="70">
        <v>126689</v>
      </c>
      <c r="R36" s="55">
        <f t="shared" si="3"/>
        <v>0.17471919424733007</v>
      </c>
      <c r="S36" s="77"/>
      <c r="T36" s="70"/>
      <c r="U36" s="55">
        <f t="shared" si="4"/>
        <v>0</v>
      </c>
      <c r="V36" s="77">
        <v>9859</v>
      </c>
      <c r="W36" s="70">
        <v>68064</v>
      </c>
      <c r="X36" s="55">
        <f t="shared" si="5"/>
        <v>0.14484896567936059</v>
      </c>
      <c r="Y36" s="77">
        <v>3632</v>
      </c>
      <c r="Z36" s="70">
        <v>24618</v>
      </c>
      <c r="AA36" s="55">
        <f t="shared" si="6"/>
        <v>0.1475343244780242</v>
      </c>
      <c r="AB36" s="77"/>
      <c r="AC36" s="70"/>
      <c r="AD36" s="55">
        <f t="shared" si="7"/>
        <v>0</v>
      </c>
      <c r="AE36" s="77"/>
      <c r="AF36" s="70"/>
      <c r="AG36" s="55">
        <f t="shared" si="8"/>
        <v>0</v>
      </c>
      <c r="AH36" s="97">
        <f>SUM(D36,G36,J36,M36,P36,S36,V36,Y36,AB36,AE36)</f>
        <v>61596</v>
      </c>
      <c r="AI36" s="77">
        <f>SUM(E36,H36,K36,N36,Q36,W36,T36,Z36,AC36,AF36)</f>
        <v>382024</v>
      </c>
      <c r="AJ36" s="98">
        <f t="shared" si="9"/>
        <v>0.16123594329152094</v>
      </c>
      <c r="AK36" s="118">
        <v>8286</v>
      </c>
      <c r="AL36" s="121"/>
      <c r="AP36" s="106"/>
      <c r="AQ36" s="4"/>
    </row>
    <row r="37" spans="1:50" ht="18.75" customHeight="1" x14ac:dyDescent="0.3">
      <c r="A37" s="233"/>
      <c r="B37" s="233"/>
      <c r="C37" s="100" t="s">
        <v>54</v>
      </c>
      <c r="D37" s="77">
        <v>6184</v>
      </c>
      <c r="E37" s="70">
        <v>27797</v>
      </c>
      <c r="F37" s="55">
        <f t="shared" si="0"/>
        <v>0.22247005072489837</v>
      </c>
      <c r="G37" s="77">
        <v>0</v>
      </c>
      <c r="H37" s="70"/>
      <c r="I37" s="55">
        <f t="shared" si="30"/>
        <v>0</v>
      </c>
      <c r="J37" s="77">
        <v>8331</v>
      </c>
      <c r="K37" s="70">
        <v>40514</v>
      </c>
      <c r="L37" s="55">
        <f t="shared" si="1"/>
        <v>0.20563262082243175</v>
      </c>
      <c r="M37" s="77">
        <v>4403</v>
      </c>
      <c r="N37" s="70">
        <v>23835</v>
      </c>
      <c r="O37" s="55">
        <f t="shared" si="2"/>
        <v>0.18472834067547725</v>
      </c>
      <c r="P37" s="77">
        <v>20315</v>
      </c>
      <c r="Q37" s="70">
        <v>87553</v>
      </c>
      <c r="R37" s="55">
        <f t="shared" si="3"/>
        <v>0.2320308841501719</v>
      </c>
      <c r="S37" s="77">
        <v>0</v>
      </c>
      <c r="T37" s="70"/>
      <c r="U37" s="55">
        <f t="shared" si="4"/>
        <v>0</v>
      </c>
      <c r="V37" s="77">
        <v>7155</v>
      </c>
      <c r="W37" s="70">
        <v>38608</v>
      </c>
      <c r="X37" s="55">
        <f t="shared" si="5"/>
        <v>0.18532428512225446</v>
      </c>
      <c r="Y37" s="77">
        <v>3347</v>
      </c>
      <c r="Z37" s="70">
        <v>16043</v>
      </c>
      <c r="AA37" s="55">
        <f t="shared" si="6"/>
        <v>0.20862681543352241</v>
      </c>
      <c r="AB37" s="77">
        <v>0</v>
      </c>
      <c r="AC37" s="70"/>
      <c r="AD37" s="55">
        <f t="shared" si="7"/>
        <v>0</v>
      </c>
      <c r="AE37" s="77"/>
      <c r="AF37" s="70"/>
      <c r="AG37" s="55">
        <f t="shared" si="8"/>
        <v>0</v>
      </c>
      <c r="AH37" s="97">
        <f>SUM(D37,G37,J37,M37,P37,S37,V37,Y37,AB37,AE37)</f>
        <v>49735</v>
      </c>
      <c r="AI37" s="77">
        <f>SUM(E37,H37,K37,N37,Q37,W37,T37,Z37,AC37,AF37)</f>
        <v>234350</v>
      </c>
      <c r="AJ37" s="98">
        <f t="shared" si="9"/>
        <v>0.21222530403243012</v>
      </c>
      <c r="AK37" s="118">
        <v>4232</v>
      </c>
      <c r="AL37" s="121"/>
      <c r="AP37" s="106"/>
      <c r="AW37" s="50"/>
    </row>
    <row r="38" spans="1:50" ht="18.75" customHeight="1" x14ac:dyDescent="0.3">
      <c r="A38" s="234"/>
      <c r="B38" s="234"/>
      <c r="C38" s="102" t="s">
        <v>44</v>
      </c>
      <c r="D38" s="58">
        <f>SUM(D35:D37)</f>
        <v>25246</v>
      </c>
      <c r="E38" s="71">
        <f>SUM(E35:E37)</f>
        <v>130570</v>
      </c>
      <c r="F38" s="59">
        <f t="shared" si="0"/>
        <v>0.19335222486022824</v>
      </c>
      <c r="G38" s="58">
        <f>SUM(G35:G37)</f>
        <v>0</v>
      </c>
      <c r="H38" s="71">
        <f>SUM(H35:H37)</f>
        <v>0</v>
      </c>
      <c r="I38" s="59">
        <f t="shared" si="30"/>
        <v>0</v>
      </c>
      <c r="J38" s="58">
        <f>SUM(J35:J37)</f>
        <v>27407</v>
      </c>
      <c r="K38" s="71">
        <f>SUM(K35:K37)</f>
        <v>163365</v>
      </c>
      <c r="L38" s="59">
        <f t="shared" si="1"/>
        <v>0.16776543323233251</v>
      </c>
      <c r="M38" s="58">
        <f>SUM(M35:M37)</f>
        <v>18485</v>
      </c>
      <c r="N38" s="71">
        <f>SUM(N35:N37)</f>
        <v>124845</v>
      </c>
      <c r="O38" s="59">
        <f t="shared" si="2"/>
        <v>0.1480635988625896</v>
      </c>
      <c r="P38" s="58">
        <f>SUM(P35:P37)</f>
        <v>63641</v>
      </c>
      <c r="Q38" s="71">
        <f>SUM(Q35:Q37)</f>
        <v>329385</v>
      </c>
      <c r="R38" s="59">
        <f t="shared" si="3"/>
        <v>0.19321159129893589</v>
      </c>
      <c r="S38" s="58">
        <f>SUM(S35:S37)</f>
        <v>0</v>
      </c>
      <c r="T38" s="71">
        <f>SUM(T35:T37)</f>
        <v>0</v>
      </c>
      <c r="U38" s="59">
        <f t="shared" si="4"/>
        <v>0</v>
      </c>
      <c r="V38" s="58">
        <f>SUM(V35:V37)</f>
        <v>24827</v>
      </c>
      <c r="W38" s="71">
        <f>SUM(W35:W37)</f>
        <v>162522</v>
      </c>
      <c r="X38" s="59">
        <f t="shared" si="5"/>
        <v>0.15276085699166883</v>
      </c>
      <c r="Y38" s="58">
        <f>SUM(Y35:Y37)</f>
        <v>9817</v>
      </c>
      <c r="Z38" s="71">
        <f>SUM(Z35:Z37)</f>
        <v>57262</v>
      </c>
      <c r="AA38" s="59">
        <f t="shared" si="6"/>
        <v>0.17144004750096051</v>
      </c>
      <c r="AB38" s="58">
        <f>SUM(AB35:AB37)</f>
        <v>0</v>
      </c>
      <c r="AC38" s="71">
        <f>SUM(AC35:AC37)</f>
        <v>0</v>
      </c>
      <c r="AD38" s="59">
        <f t="shared" si="7"/>
        <v>0</v>
      </c>
      <c r="AE38" s="58">
        <f>SUM(AE35:AE37)</f>
        <v>0</v>
      </c>
      <c r="AF38" s="71">
        <f>SUM(AF35:AF37)</f>
        <v>0</v>
      </c>
      <c r="AG38" s="59">
        <f t="shared" si="8"/>
        <v>0</v>
      </c>
      <c r="AH38" s="58">
        <f>SUM(AH35:AH37)</f>
        <v>169423</v>
      </c>
      <c r="AI38" s="58">
        <f>SUM(AI35:AI37)</f>
        <v>967949</v>
      </c>
      <c r="AJ38" s="103">
        <f t="shared" si="9"/>
        <v>0.17503298210959461</v>
      </c>
      <c r="AK38" s="119">
        <f>SUM(AK35:AK37)</f>
        <v>19349</v>
      </c>
      <c r="AL38" s="121"/>
      <c r="AT38" s="109"/>
    </row>
    <row r="39" spans="1:50" ht="18.75" customHeight="1" x14ac:dyDescent="0.3">
      <c r="A39" s="235" t="s">
        <v>46</v>
      </c>
      <c r="B39" s="236"/>
      <c r="C39" s="237"/>
      <c r="D39" s="61">
        <f>SUM(D26,D30,D34,D38)</f>
        <v>98797</v>
      </c>
      <c r="E39" s="73">
        <f>SUM(E26,E30,E34,E38)</f>
        <v>543602</v>
      </c>
      <c r="F39" s="62">
        <f t="shared" ref="F39" si="68">IF(ISERROR(D39/E39),0,(D39/E39))</f>
        <v>0.18174510027556925</v>
      </c>
      <c r="G39" s="61">
        <f>SUM(G26,G30,G34,G38)</f>
        <v>1</v>
      </c>
      <c r="H39" s="73">
        <f>SUM(H26,H30,H34,H38)</f>
        <v>10903</v>
      </c>
      <c r="I39" s="62">
        <f t="shared" ref="I39" si="69">IF(ISERROR(G39/H39),0,(G39/H39))</f>
        <v>9.1717875813996145E-5</v>
      </c>
      <c r="J39" s="61">
        <f>SUM(J26,J30,J34,J38)</f>
        <v>83429</v>
      </c>
      <c r="K39" s="73">
        <f>SUM(K26,K30,K34,K38)</f>
        <v>570153</v>
      </c>
      <c r="L39" s="62">
        <f t="shared" ref="L39" si="70">IF(ISERROR(J39/K39),0,(J39/K39))</f>
        <v>0.14632738931479797</v>
      </c>
      <c r="M39" s="61">
        <f>SUM(M26,M30,M34,M38)</f>
        <v>47017</v>
      </c>
      <c r="N39" s="73">
        <f>SUM(N26,N30,N34,N38)</f>
        <v>359215</v>
      </c>
      <c r="O39" s="62">
        <f t="shared" ref="O39" si="71">IF(ISERROR(M39/N39),0,(M39/N39))</f>
        <v>0.13088818674053143</v>
      </c>
      <c r="P39" s="61">
        <f>SUM(P26,P30,P34,P38)</f>
        <v>195515</v>
      </c>
      <c r="Q39" s="73">
        <f>SUM(Q26,Q30,Q34,Q38)</f>
        <v>1094542</v>
      </c>
      <c r="R39" s="62">
        <f t="shared" ref="R39" si="72">IF(ISERROR(P39/Q39),0,(P39/Q39))</f>
        <v>0.17862722490320151</v>
      </c>
      <c r="S39" s="61">
        <f>SUM(S26,S30,S34,S38)</f>
        <v>1794</v>
      </c>
      <c r="T39" s="73">
        <f>SUM(T26,T30,T34,T38)</f>
        <v>22535</v>
      </c>
      <c r="U39" s="62">
        <f t="shared" ref="U39" si="73">IF(ISERROR(S39/T39),0,(S39/T39))</f>
        <v>7.9609496339028182E-2</v>
      </c>
      <c r="V39" s="61">
        <f>SUM(V26,V30,V34,V38)</f>
        <v>47813</v>
      </c>
      <c r="W39" s="73">
        <f>SUM(W26,W30,W34,W38)</f>
        <v>349874</v>
      </c>
      <c r="X39" s="62">
        <f t="shared" ref="X39" si="74">IF(ISERROR(V39/W39),0,(V39/W39))</f>
        <v>0.13665776822513248</v>
      </c>
      <c r="Y39" s="61">
        <f>SUM(Y26,Y30,Y34,Y38)</f>
        <v>12572</v>
      </c>
      <c r="Z39" s="73">
        <f>SUM(Z26,Z30,Z34,Z38)</f>
        <v>74560</v>
      </c>
      <c r="AA39" s="62">
        <f t="shared" ref="AA39" si="75">IF(ISERROR(Y39/Z39),0,(Y39/Z39))</f>
        <v>0.16861587982832618</v>
      </c>
      <c r="AB39" s="61">
        <f>SUM(AB26,AB30,AB34,AB38)</f>
        <v>0</v>
      </c>
      <c r="AC39" s="73">
        <f>SUM(AC26,AC30,AC34,AC38)</f>
        <v>0</v>
      </c>
      <c r="AD39" s="62">
        <f t="shared" ref="AD39" si="76">IF(ISERROR(AB39/AC39),0,(AB39/AC39))</f>
        <v>0</v>
      </c>
      <c r="AE39" s="61">
        <f>SUM(AE26,AE30,AE34,AE38)</f>
        <v>0</v>
      </c>
      <c r="AF39" s="73">
        <f>SUM(AF26,AF30,AF34,AF38)</f>
        <v>0</v>
      </c>
      <c r="AG39" s="62">
        <f t="shared" ref="AG39" si="77">IF(ISERROR(AE39/AF39),0,(AE39/AF39))</f>
        <v>0</v>
      </c>
      <c r="AH39" s="61">
        <f>SUM(AH26,AH30,AH34,AH38)</f>
        <v>486938</v>
      </c>
      <c r="AI39" s="61">
        <f>SUM(AI26,AI30,AI34,AI38)</f>
        <v>3025384</v>
      </c>
      <c r="AJ39" s="105">
        <f t="shared" ref="AJ39" si="78">IF(ISERROR(AH39/AI39),0,(AH39/AI39))</f>
        <v>0.1609508082279803</v>
      </c>
      <c r="AK39" s="120">
        <f>SUM(AK26,AK30,AK34,AK38)</f>
        <v>50234</v>
      </c>
      <c r="AL39" s="123"/>
      <c r="AT39" s="106"/>
    </row>
    <row r="40" spans="1:50" ht="18.75" customHeight="1" x14ac:dyDescent="0.3">
      <c r="A40" s="238" t="s">
        <v>12</v>
      </c>
      <c r="B40" s="232" t="s">
        <v>24</v>
      </c>
      <c r="C40" s="100" t="s">
        <v>41</v>
      </c>
      <c r="D40" s="77">
        <v>43141</v>
      </c>
      <c r="E40" s="69">
        <v>224926</v>
      </c>
      <c r="F40" s="55">
        <f t="shared" si="0"/>
        <v>0.19180085894916551</v>
      </c>
      <c r="G40" s="77">
        <v>48988</v>
      </c>
      <c r="H40" s="69">
        <v>240636</v>
      </c>
      <c r="I40" s="55">
        <f t="shared" si="30"/>
        <v>0.20357718712079656</v>
      </c>
      <c r="J40" s="77">
        <v>31817</v>
      </c>
      <c r="K40" s="69">
        <v>199279</v>
      </c>
      <c r="L40" s="55">
        <f t="shared" si="1"/>
        <v>0.15966057637784212</v>
      </c>
      <c r="M40" s="77">
        <v>17784</v>
      </c>
      <c r="N40" s="69">
        <v>124692</v>
      </c>
      <c r="O40" s="55">
        <f t="shared" si="2"/>
        <v>0.14262342411702436</v>
      </c>
      <c r="P40" s="77">
        <v>17502</v>
      </c>
      <c r="Q40" s="69">
        <v>119317</v>
      </c>
      <c r="R40" s="55">
        <f t="shared" si="3"/>
        <v>0.14668488145025435</v>
      </c>
      <c r="S40" s="77">
        <v>22379</v>
      </c>
      <c r="T40" s="69">
        <v>134951</v>
      </c>
      <c r="U40" s="55">
        <f t="shared" si="4"/>
        <v>0.16583056072203986</v>
      </c>
      <c r="V40" s="77">
        <v>19092</v>
      </c>
      <c r="W40" s="69">
        <v>127785</v>
      </c>
      <c r="X40" s="55">
        <f t="shared" si="5"/>
        <v>0.14940720741871111</v>
      </c>
      <c r="Y40" s="77">
        <v>3878</v>
      </c>
      <c r="Z40" s="69">
        <v>23146</v>
      </c>
      <c r="AA40" s="55">
        <f t="shared" si="6"/>
        <v>0.167545148189752</v>
      </c>
      <c r="AB40" s="77">
        <v>889</v>
      </c>
      <c r="AC40" s="69">
        <v>8523</v>
      </c>
      <c r="AD40" s="55">
        <f t="shared" si="7"/>
        <v>0.104305995541476</v>
      </c>
      <c r="AE40" s="77"/>
      <c r="AF40" s="70"/>
      <c r="AG40" s="55">
        <f t="shared" si="8"/>
        <v>0</v>
      </c>
      <c r="AH40" s="97">
        <f>SUM(D40,G40,J40,M40,P40,S40,V40,Y40,AB40,AE40)</f>
        <v>205470</v>
      </c>
      <c r="AI40" s="77">
        <f>SUM(E40,H40,K40,N40,Q40,W40,T40,Z40,AC40,AF40)</f>
        <v>1203255</v>
      </c>
      <c r="AJ40" s="98">
        <f t="shared" si="9"/>
        <v>0.17076180859418827</v>
      </c>
      <c r="AK40" s="118">
        <v>31290</v>
      </c>
      <c r="AL40" s="121"/>
      <c r="AT40" s="106"/>
      <c r="AX40" s="51"/>
    </row>
    <row r="41" spans="1:50" ht="18.75" customHeight="1" x14ac:dyDescent="0.3">
      <c r="A41" s="233"/>
      <c r="B41" s="233"/>
      <c r="C41" s="100" t="s">
        <v>43</v>
      </c>
      <c r="D41" s="77">
        <v>31113</v>
      </c>
      <c r="E41" s="70">
        <v>123412</v>
      </c>
      <c r="F41" s="55">
        <f t="shared" si="0"/>
        <v>0.2521067643341004</v>
      </c>
      <c r="G41" s="77">
        <v>34057</v>
      </c>
      <c r="H41" s="70">
        <v>136280</v>
      </c>
      <c r="I41" s="55">
        <f t="shared" si="30"/>
        <v>0.24990460815967128</v>
      </c>
      <c r="J41" s="77">
        <v>20299</v>
      </c>
      <c r="K41" s="70">
        <v>102196</v>
      </c>
      <c r="L41" s="55">
        <f t="shared" si="1"/>
        <v>0.19862812634545382</v>
      </c>
      <c r="M41" s="77">
        <v>9031</v>
      </c>
      <c r="N41" s="70">
        <v>49680</v>
      </c>
      <c r="O41" s="55">
        <f t="shared" si="2"/>
        <v>0.18178341384863125</v>
      </c>
      <c r="P41" s="77">
        <v>9498</v>
      </c>
      <c r="Q41" s="70">
        <v>47876</v>
      </c>
      <c r="R41" s="55">
        <f t="shared" si="3"/>
        <v>0.19838750104436462</v>
      </c>
      <c r="S41" s="77">
        <v>19190</v>
      </c>
      <c r="T41" s="70">
        <v>91704</v>
      </c>
      <c r="U41" s="55">
        <f t="shared" si="4"/>
        <v>0.20926022856145859</v>
      </c>
      <c r="V41" s="77">
        <v>13658</v>
      </c>
      <c r="W41" s="70">
        <v>75086</v>
      </c>
      <c r="X41" s="55">
        <f t="shared" si="5"/>
        <v>0.18189809018991557</v>
      </c>
      <c r="Y41" s="77">
        <v>3082</v>
      </c>
      <c r="Z41" s="70">
        <v>15760</v>
      </c>
      <c r="AA41" s="55">
        <f t="shared" si="6"/>
        <v>0.19555837563451778</v>
      </c>
      <c r="AB41" s="77">
        <v>559</v>
      </c>
      <c r="AC41" s="70">
        <v>4144</v>
      </c>
      <c r="AD41" s="55">
        <f t="shared" si="7"/>
        <v>0.13489382239382239</v>
      </c>
      <c r="AE41" s="77"/>
      <c r="AF41" s="70"/>
      <c r="AG41" s="55">
        <f t="shared" si="8"/>
        <v>0</v>
      </c>
      <c r="AH41" s="97">
        <f>SUM(D41,G41,J41,M41,P41,S41,V41,Y41,AB41,AE41)</f>
        <v>140487</v>
      </c>
      <c r="AI41" s="77">
        <f>SUM(E41,H41,K41,N41,Q41,W41,T41,Z41,AC41,AF41)</f>
        <v>646138</v>
      </c>
      <c r="AJ41" s="98">
        <f t="shared" si="9"/>
        <v>0.21742568924904587</v>
      </c>
      <c r="AK41" s="118">
        <v>17903</v>
      </c>
      <c r="AL41" s="121"/>
    </row>
    <row r="42" spans="1:50" ht="18.75" customHeight="1" x14ac:dyDescent="0.3">
      <c r="A42" s="233"/>
      <c r="B42" s="233"/>
      <c r="C42" s="100" t="s">
        <v>47</v>
      </c>
      <c r="D42" s="77">
        <v>14947</v>
      </c>
      <c r="E42" s="70">
        <v>65103</v>
      </c>
      <c r="F42" s="55">
        <f t="shared" si="0"/>
        <v>0.22959003425341382</v>
      </c>
      <c r="G42" s="77">
        <v>28418</v>
      </c>
      <c r="H42" s="70">
        <v>122721</v>
      </c>
      <c r="I42" s="55">
        <f t="shared" si="30"/>
        <v>0.2315659096650125</v>
      </c>
      <c r="J42" s="77">
        <v>10583</v>
      </c>
      <c r="K42" s="70">
        <v>62415</v>
      </c>
      <c r="L42" s="55">
        <f t="shared" si="1"/>
        <v>0.16955859969558601</v>
      </c>
      <c r="M42" s="77">
        <v>7470</v>
      </c>
      <c r="N42" s="70">
        <v>52878</v>
      </c>
      <c r="O42" s="55">
        <f t="shared" si="2"/>
        <v>0.14126858050607058</v>
      </c>
      <c r="P42" s="77">
        <v>6458</v>
      </c>
      <c r="Q42" s="70">
        <v>34501</v>
      </c>
      <c r="R42" s="55">
        <f t="shared" si="3"/>
        <v>0.18718298020347238</v>
      </c>
      <c r="S42" s="77">
        <v>8733</v>
      </c>
      <c r="T42" s="70">
        <v>57966</v>
      </c>
      <c r="U42" s="55">
        <f t="shared" si="4"/>
        <v>0.15065728185488045</v>
      </c>
      <c r="V42" s="77">
        <v>14074</v>
      </c>
      <c r="W42" s="70">
        <v>87706</v>
      </c>
      <c r="X42" s="55">
        <f t="shared" si="5"/>
        <v>0.16046792693772377</v>
      </c>
      <c r="Y42" s="77">
        <v>304</v>
      </c>
      <c r="Z42" s="70">
        <v>2017</v>
      </c>
      <c r="AA42" s="55">
        <f t="shared" si="6"/>
        <v>0.15071888943976203</v>
      </c>
      <c r="AB42" s="77">
        <v>176</v>
      </c>
      <c r="AC42" s="70">
        <v>2090</v>
      </c>
      <c r="AD42" s="55">
        <f t="shared" si="7"/>
        <v>8.4210526315789472E-2</v>
      </c>
      <c r="AE42" s="77"/>
      <c r="AF42" s="70"/>
      <c r="AG42" s="55">
        <f t="shared" si="8"/>
        <v>0</v>
      </c>
      <c r="AH42" s="97">
        <f>SUM(D42,G42,J42,M42,P42,S42,V42,Y42,AB42,AE42)</f>
        <v>91163</v>
      </c>
      <c r="AI42" s="77">
        <f>SUM(E42,H42,K42,N42,Q42,W42,T42,Z42,AC42,AF42)</f>
        <v>487397</v>
      </c>
      <c r="AJ42" s="98">
        <f t="shared" si="9"/>
        <v>0.18704054395082448</v>
      </c>
      <c r="AK42" s="118">
        <v>11567</v>
      </c>
      <c r="AL42" s="121"/>
    </row>
    <row r="43" spans="1:50" ht="18.75" customHeight="1" x14ac:dyDescent="0.3">
      <c r="A43" s="233"/>
      <c r="B43" s="234"/>
      <c r="C43" s="102" t="s">
        <v>44</v>
      </c>
      <c r="D43" s="58">
        <f>SUM(D40:D42)</f>
        <v>89201</v>
      </c>
      <c r="E43" s="71">
        <f>SUM(E40:E42)</f>
        <v>413441</v>
      </c>
      <c r="F43" s="59">
        <f t="shared" si="0"/>
        <v>0.21575267087686031</v>
      </c>
      <c r="G43" s="58">
        <f>SUM(G40:G42)</f>
        <v>111463</v>
      </c>
      <c r="H43" s="71">
        <f>SUM(H40:H42)</f>
        <v>499637</v>
      </c>
      <c r="I43" s="59">
        <f t="shared" si="30"/>
        <v>0.22308796186031057</v>
      </c>
      <c r="J43" s="58">
        <f>SUM(J40:J42)</f>
        <v>62699</v>
      </c>
      <c r="K43" s="71">
        <f>SUM(K40:K42)</f>
        <v>363890</v>
      </c>
      <c r="L43" s="59">
        <f t="shared" si="1"/>
        <v>0.17230206930665862</v>
      </c>
      <c r="M43" s="58">
        <f>SUM(M40:M42)</f>
        <v>34285</v>
      </c>
      <c r="N43" s="71">
        <f>SUM(N40:N42)</f>
        <v>227250</v>
      </c>
      <c r="O43" s="59">
        <f t="shared" si="2"/>
        <v>0.15086908690869086</v>
      </c>
      <c r="P43" s="58">
        <f>SUM(P40:P42)</f>
        <v>33458</v>
      </c>
      <c r="Q43" s="71">
        <f>SUM(Q40:Q42)</f>
        <v>201694</v>
      </c>
      <c r="R43" s="59">
        <f t="shared" si="3"/>
        <v>0.16588495443592768</v>
      </c>
      <c r="S43" s="58">
        <f>SUM(S40:S42)</f>
        <v>50302</v>
      </c>
      <c r="T43" s="71">
        <f>SUM(T40:T42)</f>
        <v>284621</v>
      </c>
      <c r="U43" s="59">
        <f t="shared" si="4"/>
        <v>0.17673326985710822</v>
      </c>
      <c r="V43" s="58">
        <f>SUM(V40:V42)</f>
        <v>46824</v>
      </c>
      <c r="W43" s="71">
        <f>SUM(W40:W42)</f>
        <v>290577</v>
      </c>
      <c r="X43" s="59">
        <f t="shared" si="5"/>
        <v>0.16114145303998595</v>
      </c>
      <c r="Y43" s="58">
        <f>SUM(Y40:Y42)</f>
        <v>7264</v>
      </c>
      <c r="Z43" s="71">
        <f>SUM(Z40:Z42)</f>
        <v>40923</v>
      </c>
      <c r="AA43" s="59">
        <f t="shared" si="6"/>
        <v>0.17750409305280648</v>
      </c>
      <c r="AB43" s="58">
        <f>SUM(AB40:AB42)</f>
        <v>1624</v>
      </c>
      <c r="AC43" s="71">
        <f>SUM(AC40:AC42)</f>
        <v>14757</v>
      </c>
      <c r="AD43" s="59">
        <f t="shared" si="7"/>
        <v>0.11004946804906146</v>
      </c>
      <c r="AE43" s="58">
        <f>SUM(AE40:AE42)</f>
        <v>0</v>
      </c>
      <c r="AF43" s="71">
        <f>SUM(AF40:AF42)</f>
        <v>0</v>
      </c>
      <c r="AG43" s="59">
        <f t="shared" si="8"/>
        <v>0</v>
      </c>
      <c r="AH43" s="58">
        <f>SUM(AH40:AH42)</f>
        <v>437120</v>
      </c>
      <c r="AI43" s="58">
        <f>SUM(AI40:AI42)</f>
        <v>2336790</v>
      </c>
      <c r="AJ43" s="103">
        <f t="shared" si="9"/>
        <v>0.18706002678888561</v>
      </c>
      <c r="AK43" s="119">
        <f>SUM(AK40:AK42)</f>
        <v>60760</v>
      </c>
      <c r="AL43" s="121"/>
      <c r="AP43" s="106"/>
    </row>
    <row r="44" spans="1:50" ht="18.75" customHeight="1" x14ac:dyDescent="0.3">
      <c r="A44" s="233"/>
      <c r="B44" s="232" t="s">
        <v>25</v>
      </c>
      <c r="C44" s="100" t="s">
        <v>38</v>
      </c>
      <c r="D44" s="77">
        <v>18495</v>
      </c>
      <c r="E44" s="70">
        <v>79085</v>
      </c>
      <c r="F44" s="55">
        <f t="shared" si="0"/>
        <v>0.23386230005690081</v>
      </c>
      <c r="G44" s="77">
        <v>30311</v>
      </c>
      <c r="H44" s="70">
        <v>126888</v>
      </c>
      <c r="I44" s="55">
        <f t="shared" si="30"/>
        <v>0.23887995712754556</v>
      </c>
      <c r="J44" s="77">
        <v>11924</v>
      </c>
      <c r="K44" s="70">
        <v>67995</v>
      </c>
      <c r="L44" s="55">
        <f t="shared" si="1"/>
        <v>0.17536583572321493</v>
      </c>
      <c r="M44" s="77">
        <v>9924</v>
      </c>
      <c r="N44" s="70">
        <v>62596</v>
      </c>
      <c r="O44" s="55">
        <f t="shared" si="2"/>
        <v>0.15854048181992458</v>
      </c>
      <c r="P44" s="77">
        <v>8009</v>
      </c>
      <c r="Q44" s="70">
        <v>43480</v>
      </c>
      <c r="R44" s="55">
        <f t="shared" si="3"/>
        <v>0.18419963201471942</v>
      </c>
      <c r="S44" s="77"/>
      <c r="T44" s="70"/>
      <c r="U44" s="55">
        <f t="shared" si="4"/>
        <v>0</v>
      </c>
      <c r="V44" s="77">
        <v>13298</v>
      </c>
      <c r="W44" s="70">
        <v>83698</v>
      </c>
      <c r="X44" s="55">
        <f t="shared" si="5"/>
        <v>0.15888073789098903</v>
      </c>
      <c r="Y44" s="77">
        <v>3520</v>
      </c>
      <c r="Z44" s="70">
        <v>23769</v>
      </c>
      <c r="AA44" s="55">
        <f t="shared" si="6"/>
        <v>0.14809205267365055</v>
      </c>
      <c r="AB44" s="77">
        <v>222</v>
      </c>
      <c r="AC44" s="70">
        <v>2047</v>
      </c>
      <c r="AD44" s="55">
        <f t="shared" si="7"/>
        <v>0.10845139228138739</v>
      </c>
      <c r="AE44" s="77"/>
      <c r="AF44" s="70"/>
      <c r="AG44" s="55">
        <f t="shared" si="8"/>
        <v>0</v>
      </c>
      <c r="AH44" s="97">
        <f>SUM(D44,G44,J44,M44,P44,S44,V44,Y44,AB44,AE44)</f>
        <v>95703</v>
      </c>
      <c r="AI44" s="77">
        <f>SUM(E44,H44,K44,N44,Q44,W44,T44,Z44,AC44,AF44)</f>
        <v>489558</v>
      </c>
      <c r="AJ44" s="98">
        <f t="shared" si="9"/>
        <v>0.19548858357947374</v>
      </c>
      <c r="AK44" s="118">
        <v>5466</v>
      </c>
      <c r="AL44" s="121"/>
    </row>
    <row r="45" spans="1:50" ht="18.75" customHeight="1" x14ac:dyDescent="0.3">
      <c r="A45" s="233"/>
      <c r="B45" s="233"/>
      <c r="C45" s="54" t="s">
        <v>39</v>
      </c>
      <c r="D45" s="77">
        <v>26542</v>
      </c>
      <c r="E45" s="5">
        <v>140749</v>
      </c>
      <c r="F45" s="55">
        <f t="shared" si="0"/>
        <v>0.18857682825455244</v>
      </c>
      <c r="G45" s="77">
        <v>34892</v>
      </c>
      <c r="H45" s="70">
        <v>177035</v>
      </c>
      <c r="I45" s="55">
        <f t="shared" si="30"/>
        <v>0.1970909707120061</v>
      </c>
      <c r="J45" s="77">
        <v>20605</v>
      </c>
      <c r="K45" s="70">
        <v>146633</v>
      </c>
      <c r="L45" s="55">
        <f t="shared" si="1"/>
        <v>0.14052089229573153</v>
      </c>
      <c r="M45" s="77">
        <v>12803</v>
      </c>
      <c r="N45" s="70">
        <v>104335</v>
      </c>
      <c r="O45" s="55">
        <f t="shared" si="2"/>
        <v>0.12271049983227104</v>
      </c>
      <c r="P45" s="77">
        <v>11310</v>
      </c>
      <c r="Q45" s="70">
        <v>79279</v>
      </c>
      <c r="R45" s="55">
        <f t="shared" si="3"/>
        <v>0.14266072982757097</v>
      </c>
      <c r="S45" s="77"/>
      <c r="T45" s="77"/>
      <c r="U45" s="55">
        <f t="shared" si="4"/>
        <v>0</v>
      </c>
      <c r="V45" s="77">
        <v>16630</v>
      </c>
      <c r="W45" s="70">
        <v>135348</v>
      </c>
      <c r="X45" s="55">
        <f t="shared" si="5"/>
        <v>0.12286845760557968</v>
      </c>
      <c r="Y45" s="77">
        <v>3780</v>
      </c>
      <c r="Z45" s="70">
        <v>28305</v>
      </c>
      <c r="AA45" s="55">
        <f t="shared" si="6"/>
        <v>0.13354531001589826</v>
      </c>
      <c r="AB45" s="77">
        <v>338</v>
      </c>
      <c r="AC45" s="70">
        <v>4751</v>
      </c>
      <c r="AD45" s="55">
        <f t="shared" si="7"/>
        <v>7.114291728057251E-2</v>
      </c>
      <c r="AE45" s="77"/>
      <c r="AF45" s="77"/>
      <c r="AG45" s="55">
        <f t="shared" si="8"/>
        <v>0</v>
      </c>
      <c r="AH45" s="97">
        <f t="shared" ref="AH45" si="79">SUM(D45,G45,J45,M45,P45,S45,V45,Y45,AB45,AE45)</f>
        <v>126900</v>
      </c>
      <c r="AI45" s="77">
        <f t="shared" ref="AI45" si="80">SUM(E45,H45,K45,N45,Q45,W45,T45,Z45,AC45,AF45)</f>
        <v>816435</v>
      </c>
      <c r="AJ45" s="98">
        <f t="shared" si="9"/>
        <v>0.15543184699333076</v>
      </c>
      <c r="AK45" s="118">
        <v>8454</v>
      </c>
      <c r="AL45" s="122"/>
    </row>
    <row r="46" spans="1:50" ht="18.75" customHeight="1" x14ac:dyDescent="0.3">
      <c r="A46" s="233"/>
      <c r="B46" s="233"/>
      <c r="C46" s="100" t="s">
        <v>52</v>
      </c>
      <c r="D46" s="77">
        <v>24161</v>
      </c>
      <c r="E46" s="70">
        <v>127806</v>
      </c>
      <c r="F46" s="55">
        <f t="shared" si="0"/>
        <v>0.18904433281692565</v>
      </c>
      <c r="G46" s="77">
        <v>37571</v>
      </c>
      <c r="H46" s="70">
        <v>181486</v>
      </c>
      <c r="I46" s="55">
        <f t="shared" si="30"/>
        <v>0.20701872320729975</v>
      </c>
      <c r="J46" s="77">
        <v>23813</v>
      </c>
      <c r="K46" s="70">
        <v>169724</v>
      </c>
      <c r="L46" s="55">
        <f t="shared" si="1"/>
        <v>0.14030425867879617</v>
      </c>
      <c r="M46" s="77">
        <v>14576</v>
      </c>
      <c r="N46" s="70">
        <v>111818</v>
      </c>
      <c r="O46" s="55">
        <f t="shared" si="2"/>
        <v>0.13035468350355042</v>
      </c>
      <c r="P46" s="77">
        <v>14954</v>
      </c>
      <c r="Q46" s="70">
        <v>104577</v>
      </c>
      <c r="R46" s="55">
        <f t="shared" si="3"/>
        <v>0.14299511364831655</v>
      </c>
      <c r="S46" s="77"/>
      <c r="T46" s="77"/>
      <c r="U46" s="55">
        <f t="shared" si="4"/>
        <v>0</v>
      </c>
      <c r="V46" s="77">
        <v>18560</v>
      </c>
      <c r="W46" s="70">
        <v>143655</v>
      </c>
      <c r="X46" s="55">
        <f t="shared" si="5"/>
        <v>0.12919842678639798</v>
      </c>
      <c r="Y46" s="77">
        <v>4842</v>
      </c>
      <c r="Z46" s="70">
        <v>36863</v>
      </c>
      <c r="AA46" s="55">
        <f t="shared" si="6"/>
        <v>0.13135121937986599</v>
      </c>
      <c r="AB46" s="77">
        <v>603</v>
      </c>
      <c r="AC46" s="70">
        <v>8431</v>
      </c>
      <c r="AD46" s="55">
        <f t="shared" si="7"/>
        <v>7.1521764915193922E-2</v>
      </c>
      <c r="AE46" s="77">
        <v>18</v>
      </c>
      <c r="AF46" s="70">
        <v>166</v>
      </c>
      <c r="AG46" s="55">
        <f t="shared" si="8"/>
        <v>0.10843373493975904</v>
      </c>
      <c r="AH46" s="97">
        <f>SUM(D46,G46,J46,M46,P46,S46,V46,Y46,AB46,AE46)</f>
        <v>139098</v>
      </c>
      <c r="AI46" s="77">
        <f>SUM(E46,H46,K46,N46,Q46,W46,T46,Z46,AC46,AF46)</f>
        <v>884526</v>
      </c>
      <c r="AJ46" s="98">
        <f t="shared" si="9"/>
        <v>0.15725710719639671</v>
      </c>
      <c r="AK46" s="124">
        <v>9788</v>
      </c>
      <c r="AL46" s="121"/>
      <c r="AS46" s="106"/>
    </row>
    <row r="47" spans="1:50" ht="18.75" customHeight="1" x14ac:dyDescent="0.3">
      <c r="A47" s="233"/>
      <c r="B47" s="234"/>
      <c r="C47" s="102" t="s">
        <v>44</v>
      </c>
      <c r="D47" s="58">
        <f>SUM(D44:D46)</f>
        <v>69198</v>
      </c>
      <c r="E47" s="71">
        <f>SUM(E44:E46)</f>
        <v>347640</v>
      </c>
      <c r="F47" s="59">
        <f t="shared" si="0"/>
        <v>0.19905074214704868</v>
      </c>
      <c r="G47" s="58">
        <f>SUM(G44:G46)</f>
        <v>102774</v>
      </c>
      <c r="H47" s="71">
        <f>SUM(H44:H46)</f>
        <v>485409</v>
      </c>
      <c r="I47" s="59">
        <f t="shared" si="30"/>
        <v>0.21172660581076988</v>
      </c>
      <c r="J47" s="58">
        <f>SUM(J44:J46)</f>
        <v>56342</v>
      </c>
      <c r="K47" s="71">
        <f>SUM(K44:K46)</f>
        <v>384352</v>
      </c>
      <c r="L47" s="59">
        <f t="shared" si="1"/>
        <v>0.14658958454749813</v>
      </c>
      <c r="M47" s="58">
        <f>SUM(M44:M46)</f>
        <v>37303</v>
      </c>
      <c r="N47" s="71">
        <f>SUM(N44:N46)</f>
        <v>278749</v>
      </c>
      <c r="O47" s="59">
        <f t="shared" si="2"/>
        <v>0.13382290160682192</v>
      </c>
      <c r="P47" s="58">
        <f>SUM(P44:P46)</f>
        <v>34273</v>
      </c>
      <c r="Q47" s="71">
        <f>SUM(Q44:Q46)</f>
        <v>227336</v>
      </c>
      <c r="R47" s="59">
        <f t="shared" si="3"/>
        <v>0.1507592286307492</v>
      </c>
      <c r="S47" s="58">
        <f>SUM(S44:S46)</f>
        <v>0</v>
      </c>
      <c r="T47" s="71">
        <f>SUM(T44:T46)</f>
        <v>0</v>
      </c>
      <c r="U47" s="59">
        <f t="shared" si="4"/>
        <v>0</v>
      </c>
      <c r="V47" s="58">
        <f>SUM(V44:V46)</f>
        <v>48488</v>
      </c>
      <c r="W47" s="71">
        <f>SUM(W44:W46)</f>
        <v>362701</v>
      </c>
      <c r="X47" s="59">
        <f t="shared" si="5"/>
        <v>0.13368587348807973</v>
      </c>
      <c r="Y47" s="58">
        <f>SUM(Y44:Y46)</f>
        <v>12142</v>
      </c>
      <c r="Z47" s="71">
        <f>SUM(Z44:Z46)</f>
        <v>88937</v>
      </c>
      <c r="AA47" s="59">
        <f t="shared" si="6"/>
        <v>0.13652360659792886</v>
      </c>
      <c r="AB47" s="58">
        <f>SUM(AB44:AB46)</f>
        <v>1163</v>
      </c>
      <c r="AC47" s="71">
        <f>SUM(AC44:AC46)</f>
        <v>15229</v>
      </c>
      <c r="AD47" s="59">
        <f t="shared" si="7"/>
        <v>7.6367456825792893E-2</v>
      </c>
      <c r="AE47" s="58">
        <f>SUM(AE44:AE46)</f>
        <v>18</v>
      </c>
      <c r="AF47" s="71">
        <f>SUM(AF44:AF46)</f>
        <v>166</v>
      </c>
      <c r="AG47" s="59">
        <f t="shared" si="8"/>
        <v>0.10843373493975904</v>
      </c>
      <c r="AH47" s="58">
        <f>SUM(AH44:AH46)</f>
        <v>361701</v>
      </c>
      <c r="AI47" s="58">
        <f>SUM(AI44:AI46)</f>
        <v>2190519</v>
      </c>
      <c r="AJ47" s="103">
        <f t="shared" si="9"/>
        <v>0.16512114252375806</v>
      </c>
      <c r="AK47" s="119">
        <f>SUM(AK44:AK46)</f>
        <v>23708</v>
      </c>
      <c r="AL47" s="121"/>
    </row>
    <row r="48" spans="1:50" ht="18.75" customHeight="1" x14ac:dyDescent="0.3">
      <c r="A48" s="233"/>
      <c r="B48" s="232" t="s">
        <v>26</v>
      </c>
      <c r="C48" s="100" t="s">
        <v>55</v>
      </c>
      <c r="D48" s="77">
        <v>24138</v>
      </c>
      <c r="E48" s="70">
        <v>130943</v>
      </c>
      <c r="F48" s="55">
        <f t="shared" si="0"/>
        <v>0.18433975088397242</v>
      </c>
      <c r="G48" s="77">
        <v>36994</v>
      </c>
      <c r="H48" s="70">
        <v>171673</v>
      </c>
      <c r="I48" s="55">
        <f t="shared" si="30"/>
        <v>0.21549107896990208</v>
      </c>
      <c r="J48" s="77">
        <v>26094</v>
      </c>
      <c r="K48" s="70">
        <v>201818</v>
      </c>
      <c r="L48" s="55">
        <f t="shared" si="1"/>
        <v>0.12929471107631629</v>
      </c>
      <c r="M48" s="77">
        <v>19487</v>
      </c>
      <c r="N48" s="70">
        <v>155408</v>
      </c>
      <c r="O48" s="55">
        <f t="shared" si="2"/>
        <v>0.12539251518583341</v>
      </c>
      <c r="P48" s="77">
        <v>13340</v>
      </c>
      <c r="Q48" s="70">
        <v>98624</v>
      </c>
      <c r="R48" s="55">
        <f t="shared" si="3"/>
        <v>0.13526119402985073</v>
      </c>
      <c r="S48" s="77"/>
      <c r="T48" s="70"/>
      <c r="U48" s="55">
        <f t="shared" si="4"/>
        <v>0</v>
      </c>
      <c r="V48" s="77">
        <v>18020</v>
      </c>
      <c r="W48" s="70">
        <v>160925</v>
      </c>
      <c r="X48" s="55">
        <f t="shared" si="5"/>
        <v>0.11197762933043343</v>
      </c>
      <c r="Y48" s="77">
        <v>6389</v>
      </c>
      <c r="Z48" s="70">
        <v>43895</v>
      </c>
      <c r="AA48" s="55">
        <f t="shared" si="6"/>
        <v>0.14555188518054449</v>
      </c>
      <c r="AB48" s="77">
        <v>734</v>
      </c>
      <c r="AC48" s="70">
        <v>6668</v>
      </c>
      <c r="AD48" s="55">
        <f t="shared" si="7"/>
        <v>0.11007798440311937</v>
      </c>
      <c r="AE48" s="77">
        <v>205</v>
      </c>
      <c r="AF48" s="70">
        <v>1366</v>
      </c>
      <c r="AG48" s="55">
        <f t="shared" si="8"/>
        <v>0.1500732064421669</v>
      </c>
      <c r="AH48" s="97">
        <f>SUM(D48,G48,J48,M48,P48,S48,V48,Y48,AB48,AE48)</f>
        <v>145401</v>
      </c>
      <c r="AI48" s="77">
        <f>SUM(E48,H48,K48,N48,Q48,W48,T48,Z48,AC48,AF48)</f>
        <v>971320</v>
      </c>
      <c r="AJ48" s="98">
        <f t="shared" si="9"/>
        <v>0.14969423053164765</v>
      </c>
      <c r="AK48" s="124">
        <v>12615</v>
      </c>
      <c r="AL48" s="121"/>
      <c r="AQ48" s="4"/>
    </row>
    <row r="49" spans="1:44" ht="18.75" customHeight="1" x14ac:dyDescent="0.3">
      <c r="A49" s="233"/>
      <c r="B49" s="233"/>
      <c r="C49" s="100" t="s">
        <v>50</v>
      </c>
      <c r="D49" s="77">
        <v>26279</v>
      </c>
      <c r="E49" s="72">
        <v>168954</v>
      </c>
      <c r="F49" s="55">
        <f t="shared" si="0"/>
        <v>0.15553937758206376</v>
      </c>
      <c r="G49" s="77">
        <v>36918</v>
      </c>
      <c r="H49" s="72">
        <v>210635</v>
      </c>
      <c r="I49" s="55">
        <f t="shared" si="30"/>
        <v>0.17527001685379923</v>
      </c>
      <c r="J49" s="77">
        <v>26106</v>
      </c>
      <c r="K49" s="72">
        <v>218854</v>
      </c>
      <c r="L49" s="55">
        <f t="shared" si="1"/>
        <v>0.1192850027872463</v>
      </c>
      <c r="M49" s="77">
        <v>23649</v>
      </c>
      <c r="N49" s="72">
        <v>212865</v>
      </c>
      <c r="O49" s="55">
        <f t="shared" si="2"/>
        <v>0.11109858360932985</v>
      </c>
      <c r="P49" s="77">
        <v>13421</v>
      </c>
      <c r="Q49" s="72">
        <v>110935</v>
      </c>
      <c r="R49" s="55">
        <f t="shared" si="3"/>
        <v>0.12098075449587596</v>
      </c>
      <c r="S49" s="77"/>
      <c r="T49" s="72"/>
      <c r="U49" s="55">
        <f t="shared" si="4"/>
        <v>0</v>
      </c>
      <c r="V49" s="77">
        <v>18989</v>
      </c>
      <c r="W49" s="72">
        <v>189512</v>
      </c>
      <c r="X49" s="55">
        <f t="shared" si="5"/>
        <v>0.10019945966482334</v>
      </c>
      <c r="Y49" s="77">
        <v>7335</v>
      </c>
      <c r="Z49" s="72">
        <v>50672</v>
      </c>
      <c r="AA49" s="55">
        <f t="shared" si="6"/>
        <v>0.14475449952636565</v>
      </c>
      <c r="AB49" s="77">
        <v>928</v>
      </c>
      <c r="AC49" s="72">
        <v>10847</v>
      </c>
      <c r="AD49" s="55">
        <f t="shared" si="7"/>
        <v>8.5553609292892047E-2</v>
      </c>
      <c r="AE49" s="77">
        <v>221</v>
      </c>
      <c r="AF49" s="72">
        <v>1502</v>
      </c>
      <c r="AG49" s="55">
        <f t="shared" si="8"/>
        <v>0.14713715046604528</v>
      </c>
      <c r="AH49" s="97">
        <f>SUM(D49,G49,J49,M49,P49,S49,V49,Y49,AB49,AE49)</f>
        <v>153846</v>
      </c>
      <c r="AI49" s="77">
        <f>SUM(E49,H49,K49,N49,Q49,W49,T49,Z49,AC49,AF49)</f>
        <v>1174776</v>
      </c>
      <c r="AJ49" s="98">
        <f t="shared" si="9"/>
        <v>0.13095773151647633</v>
      </c>
      <c r="AK49" s="118">
        <v>19573</v>
      </c>
      <c r="AL49" s="121"/>
    </row>
    <row r="50" spans="1:44" ht="18.75" customHeight="1" x14ac:dyDescent="0.3">
      <c r="A50" s="233"/>
      <c r="B50" s="233"/>
      <c r="C50" s="100" t="s">
        <v>51</v>
      </c>
      <c r="D50" s="77">
        <v>23437</v>
      </c>
      <c r="E50" s="70">
        <v>103691</v>
      </c>
      <c r="F50" s="55">
        <f t="shared" si="0"/>
        <v>0.22602733120521551</v>
      </c>
      <c r="G50" s="77">
        <v>32391</v>
      </c>
      <c r="H50" s="70">
        <v>140916</v>
      </c>
      <c r="I50" s="55">
        <f t="shared" si="30"/>
        <v>0.2298603423316018</v>
      </c>
      <c r="J50" s="77">
        <v>23864</v>
      </c>
      <c r="K50" s="70">
        <v>138460</v>
      </c>
      <c r="L50" s="55">
        <f t="shared" si="1"/>
        <v>0.17235302614473494</v>
      </c>
      <c r="M50" s="77">
        <v>17490</v>
      </c>
      <c r="N50" s="70">
        <v>103112</v>
      </c>
      <c r="O50" s="55">
        <f t="shared" si="2"/>
        <v>0.16962138257428816</v>
      </c>
      <c r="P50" s="77">
        <v>13140</v>
      </c>
      <c r="Q50" s="70">
        <v>72992</v>
      </c>
      <c r="R50" s="55">
        <f t="shared" si="3"/>
        <v>0.1800197281893906</v>
      </c>
      <c r="S50" s="77"/>
      <c r="T50" s="70"/>
      <c r="U50" s="55">
        <f t="shared" si="4"/>
        <v>0</v>
      </c>
      <c r="V50" s="77">
        <v>18278</v>
      </c>
      <c r="W50" s="70">
        <v>123302</v>
      </c>
      <c r="X50" s="55">
        <f t="shared" si="5"/>
        <v>0.14823766037858266</v>
      </c>
      <c r="Y50" s="77">
        <v>7424</v>
      </c>
      <c r="Z50" s="70">
        <v>36700</v>
      </c>
      <c r="AA50" s="55">
        <f t="shared" si="6"/>
        <v>0.20228882833787465</v>
      </c>
      <c r="AB50" s="77">
        <v>591</v>
      </c>
      <c r="AC50" s="70">
        <v>4617</v>
      </c>
      <c r="AD50" s="55">
        <f t="shared" si="7"/>
        <v>0.12800519818063677</v>
      </c>
      <c r="AE50" s="77">
        <v>108</v>
      </c>
      <c r="AF50" s="70">
        <v>480</v>
      </c>
      <c r="AG50" s="55">
        <f t="shared" si="8"/>
        <v>0.22500000000000001</v>
      </c>
      <c r="AH50" s="97">
        <f>SUM(D50,G50,J50,M50,P50,S50,V50,Y50,AB50,AE50)</f>
        <v>136723</v>
      </c>
      <c r="AI50" s="77">
        <f>SUM(E50,H50,K50,N50,Q50,W50,T50,Z50,AC50,AF50)</f>
        <v>724270</v>
      </c>
      <c r="AJ50" s="98">
        <f t="shared" si="9"/>
        <v>0.18877352368591824</v>
      </c>
      <c r="AK50" s="118">
        <v>12014</v>
      </c>
      <c r="AL50" s="121"/>
      <c r="AR50" s="106"/>
    </row>
    <row r="51" spans="1:44" ht="18.75" customHeight="1" x14ac:dyDescent="0.3">
      <c r="A51" s="233"/>
      <c r="B51" s="234"/>
      <c r="C51" s="102" t="s">
        <v>44</v>
      </c>
      <c r="D51" s="58">
        <f>SUM(D48:D50)</f>
        <v>73854</v>
      </c>
      <c r="E51" s="71">
        <f>SUM(E48:E50)</f>
        <v>403588</v>
      </c>
      <c r="F51" s="59">
        <f t="shared" si="0"/>
        <v>0.18299354787555627</v>
      </c>
      <c r="G51" s="58">
        <f>SUM(G48:G50)</f>
        <v>106303</v>
      </c>
      <c r="H51" s="71">
        <f>SUM(H48:H50)</f>
        <v>523224</v>
      </c>
      <c r="I51" s="59">
        <f t="shared" si="30"/>
        <v>0.20316919713163004</v>
      </c>
      <c r="J51" s="58">
        <f>SUM(J48:J50)</f>
        <v>76064</v>
      </c>
      <c r="K51" s="71">
        <f>SUM(K48:K50)</f>
        <v>559132</v>
      </c>
      <c r="L51" s="59">
        <f t="shared" si="1"/>
        <v>0.13603943254902243</v>
      </c>
      <c r="M51" s="58">
        <f>SUM(M48:M50)</f>
        <v>60626</v>
      </c>
      <c r="N51" s="71">
        <f>SUM(N48:N50)</f>
        <v>471385</v>
      </c>
      <c r="O51" s="59">
        <f t="shared" si="2"/>
        <v>0.12861249297283536</v>
      </c>
      <c r="P51" s="58">
        <f>SUM(P48:P50)</f>
        <v>39901</v>
      </c>
      <c r="Q51" s="71">
        <f>SUM(Q48:Q50)</f>
        <v>282551</v>
      </c>
      <c r="R51" s="59">
        <f t="shared" si="3"/>
        <v>0.14121698383654632</v>
      </c>
      <c r="S51" s="58">
        <f>SUM(S48:S50)</f>
        <v>0</v>
      </c>
      <c r="T51" s="71">
        <f>SUM(T48:T50)</f>
        <v>0</v>
      </c>
      <c r="U51" s="59">
        <f t="shared" si="4"/>
        <v>0</v>
      </c>
      <c r="V51" s="58">
        <f>SUM(V48:V50)</f>
        <v>55287</v>
      </c>
      <c r="W51" s="71">
        <f>SUM(W48:W50)</f>
        <v>473739</v>
      </c>
      <c r="X51" s="59">
        <f t="shared" si="5"/>
        <v>0.11670350129501687</v>
      </c>
      <c r="Y51" s="58">
        <f>SUM(Y48:Y50)</f>
        <v>21148</v>
      </c>
      <c r="Z51" s="71">
        <f>SUM(Z48:Z50)</f>
        <v>131267</v>
      </c>
      <c r="AA51" s="59">
        <f t="shared" si="6"/>
        <v>0.16110675188737458</v>
      </c>
      <c r="AB51" s="58">
        <f>SUM(AB48:AB50)</f>
        <v>2253</v>
      </c>
      <c r="AC51" s="71">
        <f>SUM(AC48:AC50)</f>
        <v>22132</v>
      </c>
      <c r="AD51" s="59">
        <f t="shared" si="7"/>
        <v>0.10179830110247605</v>
      </c>
      <c r="AE51" s="58">
        <f>SUM(AE48:AE50)</f>
        <v>534</v>
      </c>
      <c r="AF51" s="71">
        <f>SUM(AF48:AF50)</f>
        <v>3348</v>
      </c>
      <c r="AG51" s="59">
        <f t="shared" si="8"/>
        <v>0.15949820788530467</v>
      </c>
      <c r="AH51" s="58">
        <f>SUM(AH48:AH50)</f>
        <v>435970</v>
      </c>
      <c r="AI51" s="58">
        <f>SUM(AI48:AI50)</f>
        <v>2870366</v>
      </c>
      <c r="AJ51" s="103">
        <f t="shared" si="9"/>
        <v>0.1518865538401723</v>
      </c>
      <c r="AK51" s="119">
        <f>SUM(AK48:AK50)</f>
        <v>44202</v>
      </c>
      <c r="AL51" s="121"/>
      <c r="AR51" s="106"/>
    </row>
    <row r="52" spans="1:44" ht="18.75" customHeight="1" x14ac:dyDescent="0.3">
      <c r="A52" s="233"/>
      <c r="B52" s="232" t="s">
        <v>9</v>
      </c>
      <c r="C52" s="100" t="s">
        <v>53</v>
      </c>
      <c r="D52" s="113">
        <v>33452</v>
      </c>
      <c r="E52" s="70">
        <v>166780</v>
      </c>
      <c r="F52" s="55">
        <f t="shared" si="0"/>
        <v>0.20057560858616141</v>
      </c>
      <c r="G52" s="113">
        <v>38647</v>
      </c>
      <c r="H52" s="70">
        <v>181681</v>
      </c>
      <c r="I52" s="55">
        <f t="shared" si="30"/>
        <v>0.21271899648284631</v>
      </c>
      <c r="J52" s="113">
        <v>31900</v>
      </c>
      <c r="K52" s="70">
        <v>208557</v>
      </c>
      <c r="L52" s="55">
        <f t="shared" si="1"/>
        <v>0.15295578666743384</v>
      </c>
      <c r="M52" s="113">
        <v>24812</v>
      </c>
      <c r="N52" s="70">
        <v>170113</v>
      </c>
      <c r="O52" s="55">
        <f t="shared" si="2"/>
        <v>0.14585598984204617</v>
      </c>
      <c r="P52" s="113">
        <v>17031</v>
      </c>
      <c r="Q52" s="70">
        <v>106251</v>
      </c>
      <c r="R52" s="55">
        <f t="shared" si="3"/>
        <v>0.16029025609170738</v>
      </c>
      <c r="S52" s="113"/>
      <c r="T52" s="70"/>
      <c r="U52" s="55">
        <f t="shared" si="4"/>
        <v>0</v>
      </c>
      <c r="V52" s="113">
        <v>25157</v>
      </c>
      <c r="W52" s="70">
        <v>193371</v>
      </c>
      <c r="X52" s="55">
        <f t="shared" si="5"/>
        <v>0.13009706729550966</v>
      </c>
      <c r="Y52" s="113">
        <v>9895</v>
      </c>
      <c r="Z52" s="70">
        <v>55559</v>
      </c>
      <c r="AA52" s="55">
        <f t="shared" si="6"/>
        <v>0.17809895786461238</v>
      </c>
      <c r="AB52" s="113">
        <v>546</v>
      </c>
      <c r="AC52" s="70">
        <v>5827</v>
      </c>
      <c r="AD52" s="55">
        <f t="shared" si="7"/>
        <v>9.3701733310451341E-2</v>
      </c>
      <c r="AE52" s="113">
        <v>237</v>
      </c>
      <c r="AF52" s="70">
        <v>971</v>
      </c>
      <c r="AG52" s="55">
        <f t="shared" si="8"/>
        <v>0.24407826982492276</v>
      </c>
      <c r="AH52" s="97">
        <f>SUM(D52,G52,J52,M52,P52,S52,V52,Y52,AB52,AE52)</f>
        <v>181677</v>
      </c>
      <c r="AI52" s="77">
        <f>SUM(E52,H52,K52,N52,Q52,W52,T52,Z52,AC52,AF52)</f>
        <v>1089110</v>
      </c>
      <c r="AJ52" s="98">
        <f t="shared" si="9"/>
        <v>0.16681235136946682</v>
      </c>
      <c r="AK52" s="118">
        <v>16183</v>
      </c>
      <c r="AL52" s="121"/>
      <c r="AQ52" s="4"/>
    </row>
    <row r="53" spans="1:44" ht="18.75" customHeight="1" x14ac:dyDescent="0.3">
      <c r="A53" s="233"/>
      <c r="B53" s="233"/>
      <c r="C53" s="100" t="s">
        <v>48</v>
      </c>
      <c r="D53" s="77">
        <v>38158</v>
      </c>
      <c r="E53" s="70">
        <v>182884</v>
      </c>
      <c r="F53" s="55">
        <f t="shared" si="0"/>
        <v>0.20864591763084797</v>
      </c>
      <c r="G53" s="77">
        <v>43800</v>
      </c>
      <c r="H53" s="70">
        <v>204924</v>
      </c>
      <c r="I53" s="55">
        <f t="shared" si="30"/>
        <v>0.21373777595596416</v>
      </c>
      <c r="J53" s="77">
        <v>33028</v>
      </c>
      <c r="K53" s="70">
        <v>221975</v>
      </c>
      <c r="L53" s="55">
        <f t="shared" si="1"/>
        <v>0.14879153057776776</v>
      </c>
      <c r="M53" s="77">
        <v>30392</v>
      </c>
      <c r="N53" s="70">
        <v>197327</v>
      </c>
      <c r="O53" s="55">
        <f t="shared" si="2"/>
        <v>0.15401845667344052</v>
      </c>
      <c r="P53" s="77">
        <v>17805</v>
      </c>
      <c r="Q53" s="70">
        <v>122331</v>
      </c>
      <c r="R53" s="55">
        <f t="shared" si="3"/>
        <v>0.14554773524290654</v>
      </c>
      <c r="S53" s="77"/>
      <c r="T53" s="70"/>
      <c r="U53" s="55">
        <f t="shared" si="4"/>
        <v>0</v>
      </c>
      <c r="V53" s="77">
        <v>27147</v>
      </c>
      <c r="W53" s="70">
        <v>199653</v>
      </c>
      <c r="X53" s="55">
        <f t="shared" si="5"/>
        <v>0.13597090952803115</v>
      </c>
      <c r="Y53" s="77">
        <v>9603</v>
      </c>
      <c r="Z53" s="70">
        <v>60255</v>
      </c>
      <c r="AA53" s="55">
        <f t="shared" si="6"/>
        <v>0.15937266616878268</v>
      </c>
      <c r="AB53" s="77">
        <v>514</v>
      </c>
      <c r="AC53" s="70">
        <v>6569</v>
      </c>
      <c r="AD53" s="55">
        <f t="shared" si="7"/>
        <v>7.8246308418328511E-2</v>
      </c>
      <c r="AE53" s="77">
        <v>281</v>
      </c>
      <c r="AF53" s="70">
        <v>1244</v>
      </c>
      <c r="AG53" s="55">
        <f t="shared" si="8"/>
        <v>0.22588424437299034</v>
      </c>
      <c r="AH53" s="97">
        <f>SUM(D53,G53,J53,M53,P53,S53,V53,Y53,AB53,AE53)</f>
        <v>200728</v>
      </c>
      <c r="AI53" s="77">
        <f>SUM(E53,H53,K53,N53,Q53,W53,T53,Z53,AC53,AF53)</f>
        <v>1197162</v>
      </c>
      <c r="AJ53" s="98">
        <f t="shared" si="9"/>
        <v>0.16766987258198973</v>
      </c>
      <c r="AK53" s="118">
        <v>31742</v>
      </c>
      <c r="AL53" s="121"/>
      <c r="AP53" s="106"/>
      <c r="AQ53" s="4"/>
    </row>
    <row r="54" spans="1:44" ht="18.75" customHeight="1" x14ac:dyDescent="0.3">
      <c r="A54" s="233"/>
      <c r="B54" s="233"/>
      <c r="C54" s="100" t="s">
        <v>54</v>
      </c>
      <c r="D54" s="77">
        <v>23669</v>
      </c>
      <c r="E54" s="70">
        <v>100636</v>
      </c>
      <c r="F54" s="55">
        <f t="shared" si="0"/>
        <v>0.23519416510990104</v>
      </c>
      <c r="G54" s="77">
        <v>27111</v>
      </c>
      <c r="H54" s="70">
        <v>100730</v>
      </c>
      <c r="I54" s="55">
        <f t="shared" si="30"/>
        <v>0.26914523974982629</v>
      </c>
      <c r="J54" s="77">
        <v>27939</v>
      </c>
      <c r="K54" s="70">
        <v>140182</v>
      </c>
      <c r="L54" s="55">
        <f t="shared" si="1"/>
        <v>0.19930518896862651</v>
      </c>
      <c r="M54" s="77">
        <v>17062</v>
      </c>
      <c r="N54" s="70">
        <v>87099</v>
      </c>
      <c r="O54" s="55">
        <f t="shared" si="2"/>
        <v>0.19589203090735829</v>
      </c>
      <c r="P54" s="77">
        <v>13241</v>
      </c>
      <c r="Q54" s="70">
        <v>65733</v>
      </c>
      <c r="R54" s="55">
        <f t="shared" si="3"/>
        <v>0.20143611275919249</v>
      </c>
      <c r="S54" s="77">
        <v>0</v>
      </c>
      <c r="T54" s="70"/>
      <c r="U54" s="55">
        <f t="shared" si="4"/>
        <v>0</v>
      </c>
      <c r="V54" s="77">
        <v>20210</v>
      </c>
      <c r="W54" s="70">
        <v>115150</v>
      </c>
      <c r="X54" s="55">
        <f t="shared" si="5"/>
        <v>0.17551020408163265</v>
      </c>
      <c r="Y54" s="77">
        <v>7342</v>
      </c>
      <c r="Z54" s="70">
        <v>33163</v>
      </c>
      <c r="AA54" s="55">
        <f t="shared" si="6"/>
        <v>0.2213913095920152</v>
      </c>
      <c r="AB54" s="77">
        <v>530</v>
      </c>
      <c r="AC54" s="70">
        <v>3609</v>
      </c>
      <c r="AD54" s="55">
        <f t="shared" si="7"/>
        <v>0.14685508451094487</v>
      </c>
      <c r="AE54" s="77">
        <v>203</v>
      </c>
      <c r="AF54" s="70">
        <v>832</v>
      </c>
      <c r="AG54" s="55">
        <f t="shared" si="8"/>
        <v>0.24399038461538461</v>
      </c>
      <c r="AH54" s="97">
        <f>SUM(D54,G54,J54,M54,P54,S54,V54,Y54,AB54,AE54)</f>
        <v>137307</v>
      </c>
      <c r="AI54" s="77">
        <f>SUM(E54,H54,K54,N54,Q54,W54,T54,Z54,AC54,AF54)</f>
        <v>647134</v>
      </c>
      <c r="AJ54" s="98">
        <f t="shared" si="9"/>
        <v>0.21217707615424317</v>
      </c>
      <c r="AK54" s="118">
        <v>15915</v>
      </c>
      <c r="AL54" s="121"/>
      <c r="AP54" s="106"/>
    </row>
    <row r="55" spans="1:44" ht="18.75" customHeight="1" x14ac:dyDescent="0.3">
      <c r="A55" s="234"/>
      <c r="B55" s="234"/>
      <c r="C55" s="102" t="s">
        <v>44</v>
      </c>
      <c r="D55" s="58">
        <f>SUM(D52:D54)</f>
        <v>95279</v>
      </c>
      <c r="E55" s="71">
        <f>SUM(E52:E54)</f>
        <v>450300</v>
      </c>
      <c r="F55" s="59">
        <f t="shared" si="0"/>
        <v>0.21159005107705975</v>
      </c>
      <c r="G55" s="58">
        <f>SUM(G52:G54)</f>
        <v>109558</v>
      </c>
      <c r="H55" s="71">
        <f>SUM(H52:H54)</f>
        <v>487335</v>
      </c>
      <c r="I55" s="59">
        <f t="shared" si="30"/>
        <v>0.22481044866467625</v>
      </c>
      <c r="J55" s="58">
        <f>SUM(J52:J54)</f>
        <v>92867</v>
      </c>
      <c r="K55" s="71">
        <f>SUM(K52:K54)</f>
        <v>570714</v>
      </c>
      <c r="L55" s="59">
        <f t="shared" si="1"/>
        <v>0.16272073227571077</v>
      </c>
      <c r="M55" s="58">
        <f>SUM(M52:M54)</f>
        <v>72266</v>
      </c>
      <c r="N55" s="71">
        <f>SUM(N52:N54)</f>
        <v>454539</v>
      </c>
      <c r="O55" s="59">
        <f t="shared" si="2"/>
        <v>0.15898745762189823</v>
      </c>
      <c r="P55" s="58">
        <f>SUM(P52:P54)</f>
        <v>48077</v>
      </c>
      <c r="Q55" s="71">
        <f>SUM(Q52:Q54)</f>
        <v>294315</v>
      </c>
      <c r="R55" s="59">
        <f t="shared" si="3"/>
        <v>0.16335219068005369</v>
      </c>
      <c r="S55" s="58">
        <f>SUM(S52:S54)</f>
        <v>0</v>
      </c>
      <c r="T55" s="71">
        <f>SUM(T52:T54)</f>
        <v>0</v>
      </c>
      <c r="U55" s="59">
        <f t="shared" si="4"/>
        <v>0</v>
      </c>
      <c r="V55" s="58">
        <f>SUM(V52:V54)</f>
        <v>72514</v>
      </c>
      <c r="W55" s="71">
        <f>SUM(W52:W54)</f>
        <v>508174</v>
      </c>
      <c r="X55" s="59">
        <f t="shared" si="5"/>
        <v>0.14269521856686884</v>
      </c>
      <c r="Y55" s="58">
        <f>SUM(Y52:Y54)</f>
        <v>26840</v>
      </c>
      <c r="Z55" s="71">
        <f>SUM(Z52:Z54)</f>
        <v>148977</v>
      </c>
      <c r="AA55" s="59">
        <f t="shared" si="6"/>
        <v>0.18016203843546319</v>
      </c>
      <c r="AB55" s="58">
        <f>SUM(AB52:AB54)</f>
        <v>1590</v>
      </c>
      <c r="AC55" s="71">
        <f>SUM(AC52:AC54)</f>
        <v>16005</v>
      </c>
      <c r="AD55" s="59">
        <f t="shared" si="7"/>
        <v>9.9343955014058113E-2</v>
      </c>
      <c r="AE55" s="58">
        <f>SUM(AE52:AE54)</f>
        <v>721</v>
      </c>
      <c r="AF55" s="71">
        <f>SUM(AF52:AF54)</f>
        <v>3047</v>
      </c>
      <c r="AG55" s="59">
        <f t="shared" si="8"/>
        <v>0.23662618969478175</v>
      </c>
      <c r="AH55" s="58">
        <f>SUM(AH52:AH54)</f>
        <v>519712</v>
      </c>
      <c r="AI55" s="58">
        <f>SUM(AI52:AI54)</f>
        <v>2933406</v>
      </c>
      <c r="AJ55" s="103">
        <f t="shared" si="9"/>
        <v>0.17717015646657844</v>
      </c>
      <c r="AK55" s="119">
        <f>SUM(AK52:AK54)</f>
        <v>63840</v>
      </c>
      <c r="AL55" s="121"/>
    </row>
    <row r="56" spans="1:44" ht="18.75" customHeight="1" x14ac:dyDescent="0.3">
      <c r="A56" s="235" t="s">
        <v>46</v>
      </c>
      <c r="B56" s="236"/>
      <c r="C56" s="237"/>
      <c r="D56" s="61">
        <f>SUM(D43,D47,D51,D55)</f>
        <v>327532</v>
      </c>
      <c r="E56" s="73">
        <f>SUM(E43,E47,E51,E55)</f>
        <v>1614969</v>
      </c>
      <c r="F56" s="62">
        <f t="shared" ref="F56" si="81">IF(ISERROR(D56/E56),0,(D56/E56))</f>
        <v>0.20281008489946248</v>
      </c>
      <c r="G56" s="61">
        <f>SUM(G43,G47,G51,G55)</f>
        <v>430098</v>
      </c>
      <c r="H56" s="73">
        <f>SUM(H43,H47,H51,H55)</f>
        <v>1995605</v>
      </c>
      <c r="I56" s="62">
        <f t="shared" ref="I56" si="82">IF(ISERROR(G56/H56),0,(G56/H56))</f>
        <v>0.21552261093753525</v>
      </c>
      <c r="J56" s="61">
        <f>SUM(J43,J47,J51,J55)</f>
        <v>287972</v>
      </c>
      <c r="K56" s="73">
        <f>SUM(K43,K47,K51,K55)</f>
        <v>1878088</v>
      </c>
      <c r="L56" s="62">
        <f t="shared" ref="L56" si="83">IF(ISERROR(J56/K56),0,(J56/K56))</f>
        <v>0.15333253819842307</v>
      </c>
      <c r="M56" s="61">
        <f>SUM(M43,M47,M51,M55)</f>
        <v>204480</v>
      </c>
      <c r="N56" s="73">
        <f>SUM(N43,N47,N51,N55)</f>
        <v>1431923</v>
      </c>
      <c r="O56" s="62">
        <f t="shared" ref="O56" si="84">IF(ISERROR(M56/N56),0,(M56/N56))</f>
        <v>0.14280097463341254</v>
      </c>
      <c r="P56" s="61">
        <f>SUM(P43,P47,P51,P55)</f>
        <v>155709</v>
      </c>
      <c r="Q56" s="73">
        <f>SUM(Q43,Q47,Q51,Q55)</f>
        <v>1005896</v>
      </c>
      <c r="R56" s="62">
        <f t="shared" ref="R56" si="85">IF(ISERROR(P56/Q56),0,(P56/Q56))</f>
        <v>0.15479632089202064</v>
      </c>
      <c r="S56" s="61">
        <f>SUM(S43,S47,S51,S55)</f>
        <v>50302</v>
      </c>
      <c r="T56" s="73">
        <f>SUM(T43,T47,T51,T55)</f>
        <v>284621</v>
      </c>
      <c r="U56" s="62">
        <f t="shared" ref="U56" si="86">IF(ISERROR(S56/T56),0,(S56/T56))</f>
        <v>0.17673326985710822</v>
      </c>
      <c r="V56" s="61">
        <f>SUM(V43,V47,V51,V55)</f>
        <v>223113</v>
      </c>
      <c r="W56" s="73">
        <f>SUM(W43,W47,W51,W55)</f>
        <v>1635191</v>
      </c>
      <c r="X56" s="62">
        <f t="shared" ref="X56" si="87">IF(ISERROR(V56/W56),0,(V56/W56))</f>
        <v>0.1364446110576685</v>
      </c>
      <c r="Y56" s="61">
        <f>SUM(Y43,Y47,Y51,Y55)</f>
        <v>67394</v>
      </c>
      <c r="Z56" s="73">
        <f>SUM(Z43,Z47,Z51,Z55)</f>
        <v>410104</v>
      </c>
      <c r="AA56" s="62">
        <f t="shared" ref="AA56" si="88">IF(ISERROR(Y56/Z56),0,(Y56/Z56))</f>
        <v>0.16433392505315725</v>
      </c>
      <c r="AB56" s="61">
        <f>SUM(AB43,AB47,AB51,AB55)</f>
        <v>6630</v>
      </c>
      <c r="AC56" s="73">
        <f>SUM(AC43,AC47,AC51,AC55)</f>
        <v>68123</v>
      </c>
      <c r="AD56" s="62">
        <f t="shared" ref="AD56" si="89">IF(ISERROR(AB56/AC56),0,(AB56/AC56))</f>
        <v>9.7323958134550734E-2</v>
      </c>
      <c r="AE56" s="61">
        <f>SUM(AE43,AE47,AE51,AE55)</f>
        <v>1273</v>
      </c>
      <c r="AF56" s="73">
        <f>SUM(AF43,AF47,AF51,AF55)</f>
        <v>6561</v>
      </c>
      <c r="AG56" s="62">
        <f t="shared" ref="AG56" si="90">IF(ISERROR(AE56/AF56),0,(AE56/AF56))</f>
        <v>0.19402530102118579</v>
      </c>
      <c r="AH56" s="61">
        <f>SUM(AH43,AH47,AH51,AH55)</f>
        <v>1754503</v>
      </c>
      <c r="AI56" s="61">
        <f>SUM(AI43,AI47,AI51,AI55)</f>
        <v>10331081</v>
      </c>
      <c r="AJ56" s="105">
        <f t="shared" ref="AJ56" si="91">IF(ISERROR(AH56/AI56),0,(AH56/AI56))</f>
        <v>0.16982762984822208</v>
      </c>
      <c r="AK56" s="120">
        <f>SUM(AK43,AK47,AK51,AK55)</f>
        <v>192510</v>
      </c>
      <c r="AL56" s="123"/>
    </row>
    <row r="57" spans="1:44" x14ac:dyDescent="0.3">
      <c r="A57" s="238" t="s">
        <v>13</v>
      </c>
      <c r="B57" s="232" t="s">
        <v>24</v>
      </c>
      <c r="C57" s="100" t="s">
        <v>41</v>
      </c>
      <c r="D57" s="77">
        <v>792</v>
      </c>
      <c r="E57" s="70">
        <v>11765</v>
      </c>
      <c r="F57" s="55">
        <f t="shared" si="0"/>
        <v>6.7318317042073944E-2</v>
      </c>
      <c r="G57" s="77">
        <v>988</v>
      </c>
      <c r="H57" s="70">
        <v>12890</v>
      </c>
      <c r="I57" s="55">
        <f t="shared" si="30"/>
        <v>7.6648564778898365E-2</v>
      </c>
      <c r="J57" s="77">
        <v>596</v>
      </c>
      <c r="K57" s="70">
        <v>10867</v>
      </c>
      <c r="L57" s="55">
        <f t="shared" si="1"/>
        <v>5.4844943406643969E-2</v>
      </c>
      <c r="M57" s="77"/>
      <c r="N57" s="70"/>
      <c r="O57" s="55">
        <f t="shared" si="2"/>
        <v>0</v>
      </c>
      <c r="P57" s="77">
        <v>610</v>
      </c>
      <c r="Q57" s="70">
        <v>11930</v>
      </c>
      <c r="R57" s="55">
        <f t="shared" si="3"/>
        <v>5.1131601005867562E-2</v>
      </c>
      <c r="S57" s="77"/>
      <c r="T57" s="70"/>
      <c r="U57" s="55">
        <f t="shared" si="4"/>
        <v>0</v>
      </c>
      <c r="V57" s="77">
        <v>1428</v>
      </c>
      <c r="W57" s="70">
        <v>32991</v>
      </c>
      <c r="X57" s="55">
        <f t="shared" si="5"/>
        <v>4.3284532145130492E-2</v>
      </c>
      <c r="Y57" s="77"/>
      <c r="Z57" s="70"/>
      <c r="AA57" s="55">
        <f t="shared" si="6"/>
        <v>0</v>
      </c>
      <c r="AB57" s="77"/>
      <c r="AC57" s="70"/>
      <c r="AD57" s="55">
        <f t="shared" si="7"/>
        <v>0</v>
      </c>
      <c r="AE57" s="77"/>
      <c r="AF57" s="70"/>
      <c r="AG57" s="55">
        <f t="shared" si="8"/>
        <v>0</v>
      </c>
      <c r="AH57" s="97">
        <f>SUM(D57,G57,J57,M57,P57,S57,V57,Y57,AB57,AE57)</f>
        <v>4414</v>
      </c>
      <c r="AI57" s="77">
        <f>SUM(E57,H57,K57,N57,Q57,W57,T57,Z57,AC57,AF57)</f>
        <v>80443</v>
      </c>
      <c r="AJ57" s="98">
        <f t="shared" si="9"/>
        <v>5.4871151001330137E-2</v>
      </c>
      <c r="AK57" s="118">
        <v>470</v>
      </c>
      <c r="AL57" s="121"/>
    </row>
    <row r="58" spans="1:44" x14ac:dyDescent="0.3">
      <c r="A58" s="233"/>
      <c r="B58" s="233"/>
      <c r="C58" s="100" t="s">
        <v>43</v>
      </c>
      <c r="D58" s="77">
        <v>402</v>
      </c>
      <c r="E58" s="70">
        <v>4978</v>
      </c>
      <c r="F58" s="55">
        <f t="shared" si="0"/>
        <v>8.0755323423061465E-2</v>
      </c>
      <c r="G58" s="77">
        <v>602</v>
      </c>
      <c r="H58" s="70">
        <v>6267</v>
      </c>
      <c r="I58" s="55">
        <f t="shared" si="30"/>
        <v>9.6058720280836132E-2</v>
      </c>
      <c r="J58" s="77">
        <v>448</v>
      </c>
      <c r="K58" s="70">
        <v>5174</v>
      </c>
      <c r="L58" s="55">
        <f t="shared" si="1"/>
        <v>8.6586780054116741E-2</v>
      </c>
      <c r="M58" s="77"/>
      <c r="N58" s="70"/>
      <c r="O58" s="55">
        <f t="shared" si="2"/>
        <v>0</v>
      </c>
      <c r="P58" s="77">
        <v>340</v>
      </c>
      <c r="Q58" s="70">
        <v>4539</v>
      </c>
      <c r="R58" s="55">
        <f t="shared" si="3"/>
        <v>7.4906367041198504E-2</v>
      </c>
      <c r="S58" s="77"/>
      <c r="T58" s="70"/>
      <c r="U58" s="55">
        <f t="shared" si="4"/>
        <v>0</v>
      </c>
      <c r="V58" s="77">
        <v>1160</v>
      </c>
      <c r="W58" s="70">
        <v>17306</v>
      </c>
      <c r="X58" s="55">
        <f t="shared" si="5"/>
        <v>6.7028776147001035E-2</v>
      </c>
      <c r="Y58" s="77"/>
      <c r="Z58" s="70"/>
      <c r="AA58" s="55">
        <f t="shared" si="6"/>
        <v>0</v>
      </c>
      <c r="AB58" s="77"/>
      <c r="AC58" s="70"/>
      <c r="AD58" s="55">
        <f t="shared" si="7"/>
        <v>0</v>
      </c>
      <c r="AE58" s="77"/>
      <c r="AF58" s="70"/>
      <c r="AG58" s="55">
        <f t="shared" si="8"/>
        <v>0</v>
      </c>
      <c r="AH58" s="97">
        <f>SUM(D58,G58,J58,M58,P58,S58,V58,Y58,AB58,AE58)</f>
        <v>2952</v>
      </c>
      <c r="AI58" s="77">
        <f>SUM(E58,H58,K58,N58,Q58,W58,T58,Z58,AC58,AF58)</f>
        <v>38264</v>
      </c>
      <c r="AJ58" s="98">
        <f t="shared" si="9"/>
        <v>7.714823332636421E-2</v>
      </c>
      <c r="AK58" s="118">
        <v>171</v>
      </c>
      <c r="AL58" s="121"/>
    </row>
    <row r="59" spans="1:44" x14ac:dyDescent="0.3">
      <c r="A59" s="233"/>
      <c r="B59" s="233"/>
      <c r="C59" s="100" t="s">
        <v>47</v>
      </c>
      <c r="D59" s="77">
        <v>0</v>
      </c>
      <c r="E59" s="70">
        <v>0</v>
      </c>
      <c r="F59" s="55">
        <f t="shared" si="0"/>
        <v>0</v>
      </c>
      <c r="G59" s="77">
        <v>0</v>
      </c>
      <c r="H59" s="70">
        <v>0</v>
      </c>
      <c r="I59" s="55">
        <f t="shared" si="30"/>
        <v>0</v>
      </c>
      <c r="J59" s="77">
        <v>0</v>
      </c>
      <c r="K59" s="70">
        <v>0</v>
      </c>
      <c r="L59" s="55">
        <f t="shared" si="1"/>
        <v>0</v>
      </c>
      <c r="M59" s="77"/>
      <c r="N59" s="70"/>
      <c r="O59" s="55">
        <f t="shared" si="2"/>
        <v>0</v>
      </c>
      <c r="P59" s="77">
        <v>0</v>
      </c>
      <c r="Q59" s="70">
        <v>0</v>
      </c>
      <c r="R59" s="55">
        <f t="shared" si="3"/>
        <v>0</v>
      </c>
      <c r="S59" s="77"/>
      <c r="T59" s="70"/>
      <c r="U59" s="55">
        <f t="shared" si="4"/>
        <v>0</v>
      </c>
      <c r="V59" s="77">
        <v>567</v>
      </c>
      <c r="W59" s="70">
        <v>11428</v>
      </c>
      <c r="X59" s="55">
        <f t="shared" si="5"/>
        <v>4.9614980749037453E-2</v>
      </c>
      <c r="Y59" s="77"/>
      <c r="Z59" s="70"/>
      <c r="AA59" s="55">
        <f t="shared" si="6"/>
        <v>0</v>
      </c>
      <c r="AB59" s="77"/>
      <c r="AC59" s="70"/>
      <c r="AD59" s="55">
        <f t="shared" si="7"/>
        <v>0</v>
      </c>
      <c r="AE59" s="77"/>
      <c r="AF59" s="70"/>
      <c r="AG59" s="55">
        <f t="shared" si="8"/>
        <v>0</v>
      </c>
      <c r="AH59" s="97">
        <f>SUM(D59,G59,J59,M59,P59,S59,V59,Y59,AB59,AE59)</f>
        <v>567</v>
      </c>
      <c r="AI59" s="77">
        <f>SUM(E59,H59,K59,N59,Q59,W59,T59,Z59,AC59,AF59)</f>
        <v>11428</v>
      </c>
      <c r="AJ59" s="98">
        <f t="shared" si="9"/>
        <v>4.9614980749037453E-2</v>
      </c>
      <c r="AK59" s="118">
        <v>36</v>
      </c>
      <c r="AL59" s="121"/>
      <c r="AP59" s="106"/>
      <c r="AR59" s="107"/>
    </row>
    <row r="60" spans="1:44" x14ac:dyDescent="0.3">
      <c r="A60" s="233"/>
      <c r="B60" s="234"/>
      <c r="C60" s="102" t="s">
        <v>44</v>
      </c>
      <c r="D60" s="58">
        <f>SUM(D57:D59)</f>
        <v>1194</v>
      </c>
      <c r="E60" s="71">
        <f>SUM(E57:E59)</f>
        <v>16743</v>
      </c>
      <c r="F60" s="59">
        <f t="shared" si="0"/>
        <v>7.131338469808278E-2</v>
      </c>
      <c r="G60" s="58">
        <f>SUM(G57:G59)</f>
        <v>1590</v>
      </c>
      <c r="H60" s="71">
        <f>SUM(H57:H59)</f>
        <v>19157</v>
      </c>
      <c r="I60" s="59">
        <f t="shared" si="30"/>
        <v>8.2998381792556239E-2</v>
      </c>
      <c r="J60" s="58">
        <f>SUM(J57:J59)</f>
        <v>1044</v>
      </c>
      <c r="K60" s="71">
        <f>SUM(K57:K59)</f>
        <v>16041</v>
      </c>
      <c r="L60" s="59">
        <f t="shared" si="1"/>
        <v>6.5083224237890411E-2</v>
      </c>
      <c r="M60" s="58">
        <f>SUM(M57:M59)</f>
        <v>0</v>
      </c>
      <c r="N60" s="71">
        <f>SUM(N57:N59)</f>
        <v>0</v>
      </c>
      <c r="O60" s="59">
        <f t="shared" si="2"/>
        <v>0</v>
      </c>
      <c r="P60" s="58">
        <f>SUM(P57:P59)</f>
        <v>950</v>
      </c>
      <c r="Q60" s="71">
        <f>SUM(Q57:Q59)</f>
        <v>16469</v>
      </c>
      <c r="R60" s="59">
        <f t="shared" si="3"/>
        <v>5.7684133827190481E-2</v>
      </c>
      <c r="S60" s="58">
        <f>SUM(S57:S59)</f>
        <v>0</v>
      </c>
      <c r="T60" s="71">
        <f>SUM(T57:T59)</f>
        <v>0</v>
      </c>
      <c r="U60" s="59">
        <f t="shared" si="4"/>
        <v>0</v>
      </c>
      <c r="V60" s="58">
        <f>SUM(V57:V59)</f>
        <v>3155</v>
      </c>
      <c r="W60" s="71">
        <f>SUM(W57:W59)</f>
        <v>61725</v>
      </c>
      <c r="X60" s="59">
        <f t="shared" si="5"/>
        <v>5.111381125961928E-2</v>
      </c>
      <c r="Y60" s="58">
        <f>SUM(Y57:Y59)</f>
        <v>0</v>
      </c>
      <c r="Z60" s="71">
        <f>SUM(Z57:Z59)</f>
        <v>0</v>
      </c>
      <c r="AA60" s="59">
        <f t="shared" si="6"/>
        <v>0</v>
      </c>
      <c r="AB60" s="58">
        <f>SUM(AB57:AB59)</f>
        <v>0</v>
      </c>
      <c r="AC60" s="71">
        <f>SUM(AC57:AC59)</f>
        <v>0</v>
      </c>
      <c r="AD60" s="59">
        <f t="shared" si="7"/>
        <v>0</v>
      </c>
      <c r="AE60" s="58">
        <f>SUM(AE57:AE59)</f>
        <v>0</v>
      </c>
      <c r="AF60" s="71">
        <f>SUM(AF57:AF59)</f>
        <v>0</v>
      </c>
      <c r="AG60" s="59">
        <f t="shared" si="8"/>
        <v>0</v>
      </c>
      <c r="AH60" s="58">
        <f>SUM(AH57:AH59)</f>
        <v>7933</v>
      </c>
      <c r="AI60" s="58">
        <f>SUM(AI57:AI59)</f>
        <v>130135</v>
      </c>
      <c r="AJ60" s="103">
        <f t="shared" si="9"/>
        <v>6.0959772543896722E-2</v>
      </c>
      <c r="AK60" s="119">
        <f>SUM(AK57:AK59)</f>
        <v>677</v>
      </c>
      <c r="AL60" s="121"/>
      <c r="AP60" s="106"/>
      <c r="AR60" s="107"/>
    </row>
    <row r="61" spans="1:44" x14ac:dyDescent="0.3">
      <c r="A61" s="233"/>
      <c r="B61" s="232" t="s">
        <v>25</v>
      </c>
      <c r="C61" s="100" t="s">
        <v>38</v>
      </c>
      <c r="D61" s="77">
        <v>46</v>
      </c>
      <c r="E61" s="70">
        <v>851</v>
      </c>
      <c r="F61" s="55">
        <f t="shared" si="0"/>
        <v>5.4054054054054057E-2</v>
      </c>
      <c r="G61" s="77">
        <v>106</v>
      </c>
      <c r="H61" s="70">
        <v>1787</v>
      </c>
      <c r="I61" s="55">
        <f t="shared" si="30"/>
        <v>5.9317291550083938E-2</v>
      </c>
      <c r="J61" s="77">
        <v>14</v>
      </c>
      <c r="K61" s="70">
        <v>695</v>
      </c>
      <c r="L61" s="55">
        <f t="shared" si="1"/>
        <v>2.0143884892086329E-2</v>
      </c>
      <c r="M61" s="77">
        <v>30</v>
      </c>
      <c r="N61" s="70">
        <v>1113</v>
      </c>
      <c r="O61" s="55">
        <f t="shared" si="2"/>
        <v>2.6954177897574125E-2</v>
      </c>
      <c r="P61" s="77"/>
      <c r="Q61" s="70"/>
      <c r="R61" s="55">
        <f t="shared" si="3"/>
        <v>0</v>
      </c>
      <c r="S61" s="77"/>
      <c r="T61" s="70"/>
      <c r="U61" s="55">
        <f t="shared" si="4"/>
        <v>0</v>
      </c>
      <c r="V61" s="77">
        <v>1174</v>
      </c>
      <c r="W61" s="70">
        <v>22692</v>
      </c>
      <c r="X61" s="55">
        <f t="shared" si="5"/>
        <v>5.1736294729420061E-2</v>
      </c>
      <c r="Y61" s="77"/>
      <c r="Z61" s="70"/>
      <c r="AA61" s="55">
        <f t="shared" si="6"/>
        <v>0</v>
      </c>
      <c r="AB61" s="77"/>
      <c r="AC61" s="70"/>
      <c r="AD61" s="55">
        <f t="shared" si="7"/>
        <v>0</v>
      </c>
      <c r="AE61" s="77"/>
      <c r="AF61" s="70"/>
      <c r="AG61" s="55">
        <f t="shared" si="8"/>
        <v>0</v>
      </c>
      <c r="AH61" s="97">
        <f>SUM(D61,G61,J61,M61,P61,S61,V61,Y61,AB61,AE61)</f>
        <v>1370</v>
      </c>
      <c r="AI61" s="77">
        <f>SUM(E61,H61,K61,N61,Q61,W61,T61,Z61,AC61,AF61)</f>
        <v>27138</v>
      </c>
      <c r="AJ61" s="98">
        <f t="shared" si="9"/>
        <v>5.048271796005601E-2</v>
      </c>
      <c r="AK61" s="118">
        <v>39</v>
      </c>
      <c r="AL61" s="121"/>
    </row>
    <row r="62" spans="1:44" x14ac:dyDescent="0.3">
      <c r="A62" s="233"/>
      <c r="B62" s="233"/>
      <c r="C62" s="54" t="s">
        <v>39</v>
      </c>
      <c r="D62" s="77">
        <v>343</v>
      </c>
      <c r="E62" s="5">
        <v>5336</v>
      </c>
      <c r="F62" s="55">
        <f t="shared" si="0"/>
        <v>6.428035982008995E-2</v>
      </c>
      <c r="G62" s="77">
        <v>532</v>
      </c>
      <c r="H62" s="70">
        <v>9232</v>
      </c>
      <c r="I62" s="55">
        <f t="shared" si="30"/>
        <v>5.7625649913344887E-2</v>
      </c>
      <c r="J62" s="77">
        <v>298</v>
      </c>
      <c r="K62" s="70">
        <v>8014</v>
      </c>
      <c r="L62" s="55">
        <f t="shared" si="1"/>
        <v>3.7184926378837038E-2</v>
      </c>
      <c r="M62" s="77">
        <v>438</v>
      </c>
      <c r="N62" s="70">
        <v>9609</v>
      </c>
      <c r="O62" s="55">
        <f t="shared" si="2"/>
        <v>4.5582266625039024E-2</v>
      </c>
      <c r="P62" s="77"/>
      <c r="Q62" s="77"/>
      <c r="R62" s="55">
        <f t="shared" si="3"/>
        <v>0</v>
      </c>
      <c r="S62" s="77"/>
      <c r="T62" s="77"/>
      <c r="U62" s="55">
        <f t="shared" si="4"/>
        <v>0</v>
      </c>
      <c r="V62" s="77">
        <v>1170</v>
      </c>
      <c r="W62" s="70">
        <v>29835</v>
      </c>
      <c r="X62" s="55">
        <f t="shared" si="5"/>
        <v>3.9215686274509803E-2</v>
      </c>
      <c r="Y62" s="77"/>
      <c r="Z62" s="77"/>
      <c r="AA62" s="55">
        <f t="shared" si="6"/>
        <v>0</v>
      </c>
      <c r="AB62" s="77"/>
      <c r="AC62" s="77"/>
      <c r="AD62" s="55">
        <f t="shared" si="7"/>
        <v>0</v>
      </c>
      <c r="AE62" s="77"/>
      <c r="AF62" s="77"/>
      <c r="AG62" s="55">
        <f t="shared" si="8"/>
        <v>0</v>
      </c>
      <c r="AH62" s="97">
        <f t="shared" ref="AH62" si="92">SUM(D62,G62,J62,M62,P62,S62,V62,Y62,AB62,AE62)</f>
        <v>2781</v>
      </c>
      <c r="AI62" s="77">
        <f t="shared" ref="AI62" si="93">SUM(E62,H62,K62,N62,Q62,W62,T62,Z62,AC62,AF62)</f>
        <v>62026</v>
      </c>
      <c r="AJ62" s="98">
        <f t="shared" si="9"/>
        <v>4.4836036500822234E-2</v>
      </c>
      <c r="AK62" s="118">
        <v>84</v>
      </c>
      <c r="AL62" s="122"/>
    </row>
    <row r="63" spans="1:44" x14ac:dyDescent="0.3">
      <c r="A63" s="233"/>
      <c r="B63" s="233"/>
      <c r="C63" s="100" t="s">
        <v>52</v>
      </c>
      <c r="D63" s="77">
        <v>128</v>
      </c>
      <c r="E63" s="70">
        <v>2073</v>
      </c>
      <c r="F63" s="55">
        <f t="shared" si="0"/>
        <v>6.1746261456825859E-2</v>
      </c>
      <c r="G63" s="77">
        <v>797</v>
      </c>
      <c r="H63" s="70">
        <v>9885</v>
      </c>
      <c r="I63" s="55">
        <f t="shared" si="30"/>
        <v>8.0627212948912494E-2</v>
      </c>
      <c r="J63" s="77">
        <v>436</v>
      </c>
      <c r="K63" s="70">
        <v>8817</v>
      </c>
      <c r="L63" s="55">
        <f t="shared" si="1"/>
        <v>4.944992627877963E-2</v>
      </c>
      <c r="M63" s="77">
        <v>900</v>
      </c>
      <c r="N63" s="70">
        <v>14024</v>
      </c>
      <c r="O63" s="55">
        <f t="shared" si="2"/>
        <v>6.4175698802053621E-2</v>
      </c>
      <c r="P63" s="77"/>
      <c r="Q63" s="77"/>
      <c r="R63" s="55">
        <f t="shared" si="3"/>
        <v>0</v>
      </c>
      <c r="S63" s="77"/>
      <c r="T63" s="77"/>
      <c r="U63" s="55">
        <f t="shared" si="4"/>
        <v>0</v>
      </c>
      <c r="V63" s="77">
        <v>1849</v>
      </c>
      <c r="W63" s="70">
        <v>33669</v>
      </c>
      <c r="X63" s="55">
        <f t="shared" si="5"/>
        <v>5.4916985951468711E-2</v>
      </c>
      <c r="Y63" s="77"/>
      <c r="Z63" s="70"/>
      <c r="AA63" s="55">
        <f t="shared" si="6"/>
        <v>0</v>
      </c>
      <c r="AB63" s="77"/>
      <c r="AC63" s="70"/>
      <c r="AD63" s="55">
        <f t="shared" si="7"/>
        <v>0</v>
      </c>
      <c r="AE63" s="77"/>
      <c r="AF63" s="70"/>
      <c r="AG63" s="55">
        <f t="shared" si="8"/>
        <v>0</v>
      </c>
      <c r="AH63" s="97">
        <f>SUM(D63,G63,J63,M63,P63,S63,V63,Y63,AB63,AE63)</f>
        <v>4110</v>
      </c>
      <c r="AI63" s="77">
        <f>SUM(E63,H63,K63,N63,Q63,W63,T63,Z63,AC63,AF63)</f>
        <v>68468</v>
      </c>
      <c r="AJ63" s="98">
        <f t="shared" si="9"/>
        <v>6.0028042297131504E-2</v>
      </c>
      <c r="AK63" s="124">
        <v>648</v>
      </c>
      <c r="AL63" s="121"/>
      <c r="AP63" s="106"/>
    </row>
    <row r="64" spans="1:44" x14ac:dyDescent="0.3">
      <c r="A64" s="233"/>
      <c r="B64" s="234"/>
      <c r="C64" s="102" t="s">
        <v>44</v>
      </c>
      <c r="D64" s="58">
        <f>SUM(D61:D63)</f>
        <v>517</v>
      </c>
      <c r="E64" s="71">
        <f>SUM(E61:E63)</f>
        <v>8260</v>
      </c>
      <c r="F64" s="59">
        <f t="shared" si="0"/>
        <v>6.2590799031477004E-2</v>
      </c>
      <c r="G64" s="58">
        <f>SUM(G61:G63)</f>
        <v>1435</v>
      </c>
      <c r="H64" s="71">
        <f>SUM(H61:H63)</f>
        <v>20904</v>
      </c>
      <c r="I64" s="59">
        <f t="shared" si="30"/>
        <v>6.8647148871029462E-2</v>
      </c>
      <c r="J64" s="58">
        <f>SUM(J61:J63)</f>
        <v>748</v>
      </c>
      <c r="K64" s="71">
        <f>SUM(K61:K63)</f>
        <v>17526</v>
      </c>
      <c r="L64" s="59">
        <f t="shared" si="1"/>
        <v>4.2679447677735932E-2</v>
      </c>
      <c r="M64" s="58">
        <f>SUM(M61:M63)</f>
        <v>1368</v>
      </c>
      <c r="N64" s="71">
        <f>SUM(N61:N63)</f>
        <v>24746</v>
      </c>
      <c r="O64" s="59">
        <f t="shared" si="2"/>
        <v>5.5281661682696194E-2</v>
      </c>
      <c r="P64" s="58">
        <f>SUM(P61:P63)</f>
        <v>0</v>
      </c>
      <c r="Q64" s="71">
        <f>SUM(Q61:Q63)</f>
        <v>0</v>
      </c>
      <c r="R64" s="59">
        <f t="shared" si="3"/>
        <v>0</v>
      </c>
      <c r="S64" s="58">
        <f>SUM(S61:S63)</f>
        <v>0</v>
      </c>
      <c r="T64" s="71">
        <f>SUM(T61:T63)</f>
        <v>0</v>
      </c>
      <c r="U64" s="59">
        <f t="shared" si="4"/>
        <v>0</v>
      </c>
      <c r="V64" s="58">
        <f>SUM(V61:V63)</f>
        <v>4193</v>
      </c>
      <c r="W64" s="71">
        <f>SUM(W61:W63)</f>
        <v>86196</v>
      </c>
      <c r="X64" s="59">
        <f t="shared" si="5"/>
        <v>4.8644948721518401E-2</v>
      </c>
      <c r="Y64" s="58">
        <f>SUM(Y61:Y63)</f>
        <v>0</v>
      </c>
      <c r="Z64" s="71">
        <f>SUM(Z61:Z63)</f>
        <v>0</v>
      </c>
      <c r="AA64" s="59">
        <f t="shared" si="6"/>
        <v>0</v>
      </c>
      <c r="AB64" s="58">
        <f>SUM(AB61:AB63)</f>
        <v>0</v>
      </c>
      <c r="AC64" s="71">
        <f>SUM(AC61:AC63)</f>
        <v>0</v>
      </c>
      <c r="AD64" s="59">
        <f t="shared" si="7"/>
        <v>0</v>
      </c>
      <c r="AE64" s="58">
        <f>SUM(AE61:AE63)</f>
        <v>0</v>
      </c>
      <c r="AF64" s="71">
        <f>SUM(AF61:AF63)</f>
        <v>0</v>
      </c>
      <c r="AG64" s="59">
        <f t="shared" si="8"/>
        <v>0</v>
      </c>
      <c r="AH64" s="58">
        <f>SUM(AH61:AH63)</f>
        <v>8261</v>
      </c>
      <c r="AI64" s="58">
        <f>SUM(AI61:AI63)</f>
        <v>157632</v>
      </c>
      <c r="AJ64" s="103">
        <f t="shared" si="9"/>
        <v>5.2406871701177429E-2</v>
      </c>
      <c r="AK64" s="119">
        <f>SUM(AK61:AK63)</f>
        <v>771</v>
      </c>
      <c r="AL64" s="121"/>
      <c r="AP64" s="106"/>
    </row>
    <row r="65" spans="1:45" x14ac:dyDescent="0.3">
      <c r="A65" s="233"/>
      <c r="B65" s="232" t="s">
        <v>26</v>
      </c>
      <c r="C65" s="100" t="s">
        <v>55</v>
      </c>
      <c r="D65" s="77"/>
      <c r="E65" s="70"/>
      <c r="F65" s="55">
        <f t="shared" si="0"/>
        <v>0</v>
      </c>
      <c r="G65" s="77">
        <v>1072</v>
      </c>
      <c r="H65" s="70">
        <v>11533</v>
      </c>
      <c r="I65" s="55">
        <f t="shared" si="30"/>
        <v>9.2950663313968618E-2</v>
      </c>
      <c r="J65" s="77">
        <v>650</v>
      </c>
      <c r="K65" s="70">
        <v>11152</v>
      </c>
      <c r="L65" s="55">
        <f t="shared" si="1"/>
        <v>5.8285509325681495E-2</v>
      </c>
      <c r="M65" s="77">
        <v>1336</v>
      </c>
      <c r="N65" s="70">
        <v>17705</v>
      </c>
      <c r="O65" s="55">
        <f t="shared" si="2"/>
        <v>7.5458909912454103E-2</v>
      </c>
      <c r="P65" s="77"/>
      <c r="Q65" s="70"/>
      <c r="R65" s="55">
        <f t="shared" si="3"/>
        <v>0</v>
      </c>
      <c r="S65" s="77"/>
      <c r="T65" s="70"/>
      <c r="U65" s="55">
        <f t="shared" si="4"/>
        <v>0</v>
      </c>
      <c r="V65" s="77">
        <v>1891</v>
      </c>
      <c r="W65" s="70">
        <v>39943</v>
      </c>
      <c r="X65" s="55">
        <f t="shared" si="5"/>
        <v>4.7342463009788949E-2</v>
      </c>
      <c r="Y65" s="77"/>
      <c r="Z65" s="70"/>
      <c r="AA65" s="55">
        <f t="shared" si="6"/>
        <v>0</v>
      </c>
      <c r="AB65" s="77"/>
      <c r="AC65" s="70"/>
      <c r="AD65" s="55">
        <f t="shared" si="7"/>
        <v>0</v>
      </c>
      <c r="AE65" s="77"/>
      <c r="AF65" s="70"/>
      <c r="AG65" s="55">
        <f t="shared" si="8"/>
        <v>0</v>
      </c>
      <c r="AH65" s="97">
        <f>SUM(D65,G65,J65,M65,P65,S65,V65,Y65,AB65,AE65)</f>
        <v>4949</v>
      </c>
      <c r="AI65" s="77">
        <f>SUM(E65,H65,K65,N65,Q65,W65,T65,Z65,AC65,AF65)</f>
        <v>80333</v>
      </c>
      <c r="AJ65" s="98">
        <f t="shared" si="9"/>
        <v>6.1606064755455416E-2</v>
      </c>
      <c r="AK65" s="124">
        <v>1169</v>
      </c>
      <c r="AL65" s="121"/>
    </row>
    <row r="66" spans="1:45" x14ac:dyDescent="0.3">
      <c r="A66" s="233"/>
      <c r="B66" s="233"/>
      <c r="C66" s="100" t="s">
        <v>50</v>
      </c>
      <c r="D66" s="77"/>
      <c r="E66" s="72"/>
      <c r="F66" s="55">
        <f t="shared" si="0"/>
        <v>0</v>
      </c>
      <c r="G66" s="77">
        <v>736</v>
      </c>
      <c r="H66" s="72">
        <v>8553</v>
      </c>
      <c r="I66" s="55">
        <f t="shared" si="30"/>
        <v>8.6051677773880508E-2</v>
      </c>
      <c r="J66" s="77">
        <v>546</v>
      </c>
      <c r="K66" s="72">
        <v>9809</v>
      </c>
      <c r="L66" s="55">
        <f t="shared" si="1"/>
        <v>5.5663166479763486E-2</v>
      </c>
      <c r="M66" s="77">
        <v>1990</v>
      </c>
      <c r="N66" s="72">
        <v>23226</v>
      </c>
      <c r="O66" s="55">
        <f t="shared" si="2"/>
        <v>8.5679841556875913E-2</v>
      </c>
      <c r="P66" s="77"/>
      <c r="Q66" s="72"/>
      <c r="R66" s="55">
        <f t="shared" si="3"/>
        <v>0</v>
      </c>
      <c r="S66" s="77"/>
      <c r="T66" s="72"/>
      <c r="U66" s="55">
        <f t="shared" si="4"/>
        <v>0</v>
      </c>
      <c r="V66" s="77">
        <v>2051</v>
      </c>
      <c r="W66" s="72">
        <v>44306</v>
      </c>
      <c r="X66" s="55">
        <f t="shared" si="5"/>
        <v>4.6291698641267545E-2</v>
      </c>
      <c r="Y66" s="77"/>
      <c r="Z66" s="72"/>
      <c r="AA66" s="55">
        <f t="shared" si="6"/>
        <v>0</v>
      </c>
      <c r="AB66" s="77">
        <v>29</v>
      </c>
      <c r="AC66" s="72">
        <v>807</v>
      </c>
      <c r="AD66" s="55">
        <f t="shared" si="7"/>
        <v>3.5935563816604711E-2</v>
      </c>
      <c r="AE66" s="77"/>
      <c r="AF66" s="72"/>
      <c r="AG66" s="55">
        <f t="shared" si="8"/>
        <v>0</v>
      </c>
      <c r="AH66" s="97">
        <f>SUM(D66,G66,J66,M66,P66,S66,V66,Y66,AB66,AE66)</f>
        <v>5352</v>
      </c>
      <c r="AI66" s="77">
        <f>SUM(E66,H66,K66,N66,Q66,W66,T66,Z66,AC66,AF66)</f>
        <v>86701</v>
      </c>
      <c r="AJ66" s="98">
        <f t="shared" si="9"/>
        <v>6.172939181785677E-2</v>
      </c>
      <c r="AK66" s="118">
        <v>1176</v>
      </c>
      <c r="AL66" s="121"/>
    </row>
    <row r="67" spans="1:45" x14ac:dyDescent="0.3">
      <c r="A67" s="233"/>
      <c r="B67" s="233"/>
      <c r="C67" s="100" t="s">
        <v>51</v>
      </c>
      <c r="D67" s="77"/>
      <c r="E67" s="70"/>
      <c r="F67" s="55">
        <f t="shared" si="0"/>
        <v>0</v>
      </c>
      <c r="G67" s="77">
        <v>969</v>
      </c>
      <c r="H67" s="70">
        <v>8918</v>
      </c>
      <c r="I67" s="55">
        <f t="shared" si="30"/>
        <v>0.108656649472976</v>
      </c>
      <c r="J67" s="77">
        <v>628</v>
      </c>
      <c r="K67" s="70">
        <v>8316</v>
      </c>
      <c r="L67" s="55">
        <f t="shared" si="1"/>
        <v>7.551707551707551E-2</v>
      </c>
      <c r="M67" s="77">
        <v>1331</v>
      </c>
      <c r="N67" s="70">
        <v>12180</v>
      </c>
      <c r="O67" s="55">
        <f t="shared" si="2"/>
        <v>0.10927750410509031</v>
      </c>
      <c r="P67" s="77">
        <v>0</v>
      </c>
      <c r="Q67" s="70"/>
      <c r="R67" s="55">
        <f t="shared" si="3"/>
        <v>0</v>
      </c>
      <c r="S67" s="77"/>
      <c r="T67" s="70"/>
      <c r="U67" s="55">
        <f t="shared" si="4"/>
        <v>0</v>
      </c>
      <c r="V67" s="77">
        <v>1849</v>
      </c>
      <c r="W67" s="70">
        <v>25461</v>
      </c>
      <c r="X67" s="55">
        <f t="shared" si="5"/>
        <v>7.26208711362476E-2</v>
      </c>
      <c r="Y67" s="77"/>
      <c r="Z67" s="70"/>
      <c r="AA67" s="55">
        <f t="shared" si="6"/>
        <v>0</v>
      </c>
      <c r="AB67" s="77">
        <v>49</v>
      </c>
      <c r="AC67" s="70">
        <v>826</v>
      </c>
      <c r="AD67" s="55">
        <f t="shared" si="7"/>
        <v>5.9322033898305086E-2</v>
      </c>
      <c r="AE67" s="77"/>
      <c r="AF67" s="70"/>
      <c r="AG67" s="55">
        <f t="shared" si="8"/>
        <v>0</v>
      </c>
      <c r="AH67" s="97">
        <f>SUM(D67,G67,J67,M67,P67,S67,V67,Y67,AB67,AE67)</f>
        <v>4826</v>
      </c>
      <c r="AI67" s="77">
        <f>SUM(E67,H67,K67,N67,Q67,W67,T67,Z67,AC67,AF67)</f>
        <v>55701</v>
      </c>
      <c r="AJ67" s="98">
        <f t="shared" si="9"/>
        <v>8.6641173408017816E-2</v>
      </c>
      <c r="AK67" s="118">
        <v>752</v>
      </c>
      <c r="AL67" s="121"/>
    </row>
    <row r="68" spans="1:45" x14ac:dyDescent="0.3">
      <c r="A68" s="233"/>
      <c r="B68" s="234"/>
      <c r="C68" s="102" t="s">
        <v>44</v>
      </c>
      <c r="D68" s="58">
        <f>SUM(D65:D67)</f>
        <v>0</v>
      </c>
      <c r="E68" s="71">
        <f>SUM(E65:E67)</f>
        <v>0</v>
      </c>
      <c r="F68" s="59">
        <f t="shared" si="0"/>
        <v>0</v>
      </c>
      <c r="G68" s="58">
        <f>SUM(G65:G67)</f>
        <v>2777</v>
      </c>
      <c r="H68" s="71">
        <f>SUM(H65:H67)</f>
        <v>29004</v>
      </c>
      <c r="I68" s="59">
        <f t="shared" si="30"/>
        <v>9.5745414425596476E-2</v>
      </c>
      <c r="J68" s="58">
        <f>SUM(J65:J67)</f>
        <v>1824</v>
      </c>
      <c r="K68" s="71">
        <f>SUM(K65:K67)</f>
        <v>29277</v>
      </c>
      <c r="L68" s="59">
        <f t="shared" si="1"/>
        <v>6.2301465314069063E-2</v>
      </c>
      <c r="M68" s="58">
        <f>SUM(M65:M67)</f>
        <v>4657</v>
      </c>
      <c r="N68" s="71">
        <f>SUM(N65:N67)</f>
        <v>53111</v>
      </c>
      <c r="O68" s="59">
        <f t="shared" si="2"/>
        <v>8.7684283858334433E-2</v>
      </c>
      <c r="P68" s="58">
        <f>SUM(P65:P67)</f>
        <v>0</v>
      </c>
      <c r="Q68" s="71">
        <f>SUM(Q65:Q67)</f>
        <v>0</v>
      </c>
      <c r="R68" s="59">
        <f t="shared" si="3"/>
        <v>0</v>
      </c>
      <c r="S68" s="58">
        <f>SUM(S65:S67)</f>
        <v>0</v>
      </c>
      <c r="T68" s="71">
        <f>SUM(T65:T67)</f>
        <v>0</v>
      </c>
      <c r="U68" s="59">
        <f t="shared" si="4"/>
        <v>0</v>
      </c>
      <c r="V68" s="58">
        <f>SUM(V65:V67)</f>
        <v>5791</v>
      </c>
      <c r="W68" s="71">
        <f>SUM(W65:W67)</f>
        <v>109710</v>
      </c>
      <c r="X68" s="59">
        <f t="shared" si="5"/>
        <v>5.278461398231702E-2</v>
      </c>
      <c r="Y68" s="58">
        <f>SUM(Y65:Y67)</f>
        <v>0</v>
      </c>
      <c r="Z68" s="71">
        <f>SUM(Z65:Z67)</f>
        <v>0</v>
      </c>
      <c r="AA68" s="59">
        <f t="shared" si="6"/>
        <v>0</v>
      </c>
      <c r="AB68" s="58">
        <f>SUM(AB65:AB67)</f>
        <v>78</v>
      </c>
      <c r="AC68" s="71">
        <f>SUM(AC65:AC67)</f>
        <v>1633</v>
      </c>
      <c r="AD68" s="59">
        <f t="shared" si="7"/>
        <v>4.7764849969381504E-2</v>
      </c>
      <c r="AE68" s="58">
        <f>SUM(AE65:AE67)</f>
        <v>0</v>
      </c>
      <c r="AF68" s="71">
        <f>SUM(AF65:AF67)</f>
        <v>0</v>
      </c>
      <c r="AG68" s="59">
        <f t="shared" si="8"/>
        <v>0</v>
      </c>
      <c r="AH68" s="58">
        <f>SUM(AH65:AH67)</f>
        <v>15127</v>
      </c>
      <c r="AI68" s="58">
        <f>SUM(AI65:AI67)</f>
        <v>222735</v>
      </c>
      <c r="AJ68" s="103">
        <f t="shared" si="9"/>
        <v>6.791478662985162E-2</v>
      </c>
      <c r="AK68" s="119">
        <f>SUM(AK65:AK67)</f>
        <v>3097</v>
      </c>
      <c r="AL68" s="121"/>
      <c r="AR68" s="106"/>
      <c r="AS68" s="4"/>
    </row>
    <row r="69" spans="1:45" x14ac:dyDescent="0.3">
      <c r="A69" s="233"/>
      <c r="B69" s="232" t="s">
        <v>9</v>
      </c>
      <c r="C69" s="100" t="s">
        <v>53</v>
      </c>
      <c r="D69" s="113"/>
      <c r="E69" s="70"/>
      <c r="F69" s="55">
        <f t="shared" si="0"/>
        <v>0</v>
      </c>
      <c r="G69" s="113">
        <v>919</v>
      </c>
      <c r="H69" s="70">
        <v>9527</v>
      </c>
      <c r="I69" s="55">
        <f t="shared" si="30"/>
        <v>9.6462685000524823E-2</v>
      </c>
      <c r="J69" s="113">
        <v>1110</v>
      </c>
      <c r="K69" s="70">
        <v>12720</v>
      </c>
      <c r="L69" s="55">
        <f t="shared" si="1"/>
        <v>8.7264150943396221E-2</v>
      </c>
      <c r="M69" s="113">
        <v>2422</v>
      </c>
      <c r="N69" s="70">
        <v>23577</v>
      </c>
      <c r="O69" s="55">
        <f t="shared" si="2"/>
        <v>0.10272723416889341</v>
      </c>
      <c r="P69" s="113"/>
      <c r="Q69" s="70"/>
      <c r="R69" s="55">
        <f t="shared" si="3"/>
        <v>0</v>
      </c>
      <c r="S69" s="113"/>
      <c r="T69" s="70"/>
      <c r="U69" s="55">
        <f t="shared" si="4"/>
        <v>0</v>
      </c>
      <c r="V69" s="113">
        <v>2640</v>
      </c>
      <c r="W69" s="70">
        <v>44893</v>
      </c>
      <c r="X69" s="55">
        <f t="shared" si="5"/>
        <v>5.8806495444724119E-2</v>
      </c>
      <c r="Y69" s="113"/>
      <c r="Z69" s="70"/>
      <c r="AA69" s="55">
        <f t="shared" si="6"/>
        <v>0</v>
      </c>
      <c r="AB69" s="113"/>
      <c r="AC69" s="70"/>
      <c r="AD69" s="55">
        <f t="shared" si="7"/>
        <v>0</v>
      </c>
      <c r="AE69" s="113"/>
      <c r="AF69" s="70"/>
      <c r="AG69" s="55">
        <f t="shared" si="8"/>
        <v>0</v>
      </c>
      <c r="AH69" s="97">
        <f>SUM(D69,G69,J69,M69,P69,S69,V69,Y69,AB69,AE69)</f>
        <v>7091</v>
      </c>
      <c r="AI69" s="77">
        <f>SUM(E69,H69,K69,N69,Q69,W69,T69,Z69,AC69,AF69)</f>
        <v>90717</v>
      </c>
      <c r="AJ69" s="98">
        <f t="shared" si="9"/>
        <v>7.8166165106870814E-2</v>
      </c>
      <c r="AK69" s="118">
        <v>1027</v>
      </c>
      <c r="AL69" s="121"/>
      <c r="AR69" s="106"/>
      <c r="AS69" s="4"/>
    </row>
    <row r="70" spans="1:45" x14ac:dyDescent="0.3">
      <c r="A70" s="233"/>
      <c r="B70" s="233"/>
      <c r="C70" s="100" t="s">
        <v>48</v>
      </c>
      <c r="D70" s="77"/>
      <c r="E70" s="70"/>
      <c r="F70" s="55">
        <f t="shared" ref="F70:F71" si="94">IF(ISERROR(D70/E70),0,(D70/E70))</f>
        <v>0</v>
      </c>
      <c r="G70" s="77">
        <v>1062</v>
      </c>
      <c r="H70" s="70">
        <v>11472</v>
      </c>
      <c r="I70" s="55">
        <f t="shared" si="30"/>
        <v>9.2573221757322174E-2</v>
      </c>
      <c r="J70" s="77">
        <v>1481</v>
      </c>
      <c r="K70" s="70">
        <v>22160</v>
      </c>
      <c r="L70" s="55">
        <f t="shared" ref="L70:L71" si="95">IF(ISERROR(J70/K70),0,(J70/K70))</f>
        <v>6.6832129963898923E-2</v>
      </c>
      <c r="M70" s="77">
        <v>1574</v>
      </c>
      <c r="N70" s="70">
        <v>22924</v>
      </c>
      <c r="O70" s="55">
        <f t="shared" ref="O70:O71" si="96">IF(ISERROR(M70/N70),0,(M70/N70))</f>
        <v>6.8661664630954453E-2</v>
      </c>
      <c r="P70" s="77"/>
      <c r="Q70" s="70"/>
      <c r="R70" s="55">
        <f t="shared" ref="R70:R71" si="97">IF(ISERROR(P70/Q70),0,(P70/Q70))</f>
        <v>0</v>
      </c>
      <c r="S70" s="77"/>
      <c r="T70" s="70"/>
      <c r="U70" s="55">
        <f t="shared" ref="U70:U71" si="98">IF(ISERROR(S70/T70),0,(S70/T70))</f>
        <v>0</v>
      </c>
      <c r="V70" s="77">
        <v>1675</v>
      </c>
      <c r="W70" s="70">
        <v>42162</v>
      </c>
      <c r="X70" s="55">
        <f t="shared" ref="X70:X71" si="99">IF(ISERROR(V70/W70),0,(V70/W70))</f>
        <v>3.9727716901475259E-2</v>
      </c>
      <c r="Y70" s="77"/>
      <c r="Z70" s="70"/>
      <c r="AA70" s="55">
        <f t="shared" ref="AA70:AA71" si="100">IF(ISERROR(Y70/Z70),0,(Y70/Z70))</f>
        <v>0</v>
      </c>
      <c r="AB70" s="77"/>
      <c r="AC70" s="70"/>
      <c r="AD70" s="55">
        <f t="shared" ref="AD70:AD71" si="101">IF(ISERROR(AB70/AC70),0,(AB70/AC70))</f>
        <v>0</v>
      </c>
      <c r="AE70" s="77"/>
      <c r="AF70" s="70"/>
      <c r="AG70" s="55">
        <f t="shared" ref="AG70:AG133" si="102">IF(ISERROR(AE70/AF70),0,(AE70/AF70))</f>
        <v>0</v>
      </c>
      <c r="AH70" s="97">
        <f>SUM(D70,G70,J70,M70,P70,S70,V70,Y70,AB70,AE70)</f>
        <v>5792</v>
      </c>
      <c r="AI70" s="77">
        <f>SUM(E70,H70,K70,N70,Q70,W70,T70,Z70,AC70,AF70)</f>
        <v>98718</v>
      </c>
      <c r="AJ70" s="98">
        <f t="shared" ref="AJ70:AJ133" si="103">IF(ISERROR(AH70/AI70),0,(AH70/AI70))</f>
        <v>5.867217731315464E-2</v>
      </c>
      <c r="AK70" s="118">
        <v>1105</v>
      </c>
      <c r="AL70" s="121"/>
      <c r="AQ70" s="106"/>
      <c r="AR70" s="106"/>
      <c r="AS70" s="4"/>
    </row>
    <row r="71" spans="1:45" x14ac:dyDescent="0.3">
      <c r="A71" s="233"/>
      <c r="B71" s="233"/>
      <c r="C71" s="100" t="s">
        <v>54</v>
      </c>
      <c r="D71" s="77"/>
      <c r="E71" s="70"/>
      <c r="F71" s="55">
        <f t="shared" si="94"/>
        <v>0</v>
      </c>
      <c r="G71" s="77">
        <v>745</v>
      </c>
      <c r="H71" s="70">
        <v>5574</v>
      </c>
      <c r="I71" s="55">
        <f t="shared" si="30"/>
        <v>0.1336562612127736</v>
      </c>
      <c r="J71" s="77">
        <v>1231</v>
      </c>
      <c r="K71" s="70">
        <v>12277</v>
      </c>
      <c r="L71" s="55">
        <f t="shared" si="95"/>
        <v>0.10026879530830007</v>
      </c>
      <c r="M71" s="77">
        <v>1257</v>
      </c>
      <c r="N71" s="70">
        <v>10466</v>
      </c>
      <c r="O71" s="55">
        <f t="shared" si="96"/>
        <v>0.12010319128606918</v>
      </c>
      <c r="P71" s="77">
        <v>0</v>
      </c>
      <c r="Q71" s="70"/>
      <c r="R71" s="55">
        <f t="shared" si="97"/>
        <v>0</v>
      </c>
      <c r="S71" s="77">
        <v>0</v>
      </c>
      <c r="T71" s="70"/>
      <c r="U71" s="55">
        <f t="shared" si="98"/>
        <v>0</v>
      </c>
      <c r="V71" s="77">
        <v>1613</v>
      </c>
      <c r="W71" s="70">
        <v>23477</v>
      </c>
      <c r="X71" s="55">
        <f t="shared" si="99"/>
        <v>6.870554159390041E-2</v>
      </c>
      <c r="Y71" s="77">
        <v>0</v>
      </c>
      <c r="Z71" s="70"/>
      <c r="AA71" s="55">
        <f t="shared" si="100"/>
        <v>0</v>
      </c>
      <c r="AB71" s="77">
        <v>0</v>
      </c>
      <c r="AC71" s="70"/>
      <c r="AD71" s="55">
        <f t="shared" si="101"/>
        <v>0</v>
      </c>
      <c r="AE71" s="77">
        <v>0</v>
      </c>
      <c r="AF71" s="70"/>
      <c r="AG71" s="55">
        <f t="shared" si="102"/>
        <v>0</v>
      </c>
      <c r="AH71" s="97">
        <f>SUM(D71,G71,J71,M71,P71,S71,V71,Y71,AB71,AE71)</f>
        <v>4846</v>
      </c>
      <c r="AI71" s="77">
        <f>SUM(E71,H71,K71,N71,Q71,W71,T71,Z71,AC71,AF71)</f>
        <v>51794</v>
      </c>
      <c r="AJ71" s="98">
        <f t="shared" si="103"/>
        <v>9.3562960960729039E-2</v>
      </c>
      <c r="AK71" s="118">
        <v>692</v>
      </c>
      <c r="AL71" s="121"/>
    </row>
    <row r="72" spans="1:45" x14ac:dyDescent="0.3">
      <c r="A72" s="234"/>
      <c r="B72" s="234"/>
      <c r="C72" s="102" t="s">
        <v>44</v>
      </c>
      <c r="D72" s="58">
        <f>SUM(D69:D71)</f>
        <v>0</v>
      </c>
      <c r="E72" s="71">
        <f>SUM(E69:E71)</f>
        <v>0</v>
      </c>
      <c r="F72" s="59">
        <f t="shared" ref="F72:F133" si="104">IF(ISERROR(D72/E72),0,(D72/E72))</f>
        <v>0</v>
      </c>
      <c r="G72" s="58">
        <f>SUM(G69:G71)</f>
        <v>2726</v>
      </c>
      <c r="H72" s="71">
        <f>SUM(H69:H71)</f>
        <v>26573</v>
      </c>
      <c r="I72" s="59">
        <f t="shared" ref="I72:I133" si="105">IF(ISERROR(G72/H72),0,(G72/H72))</f>
        <v>0.10258533097504986</v>
      </c>
      <c r="J72" s="58">
        <f>SUM(J69:J71)</f>
        <v>3822</v>
      </c>
      <c r="K72" s="71">
        <f>SUM(K69:K71)</f>
        <v>47157</v>
      </c>
      <c r="L72" s="59">
        <f t="shared" ref="L72:L133" si="106">IF(ISERROR(J72/K72),0,(J72/K72))</f>
        <v>8.1048412748902607E-2</v>
      </c>
      <c r="M72" s="58">
        <f>SUM(M69:M71)</f>
        <v>5253</v>
      </c>
      <c r="N72" s="71">
        <f>SUM(N69:N71)</f>
        <v>56967</v>
      </c>
      <c r="O72" s="59">
        <f t="shared" ref="O72:O133" si="107">IF(ISERROR(M72/N72),0,(M72/N72))</f>
        <v>9.2211280214861233E-2</v>
      </c>
      <c r="P72" s="58">
        <f>SUM(P69:P71)</f>
        <v>0</v>
      </c>
      <c r="Q72" s="71">
        <f>SUM(Q69:Q71)</f>
        <v>0</v>
      </c>
      <c r="R72" s="59">
        <f t="shared" ref="R72:R133" si="108">IF(ISERROR(P72/Q72),0,(P72/Q72))</f>
        <v>0</v>
      </c>
      <c r="S72" s="58">
        <f>SUM(S69:S71)</f>
        <v>0</v>
      </c>
      <c r="T72" s="71">
        <f>SUM(T69:T71)</f>
        <v>0</v>
      </c>
      <c r="U72" s="59">
        <f t="shared" ref="U72:U133" si="109">IF(ISERROR(S72/T72),0,(S72/T72))</f>
        <v>0</v>
      </c>
      <c r="V72" s="58">
        <f>SUM(V69:V71)</f>
        <v>5928</v>
      </c>
      <c r="W72" s="71">
        <f>SUM(W69:W71)</f>
        <v>110532</v>
      </c>
      <c r="X72" s="59">
        <f t="shared" ref="X72:X133" si="110">IF(ISERROR(V72/W72),0,(V72/W72))</f>
        <v>5.3631527521441756E-2</v>
      </c>
      <c r="Y72" s="58">
        <f>SUM(Y69:Y71)</f>
        <v>0</v>
      </c>
      <c r="Z72" s="71">
        <f>SUM(Z69:Z71)</f>
        <v>0</v>
      </c>
      <c r="AA72" s="59">
        <f t="shared" ref="AA72:AA133" si="111">IF(ISERROR(Y72/Z72),0,(Y72/Z72))</f>
        <v>0</v>
      </c>
      <c r="AB72" s="58">
        <f>SUM(AB69:AB71)</f>
        <v>0</v>
      </c>
      <c r="AC72" s="71">
        <f>SUM(AC69:AC71)</f>
        <v>0</v>
      </c>
      <c r="AD72" s="59">
        <f t="shared" ref="AD72:AD133" si="112">IF(ISERROR(AB72/AC72),0,(AB72/AC72))</f>
        <v>0</v>
      </c>
      <c r="AE72" s="58">
        <f>SUM(AE69:AE71)</f>
        <v>0</v>
      </c>
      <c r="AF72" s="71">
        <f>SUM(AF69:AF71)</f>
        <v>0</v>
      </c>
      <c r="AG72" s="59">
        <f t="shared" si="102"/>
        <v>0</v>
      </c>
      <c r="AH72" s="58">
        <f>SUM(AH69:AH71)</f>
        <v>17729</v>
      </c>
      <c r="AI72" s="58">
        <f>SUM(AI69:AI71)</f>
        <v>241229</v>
      </c>
      <c r="AJ72" s="103">
        <f t="shared" si="103"/>
        <v>7.3494480348548469E-2</v>
      </c>
      <c r="AK72" s="119">
        <f>SUM(AK69:AK71)</f>
        <v>2824</v>
      </c>
      <c r="AL72" s="121"/>
    </row>
    <row r="73" spans="1:45" x14ac:dyDescent="0.3">
      <c r="A73" s="235" t="s">
        <v>46</v>
      </c>
      <c r="B73" s="236"/>
      <c r="C73" s="237"/>
      <c r="D73" s="61">
        <f>SUM(D60,D64,D68,D72)</f>
        <v>1711</v>
      </c>
      <c r="E73" s="73">
        <f>SUM(E60,E64,E68,E72)</f>
        <v>25003</v>
      </c>
      <c r="F73" s="62">
        <f t="shared" si="104"/>
        <v>6.8431788185417744E-2</v>
      </c>
      <c r="G73" s="61">
        <f>SUM(G60,G64,G68,G72)</f>
        <v>8528</v>
      </c>
      <c r="H73" s="73">
        <f>SUM(H60,H64,H68,H72)</f>
        <v>95638</v>
      </c>
      <c r="I73" s="62">
        <f t="shared" si="105"/>
        <v>8.9169576946402054E-2</v>
      </c>
      <c r="J73" s="61">
        <f>SUM(J60,J64,J68,J72)</f>
        <v>7438</v>
      </c>
      <c r="K73" s="73">
        <f>SUM(K60,K64,K68,K72)</f>
        <v>110001</v>
      </c>
      <c r="L73" s="62">
        <f t="shared" si="106"/>
        <v>6.7617567113026245E-2</v>
      </c>
      <c r="M73" s="61">
        <f>SUM(M60,M64,M68,M72)</f>
        <v>11278</v>
      </c>
      <c r="N73" s="73">
        <f>SUM(N60,N64,N68,N72)</f>
        <v>134824</v>
      </c>
      <c r="O73" s="62">
        <f t="shared" si="107"/>
        <v>8.364979528867264E-2</v>
      </c>
      <c r="P73" s="61">
        <f>SUM(P60,P64,P68,P72)</f>
        <v>950</v>
      </c>
      <c r="Q73" s="73">
        <f>SUM(Q60,Q64,Q68,Q72)</f>
        <v>16469</v>
      </c>
      <c r="R73" s="62">
        <f t="shared" si="108"/>
        <v>5.7684133827190481E-2</v>
      </c>
      <c r="S73" s="61">
        <f>SUM(S60,S64,S68,S72)</f>
        <v>0</v>
      </c>
      <c r="T73" s="73">
        <f>SUM(T60,T64,T68,T72)</f>
        <v>0</v>
      </c>
      <c r="U73" s="62">
        <f t="shared" si="109"/>
        <v>0</v>
      </c>
      <c r="V73" s="61">
        <f>SUM(V60,V64,V68,V72)</f>
        <v>19067</v>
      </c>
      <c r="W73" s="73">
        <f>SUM(W60,W64,W68,W72)</f>
        <v>368163</v>
      </c>
      <c r="X73" s="62">
        <f t="shared" si="110"/>
        <v>5.1789560602233248E-2</v>
      </c>
      <c r="Y73" s="61">
        <f>SUM(Y60,Y64,Y68,Y72)</f>
        <v>0</v>
      </c>
      <c r="Z73" s="73">
        <f>SUM(Z60,Z64,Z68,Z72)</f>
        <v>0</v>
      </c>
      <c r="AA73" s="62">
        <f t="shared" si="111"/>
        <v>0</v>
      </c>
      <c r="AB73" s="61">
        <f>SUM(AB60,AB64,AB68,AB72)</f>
        <v>78</v>
      </c>
      <c r="AC73" s="73">
        <f>SUM(AC60,AC64,AC68,AC72)</f>
        <v>1633</v>
      </c>
      <c r="AD73" s="62">
        <f t="shared" si="112"/>
        <v>4.7764849969381504E-2</v>
      </c>
      <c r="AE73" s="61">
        <f>SUM(AE60,AE64,AE68,AE72)</f>
        <v>0</v>
      </c>
      <c r="AF73" s="73">
        <f>SUM(AF60,AF64,AF68,AF72)</f>
        <v>0</v>
      </c>
      <c r="AG73" s="62">
        <f t="shared" si="102"/>
        <v>0</v>
      </c>
      <c r="AH73" s="61">
        <f>SUM(AH60,AH64,AH68,AH72)</f>
        <v>49050</v>
      </c>
      <c r="AI73" s="61">
        <f>SUM(AI60,AI64,AI68,AI72)</f>
        <v>751731</v>
      </c>
      <c r="AJ73" s="105">
        <f t="shared" si="103"/>
        <v>6.5249404374703182E-2</v>
      </c>
      <c r="AK73" s="120">
        <f>SUM(AK60,AK64,AK68,AK72)</f>
        <v>7369</v>
      </c>
      <c r="AL73" s="121"/>
    </row>
    <row r="74" spans="1:45" x14ac:dyDescent="0.3">
      <c r="A74" s="238" t="s">
        <v>14</v>
      </c>
      <c r="B74" s="232" t="s">
        <v>24</v>
      </c>
      <c r="C74" s="100" t="s">
        <v>41</v>
      </c>
      <c r="D74" s="77">
        <v>2097</v>
      </c>
      <c r="E74" s="70">
        <v>15790</v>
      </c>
      <c r="F74" s="55">
        <f t="shared" si="104"/>
        <v>0.13280557314756175</v>
      </c>
      <c r="G74" s="77"/>
      <c r="H74" s="70"/>
      <c r="I74" s="55">
        <f t="shared" si="105"/>
        <v>0</v>
      </c>
      <c r="J74" s="77"/>
      <c r="K74" s="70"/>
      <c r="L74" s="55">
        <f t="shared" si="106"/>
        <v>0</v>
      </c>
      <c r="M74" s="77"/>
      <c r="N74" s="70"/>
      <c r="O74" s="55">
        <f t="shared" si="107"/>
        <v>0</v>
      </c>
      <c r="P74" s="77">
        <v>1832</v>
      </c>
      <c r="Q74" s="70">
        <v>18808</v>
      </c>
      <c r="R74" s="55">
        <f t="shared" si="108"/>
        <v>9.7405359421522758E-2</v>
      </c>
      <c r="S74" s="77"/>
      <c r="T74" s="70"/>
      <c r="U74" s="55">
        <f t="shared" si="109"/>
        <v>0</v>
      </c>
      <c r="V74" s="77"/>
      <c r="W74" s="70"/>
      <c r="X74" s="55">
        <f t="shared" si="110"/>
        <v>0</v>
      </c>
      <c r="Y74" s="77"/>
      <c r="Z74" s="70"/>
      <c r="AA74" s="55">
        <f t="shared" si="111"/>
        <v>0</v>
      </c>
      <c r="AB74" s="77"/>
      <c r="AC74" s="70"/>
      <c r="AD74" s="55">
        <f t="shared" si="112"/>
        <v>0</v>
      </c>
      <c r="AE74" s="77">
        <v>539</v>
      </c>
      <c r="AF74" s="70">
        <v>3115</v>
      </c>
      <c r="AG74" s="55">
        <f t="shared" si="102"/>
        <v>0.17303370786516853</v>
      </c>
      <c r="AH74" s="97">
        <f>SUM(D74,G74,J74,M74,P74,S74,V74,Y74,AB74,AE74)</f>
        <v>4468</v>
      </c>
      <c r="AI74" s="77">
        <f>SUM(E74,H74,K74,N74,Q74,W74,T74,Z74,AC74,AF74)</f>
        <v>37713</v>
      </c>
      <c r="AJ74" s="98">
        <f t="shared" si="103"/>
        <v>0.11847373584705539</v>
      </c>
      <c r="AK74" s="118">
        <v>564</v>
      </c>
      <c r="AL74" s="121"/>
    </row>
    <row r="75" spans="1:45" x14ac:dyDescent="0.3">
      <c r="A75" s="233"/>
      <c r="B75" s="233"/>
      <c r="C75" s="100" t="s">
        <v>43</v>
      </c>
      <c r="D75" s="77">
        <v>1509</v>
      </c>
      <c r="E75" s="70">
        <v>9542</v>
      </c>
      <c r="F75" s="55">
        <f t="shared" si="104"/>
        <v>0.15814294697128484</v>
      </c>
      <c r="G75" s="77"/>
      <c r="H75" s="70"/>
      <c r="I75" s="55">
        <f t="shared" si="105"/>
        <v>0</v>
      </c>
      <c r="J75" s="77"/>
      <c r="K75" s="70"/>
      <c r="L75" s="55">
        <f t="shared" si="106"/>
        <v>0</v>
      </c>
      <c r="M75" s="77"/>
      <c r="N75" s="70"/>
      <c r="O75" s="55">
        <f t="shared" si="107"/>
        <v>0</v>
      </c>
      <c r="P75" s="77">
        <v>1235</v>
      </c>
      <c r="Q75" s="70">
        <v>6920</v>
      </c>
      <c r="R75" s="55">
        <f t="shared" si="108"/>
        <v>0.17846820809248554</v>
      </c>
      <c r="S75" s="77"/>
      <c r="T75" s="70"/>
      <c r="U75" s="55">
        <f t="shared" si="109"/>
        <v>0</v>
      </c>
      <c r="V75" s="77"/>
      <c r="W75" s="70"/>
      <c r="X75" s="55">
        <f t="shared" si="110"/>
        <v>0</v>
      </c>
      <c r="Y75" s="77"/>
      <c r="Z75" s="70"/>
      <c r="AA75" s="55">
        <f t="shared" si="111"/>
        <v>0</v>
      </c>
      <c r="AB75" s="77"/>
      <c r="AC75" s="70"/>
      <c r="AD75" s="55">
        <f t="shared" si="112"/>
        <v>0</v>
      </c>
      <c r="AE75" s="77">
        <v>524</v>
      </c>
      <c r="AF75" s="70">
        <v>2073</v>
      </c>
      <c r="AG75" s="55">
        <f t="shared" si="102"/>
        <v>0.25277375783888084</v>
      </c>
      <c r="AH75" s="97">
        <f>SUM(D75,G75,J75,M75,P75,S75,V75,Y75,AB75,AE75)</f>
        <v>3268</v>
      </c>
      <c r="AI75" s="77">
        <f>SUM(E75,H75,K75,N75,Q75,W75,T75,Z75,AC75,AF75)</f>
        <v>18535</v>
      </c>
      <c r="AJ75" s="98">
        <f t="shared" si="103"/>
        <v>0.17631507957917453</v>
      </c>
      <c r="AK75" s="118">
        <v>282</v>
      </c>
      <c r="AL75" s="121"/>
    </row>
    <row r="76" spans="1:45" x14ac:dyDescent="0.3">
      <c r="A76" s="233"/>
      <c r="B76" s="233"/>
      <c r="C76" s="100" t="s">
        <v>47</v>
      </c>
      <c r="D76" s="77">
        <v>780</v>
      </c>
      <c r="E76" s="70">
        <v>4193</v>
      </c>
      <c r="F76" s="55">
        <f t="shared" si="104"/>
        <v>0.18602432625804913</v>
      </c>
      <c r="G76" s="77"/>
      <c r="H76" s="70"/>
      <c r="I76" s="55">
        <f t="shared" si="105"/>
        <v>0</v>
      </c>
      <c r="J76" s="77"/>
      <c r="K76" s="70"/>
      <c r="L76" s="55">
        <f t="shared" si="106"/>
        <v>0</v>
      </c>
      <c r="M76" s="77"/>
      <c r="N76" s="70"/>
      <c r="O76" s="55">
        <f t="shared" si="107"/>
        <v>0</v>
      </c>
      <c r="P76" s="77">
        <v>0</v>
      </c>
      <c r="Q76" s="70">
        <v>0</v>
      </c>
      <c r="R76" s="55">
        <f t="shared" si="108"/>
        <v>0</v>
      </c>
      <c r="S76" s="77"/>
      <c r="T76" s="70"/>
      <c r="U76" s="55">
        <f t="shared" si="109"/>
        <v>0</v>
      </c>
      <c r="V76" s="77"/>
      <c r="W76" s="70"/>
      <c r="X76" s="55">
        <f t="shared" si="110"/>
        <v>0</v>
      </c>
      <c r="Y76" s="77"/>
      <c r="Z76" s="70"/>
      <c r="AA76" s="55">
        <f t="shared" si="111"/>
        <v>0</v>
      </c>
      <c r="AB76" s="77"/>
      <c r="AC76" s="70"/>
      <c r="AD76" s="55">
        <f t="shared" si="112"/>
        <v>0</v>
      </c>
      <c r="AE76" s="77">
        <v>352</v>
      </c>
      <c r="AF76" s="70">
        <v>1272</v>
      </c>
      <c r="AG76" s="55">
        <f t="shared" si="102"/>
        <v>0.27672955974842767</v>
      </c>
      <c r="AH76" s="97">
        <f>SUM(D76,G76,J76,M76,P76,S76,V76,Y76,AB76,AE76)</f>
        <v>1132</v>
      </c>
      <c r="AI76" s="77">
        <f>SUM(E76,H76,K76,N76,Q76,W76,T76,Z76,AC76,AF76)</f>
        <v>5465</v>
      </c>
      <c r="AJ76" s="98">
        <f t="shared" si="103"/>
        <v>0.2071363220494053</v>
      </c>
      <c r="AK76" s="118">
        <v>38</v>
      </c>
      <c r="AL76" s="121"/>
    </row>
    <row r="77" spans="1:45" x14ac:dyDescent="0.3">
      <c r="A77" s="233"/>
      <c r="B77" s="234"/>
      <c r="C77" s="102" t="s">
        <v>44</v>
      </c>
      <c r="D77" s="58">
        <f>SUM(D74:D76)</f>
        <v>4386</v>
      </c>
      <c r="E77" s="71">
        <f>SUM(E74:E76)</f>
        <v>29525</v>
      </c>
      <c r="F77" s="59">
        <f t="shared" si="104"/>
        <v>0.14855207451312447</v>
      </c>
      <c r="G77" s="58">
        <f>SUM(G74:G76)</f>
        <v>0</v>
      </c>
      <c r="H77" s="71">
        <f>SUM(H74:H76)</f>
        <v>0</v>
      </c>
      <c r="I77" s="59">
        <f t="shared" si="105"/>
        <v>0</v>
      </c>
      <c r="J77" s="58">
        <f>SUM(J74:J76)</f>
        <v>0</v>
      </c>
      <c r="K77" s="71">
        <f>SUM(K74:K76)</f>
        <v>0</v>
      </c>
      <c r="L77" s="59">
        <f t="shared" si="106"/>
        <v>0</v>
      </c>
      <c r="M77" s="58">
        <f>SUM(M74:M76)</f>
        <v>0</v>
      </c>
      <c r="N77" s="71">
        <f>SUM(N74:N76)</f>
        <v>0</v>
      </c>
      <c r="O77" s="59">
        <f t="shared" si="107"/>
        <v>0</v>
      </c>
      <c r="P77" s="58">
        <f>SUM(P74:P76)</f>
        <v>3067</v>
      </c>
      <c r="Q77" s="71">
        <f>SUM(Q74:Q76)</f>
        <v>25728</v>
      </c>
      <c r="R77" s="59">
        <f t="shared" si="108"/>
        <v>0.11920864427860696</v>
      </c>
      <c r="S77" s="58">
        <f>SUM(S74:S76)</f>
        <v>0</v>
      </c>
      <c r="T77" s="71">
        <f>SUM(T74:T76)</f>
        <v>0</v>
      </c>
      <c r="U77" s="59">
        <f t="shared" si="109"/>
        <v>0</v>
      </c>
      <c r="V77" s="58">
        <f>SUM(V74:V76)</f>
        <v>0</v>
      </c>
      <c r="W77" s="71">
        <f>SUM(W74:W76)</f>
        <v>0</v>
      </c>
      <c r="X77" s="59">
        <f t="shared" si="110"/>
        <v>0</v>
      </c>
      <c r="Y77" s="58">
        <f>SUM(Y74:Y76)</f>
        <v>0</v>
      </c>
      <c r="Z77" s="71">
        <f>SUM(Z74:Z76)</f>
        <v>0</v>
      </c>
      <c r="AA77" s="59">
        <f t="shared" si="111"/>
        <v>0</v>
      </c>
      <c r="AB77" s="58">
        <f>SUM(AB74:AB76)</f>
        <v>0</v>
      </c>
      <c r="AC77" s="71">
        <f>SUM(AC74:AC76)</f>
        <v>0</v>
      </c>
      <c r="AD77" s="59">
        <f t="shared" si="112"/>
        <v>0</v>
      </c>
      <c r="AE77" s="58">
        <f>SUM(AE74:AE76)</f>
        <v>1415</v>
      </c>
      <c r="AF77" s="71">
        <f>SUM(AF74:AF76)</f>
        <v>6460</v>
      </c>
      <c r="AG77" s="59">
        <f t="shared" si="102"/>
        <v>0.21904024767801858</v>
      </c>
      <c r="AH77" s="58">
        <f>SUM(AH74:AH76)</f>
        <v>8868</v>
      </c>
      <c r="AI77" s="58">
        <f>SUM(AI74:AI76)</f>
        <v>61713</v>
      </c>
      <c r="AJ77" s="103">
        <f t="shared" si="103"/>
        <v>0.14369743814107239</v>
      </c>
      <c r="AK77" s="119">
        <f>SUM(AK74:AK76)</f>
        <v>884</v>
      </c>
      <c r="AL77" s="121"/>
    </row>
    <row r="78" spans="1:45" x14ac:dyDescent="0.3">
      <c r="A78" s="233"/>
      <c r="B78" s="232" t="s">
        <v>25</v>
      </c>
      <c r="C78" s="100" t="s">
        <v>38</v>
      </c>
      <c r="D78" s="77">
        <v>950</v>
      </c>
      <c r="E78" s="70">
        <v>4705</v>
      </c>
      <c r="F78" s="55">
        <f t="shared" si="104"/>
        <v>0.20191285866099895</v>
      </c>
      <c r="G78" s="77"/>
      <c r="H78" s="70"/>
      <c r="I78" s="55">
        <f t="shared" si="105"/>
        <v>0</v>
      </c>
      <c r="J78" s="77"/>
      <c r="K78" s="70"/>
      <c r="L78" s="55">
        <f t="shared" si="106"/>
        <v>0</v>
      </c>
      <c r="M78" s="77"/>
      <c r="N78" s="70"/>
      <c r="O78" s="55">
        <f t="shared" si="107"/>
        <v>0</v>
      </c>
      <c r="P78" s="77">
        <v>277</v>
      </c>
      <c r="Q78" s="70">
        <v>3369</v>
      </c>
      <c r="R78" s="55">
        <f t="shared" si="108"/>
        <v>8.2220243395666373E-2</v>
      </c>
      <c r="S78" s="77"/>
      <c r="T78" s="70"/>
      <c r="U78" s="55">
        <f t="shared" si="109"/>
        <v>0</v>
      </c>
      <c r="V78" s="77"/>
      <c r="W78" s="70"/>
      <c r="X78" s="55">
        <f t="shared" si="110"/>
        <v>0</v>
      </c>
      <c r="Y78" s="77"/>
      <c r="Z78" s="70"/>
      <c r="AA78" s="55">
        <f t="shared" si="111"/>
        <v>0</v>
      </c>
      <c r="AB78" s="77"/>
      <c r="AC78" s="70"/>
      <c r="AD78" s="55">
        <f t="shared" si="112"/>
        <v>0</v>
      </c>
      <c r="AE78" s="77">
        <v>431</v>
      </c>
      <c r="AF78" s="70">
        <v>1900</v>
      </c>
      <c r="AG78" s="55">
        <f t="shared" si="102"/>
        <v>0.2268421052631579</v>
      </c>
      <c r="AH78" s="97">
        <f>SUM(D78,G78,J78,M78,P78,S78,V78,Y78,AB78,AE78)</f>
        <v>1658</v>
      </c>
      <c r="AI78" s="77">
        <f>SUM(E78,H78,K78,N78,Q78,W78,T78,Z78,AC78,AF78)</f>
        <v>9974</v>
      </c>
      <c r="AJ78" s="98">
        <f t="shared" si="103"/>
        <v>0.16623220372969721</v>
      </c>
      <c r="AK78" s="118">
        <v>70</v>
      </c>
      <c r="AL78" s="121"/>
    </row>
    <row r="79" spans="1:45" x14ac:dyDescent="0.3">
      <c r="A79" s="233"/>
      <c r="B79" s="233"/>
      <c r="C79" s="54" t="s">
        <v>39</v>
      </c>
      <c r="D79" s="77">
        <v>992</v>
      </c>
      <c r="E79" s="70">
        <v>5801</v>
      </c>
      <c r="F79" s="55">
        <f t="shared" si="104"/>
        <v>0.17100499913807965</v>
      </c>
      <c r="G79" s="77"/>
      <c r="H79" s="77"/>
      <c r="I79" s="55">
        <f t="shared" si="105"/>
        <v>0</v>
      </c>
      <c r="J79" s="77"/>
      <c r="K79" s="77"/>
      <c r="L79" s="55">
        <f t="shared" si="106"/>
        <v>0</v>
      </c>
      <c r="M79" s="77"/>
      <c r="N79" s="77"/>
      <c r="O79" s="55">
        <f t="shared" si="107"/>
        <v>0</v>
      </c>
      <c r="P79" s="77">
        <v>1609</v>
      </c>
      <c r="Q79" s="70">
        <v>14166</v>
      </c>
      <c r="R79" s="55">
        <f t="shared" si="108"/>
        <v>0.11358181561485246</v>
      </c>
      <c r="S79" s="77"/>
      <c r="T79" s="77"/>
      <c r="U79" s="55">
        <f t="shared" si="109"/>
        <v>0</v>
      </c>
      <c r="V79" s="77"/>
      <c r="W79" s="77"/>
      <c r="X79" s="55">
        <f t="shared" si="110"/>
        <v>0</v>
      </c>
      <c r="Y79" s="77"/>
      <c r="Z79" s="77"/>
      <c r="AA79" s="55">
        <f t="shared" si="111"/>
        <v>0</v>
      </c>
      <c r="AB79" s="77"/>
      <c r="AC79" s="77"/>
      <c r="AD79" s="55">
        <f t="shared" si="112"/>
        <v>0</v>
      </c>
      <c r="AE79" s="77">
        <v>561</v>
      </c>
      <c r="AF79" s="70">
        <v>3145</v>
      </c>
      <c r="AG79" s="55">
        <f t="shared" si="102"/>
        <v>0.17837837837837839</v>
      </c>
      <c r="AH79" s="97">
        <f t="shared" ref="AH79" si="113">SUM(D79,G79,J79,M79,P79,S79,V79,Y79,AB79,AE79)</f>
        <v>3162</v>
      </c>
      <c r="AI79" s="77">
        <f t="shared" ref="AI79" si="114">SUM(E79,H79,K79,N79,Q79,W79,T79,Z79,AC79,AF79)</f>
        <v>23112</v>
      </c>
      <c r="AJ79" s="98">
        <f t="shared" si="103"/>
        <v>0.13681204569055036</v>
      </c>
      <c r="AK79" s="118">
        <v>155</v>
      </c>
      <c r="AL79" s="122"/>
    </row>
    <row r="80" spans="1:45" x14ac:dyDescent="0.3">
      <c r="A80" s="233"/>
      <c r="B80" s="233"/>
      <c r="C80" s="100" t="s">
        <v>52</v>
      </c>
      <c r="D80" s="77">
        <v>1004</v>
      </c>
      <c r="E80" s="70">
        <v>5874</v>
      </c>
      <c r="F80" s="55">
        <f t="shared" si="104"/>
        <v>0.17092271024855293</v>
      </c>
      <c r="G80" s="77"/>
      <c r="H80" s="77"/>
      <c r="I80" s="55">
        <f t="shared" si="105"/>
        <v>0</v>
      </c>
      <c r="J80" s="77"/>
      <c r="K80" s="77"/>
      <c r="L80" s="55">
        <f t="shared" si="106"/>
        <v>0</v>
      </c>
      <c r="M80" s="77"/>
      <c r="N80" s="77"/>
      <c r="O80" s="55">
        <f t="shared" si="107"/>
        <v>0</v>
      </c>
      <c r="P80" s="77">
        <v>1908</v>
      </c>
      <c r="Q80" s="70">
        <v>15536</v>
      </c>
      <c r="R80" s="55">
        <f t="shared" si="108"/>
        <v>0.12281153450051494</v>
      </c>
      <c r="S80" s="77"/>
      <c r="T80" s="77"/>
      <c r="U80" s="55">
        <f t="shared" si="109"/>
        <v>0</v>
      </c>
      <c r="V80" s="77"/>
      <c r="W80" s="77"/>
      <c r="X80" s="55">
        <f t="shared" si="110"/>
        <v>0</v>
      </c>
      <c r="Y80" s="77"/>
      <c r="Z80" s="77"/>
      <c r="AA80" s="55">
        <f t="shared" si="111"/>
        <v>0</v>
      </c>
      <c r="AB80" s="77"/>
      <c r="AC80" s="77"/>
      <c r="AD80" s="55">
        <f t="shared" si="112"/>
        <v>0</v>
      </c>
      <c r="AE80" s="77">
        <v>539</v>
      </c>
      <c r="AF80" s="70">
        <v>3029</v>
      </c>
      <c r="AG80" s="55">
        <f t="shared" si="102"/>
        <v>0.17794651700231098</v>
      </c>
      <c r="AH80" s="97">
        <f>SUM(D80,G80,J80,M80,P80,S80,V80,Y80,AB80,AE80)</f>
        <v>3451</v>
      </c>
      <c r="AI80" s="77">
        <f>SUM(E80,H80,K80,N80,Q80,W80,T80,Z80,AC80,AF80)</f>
        <v>24439</v>
      </c>
      <c r="AJ80" s="98">
        <f t="shared" si="103"/>
        <v>0.14120872376120136</v>
      </c>
      <c r="AK80" s="124">
        <v>189</v>
      </c>
      <c r="AL80" s="121"/>
    </row>
    <row r="81" spans="1:38" x14ac:dyDescent="0.3">
      <c r="A81" s="233"/>
      <c r="B81" s="234"/>
      <c r="C81" s="102" t="s">
        <v>44</v>
      </c>
      <c r="D81" s="58">
        <f>SUM(D78:D80)</f>
        <v>2946</v>
      </c>
      <c r="E81" s="71">
        <f>SUM(E78:E80)</f>
        <v>16380</v>
      </c>
      <c r="F81" s="59">
        <f t="shared" si="104"/>
        <v>0.17985347985347985</v>
      </c>
      <c r="G81" s="58">
        <f>SUM(G78:G80)</f>
        <v>0</v>
      </c>
      <c r="H81" s="71">
        <f>SUM(H78:H80)</f>
        <v>0</v>
      </c>
      <c r="I81" s="59">
        <f t="shared" si="105"/>
        <v>0</v>
      </c>
      <c r="J81" s="58">
        <f>SUM(J78:J80)</f>
        <v>0</v>
      </c>
      <c r="K81" s="71">
        <f>SUM(K78:K80)</f>
        <v>0</v>
      </c>
      <c r="L81" s="59">
        <f t="shared" si="106"/>
        <v>0</v>
      </c>
      <c r="M81" s="58">
        <f>SUM(M78:M80)</f>
        <v>0</v>
      </c>
      <c r="N81" s="71">
        <f>SUM(N78:N80)</f>
        <v>0</v>
      </c>
      <c r="O81" s="59">
        <f t="shared" si="107"/>
        <v>0</v>
      </c>
      <c r="P81" s="58">
        <f>SUM(P78:P80)</f>
        <v>3794</v>
      </c>
      <c r="Q81" s="71">
        <f>SUM(Q78:Q80)</f>
        <v>33071</v>
      </c>
      <c r="R81" s="59">
        <f t="shared" si="108"/>
        <v>0.11472286897886366</v>
      </c>
      <c r="S81" s="58">
        <f>SUM(S78:S80)</f>
        <v>0</v>
      </c>
      <c r="T81" s="71">
        <f>SUM(T78:T80)</f>
        <v>0</v>
      </c>
      <c r="U81" s="59">
        <f t="shared" si="109"/>
        <v>0</v>
      </c>
      <c r="V81" s="58">
        <f>SUM(V78:V80)</f>
        <v>0</v>
      </c>
      <c r="W81" s="71">
        <f>SUM(W78:W80)</f>
        <v>0</v>
      </c>
      <c r="X81" s="59">
        <f t="shared" si="110"/>
        <v>0</v>
      </c>
      <c r="Y81" s="58">
        <f>SUM(Y78:Y80)</f>
        <v>0</v>
      </c>
      <c r="Z81" s="71">
        <f>SUM(Z78:Z80)</f>
        <v>0</v>
      </c>
      <c r="AA81" s="59">
        <f t="shared" si="111"/>
        <v>0</v>
      </c>
      <c r="AB81" s="58">
        <f>SUM(AB78:AB80)</f>
        <v>0</v>
      </c>
      <c r="AC81" s="71">
        <f>SUM(AC78:AC80)</f>
        <v>0</v>
      </c>
      <c r="AD81" s="59">
        <f t="shared" si="112"/>
        <v>0</v>
      </c>
      <c r="AE81" s="58">
        <f>SUM(AE78:AE80)</f>
        <v>1531</v>
      </c>
      <c r="AF81" s="71">
        <f>SUM(AF78:AF80)</f>
        <v>8074</v>
      </c>
      <c r="AG81" s="59">
        <f t="shared" si="102"/>
        <v>0.18962100569729998</v>
      </c>
      <c r="AH81" s="58">
        <f>SUM(AH78:AH80)</f>
        <v>8271</v>
      </c>
      <c r="AI81" s="58">
        <f>SUM(AI78:AI80)</f>
        <v>57525</v>
      </c>
      <c r="AJ81" s="103">
        <f t="shared" si="103"/>
        <v>0.14378096479791394</v>
      </c>
      <c r="AK81" s="119">
        <f>SUM(AK78:AK80)</f>
        <v>414</v>
      </c>
      <c r="AL81" s="121"/>
    </row>
    <row r="82" spans="1:38" x14ac:dyDescent="0.3">
      <c r="A82" s="233"/>
      <c r="B82" s="232" t="s">
        <v>26</v>
      </c>
      <c r="C82" s="100" t="s">
        <v>55</v>
      </c>
      <c r="D82" s="77">
        <v>1130</v>
      </c>
      <c r="E82" s="70">
        <v>5766</v>
      </c>
      <c r="F82" s="55">
        <f t="shared" si="104"/>
        <v>0.19597641345820327</v>
      </c>
      <c r="G82" s="77"/>
      <c r="H82" s="70"/>
      <c r="I82" s="55">
        <f t="shared" si="105"/>
        <v>0</v>
      </c>
      <c r="J82" s="77"/>
      <c r="K82" s="70"/>
      <c r="L82" s="55">
        <f t="shared" si="106"/>
        <v>0</v>
      </c>
      <c r="M82" s="77">
        <v>32</v>
      </c>
      <c r="N82" s="70">
        <v>441</v>
      </c>
      <c r="O82" s="55">
        <f t="shared" si="107"/>
        <v>7.2562358276643993E-2</v>
      </c>
      <c r="P82" s="77">
        <v>2166</v>
      </c>
      <c r="Q82" s="70">
        <v>18109</v>
      </c>
      <c r="R82" s="55">
        <f t="shared" si="108"/>
        <v>0.1196090341818985</v>
      </c>
      <c r="S82" s="77"/>
      <c r="T82" s="70"/>
      <c r="U82" s="55">
        <f t="shared" si="109"/>
        <v>0</v>
      </c>
      <c r="V82" s="77"/>
      <c r="W82" s="70"/>
      <c r="X82" s="55">
        <f t="shared" si="110"/>
        <v>0</v>
      </c>
      <c r="Y82" s="77"/>
      <c r="Z82" s="70"/>
      <c r="AA82" s="55">
        <f t="shared" si="111"/>
        <v>0</v>
      </c>
      <c r="AB82" s="77"/>
      <c r="AC82" s="70"/>
      <c r="AD82" s="55">
        <f t="shared" si="112"/>
        <v>0</v>
      </c>
      <c r="AE82" s="77">
        <v>546</v>
      </c>
      <c r="AF82" s="70">
        <v>3357</v>
      </c>
      <c r="AG82" s="55">
        <f t="shared" si="102"/>
        <v>0.16264521894548703</v>
      </c>
      <c r="AH82" s="97">
        <f>SUM(D82,G82,J82,M82,P82,S82,V82,Y82,AB82,AE82)</f>
        <v>3874</v>
      </c>
      <c r="AI82" s="77">
        <f>SUM(E82,H82,K82,N82,Q82,W82,T82,Z82,AC82,AF82)</f>
        <v>27673</v>
      </c>
      <c r="AJ82" s="98">
        <f t="shared" si="103"/>
        <v>0.1399920500126477</v>
      </c>
      <c r="AK82" s="124">
        <v>159</v>
      </c>
      <c r="AL82" s="121"/>
    </row>
    <row r="83" spans="1:38" x14ac:dyDescent="0.3">
      <c r="A83" s="233"/>
      <c r="B83" s="233"/>
      <c r="C83" s="100" t="s">
        <v>50</v>
      </c>
      <c r="D83" s="77">
        <v>819</v>
      </c>
      <c r="E83" s="70">
        <v>5292</v>
      </c>
      <c r="F83" s="55">
        <f t="shared" si="104"/>
        <v>0.15476190476190477</v>
      </c>
      <c r="G83" s="77"/>
      <c r="H83" s="70"/>
      <c r="I83" s="55">
        <f t="shared" si="105"/>
        <v>0</v>
      </c>
      <c r="J83" s="77"/>
      <c r="K83" s="70"/>
      <c r="L83" s="55">
        <f t="shared" si="106"/>
        <v>0</v>
      </c>
      <c r="M83" s="77">
        <v>809</v>
      </c>
      <c r="N83" s="70">
        <v>9964</v>
      </c>
      <c r="O83" s="55">
        <f t="shared" si="107"/>
        <v>8.1192292252107584E-2</v>
      </c>
      <c r="P83" s="77">
        <v>1944</v>
      </c>
      <c r="Q83" s="70">
        <v>22263</v>
      </c>
      <c r="R83" s="55">
        <f t="shared" si="108"/>
        <v>8.7319768225306557E-2</v>
      </c>
      <c r="S83" s="77"/>
      <c r="T83" s="70"/>
      <c r="U83" s="55">
        <f t="shared" si="109"/>
        <v>0</v>
      </c>
      <c r="V83" s="77"/>
      <c r="W83" s="70"/>
      <c r="X83" s="55">
        <f t="shared" si="110"/>
        <v>0</v>
      </c>
      <c r="Y83" s="77"/>
      <c r="Z83" s="70"/>
      <c r="AA83" s="55">
        <f t="shared" si="111"/>
        <v>0</v>
      </c>
      <c r="AB83" s="77"/>
      <c r="AC83" s="70"/>
      <c r="AD83" s="55">
        <f t="shared" si="112"/>
        <v>0</v>
      </c>
      <c r="AE83" s="77">
        <v>418</v>
      </c>
      <c r="AF83" s="70">
        <v>2797</v>
      </c>
      <c r="AG83" s="55">
        <f t="shared" si="102"/>
        <v>0.14944583482302468</v>
      </c>
      <c r="AH83" s="97">
        <f>SUM(D83,G83,J83,M83,P83,S83,V83,Y83,AB83,AE83)</f>
        <v>3990</v>
      </c>
      <c r="AI83" s="77">
        <f>SUM(E83,H83,K83,N83,Q83,W83,T83,Z83,AC83,AF83)</f>
        <v>40316</v>
      </c>
      <c r="AJ83" s="98">
        <f t="shared" si="103"/>
        <v>9.89681516023415E-2</v>
      </c>
      <c r="AK83" s="118">
        <v>191</v>
      </c>
      <c r="AL83" s="121"/>
    </row>
    <row r="84" spans="1:38" x14ac:dyDescent="0.3">
      <c r="A84" s="233"/>
      <c r="B84" s="233"/>
      <c r="C84" s="100" t="s">
        <v>51</v>
      </c>
      <c r="D84" s="77">
        <v>465</v>
      </c>
      <c r="E84" s="70">
        <v>2255</v>
      </c>
      <c r="F84" s="55">
        <f t="shared" si="104"/>
        <v>0.20620842572062084</v>
      </c>
      <c r="G84" s="77"/>
      <c r="H84" s="70"/>
      <c r="I84" s="55">
        <f t="shared" si="105"/>
        <v>0</v>
      </c>
      <c r="J84" s="77"/>
      <c r="K84" s="70"/>
      <c r="L84" s="55">
        <f t="shared" si="106"/>
        <v>0</v>
      </c>
      <c r="M84" s="77">
        <v>766</v>
      </c>
      <c r="N84" s="70">
        <v>6642</v>
      </c>
      <c r="O84" s="55">
        <f t="shared" si="107"/>
        <v>0.11532670882264379</v>
      </c>
      <c r="P84" s="77">
        <v>1512</v>
      </c>
      <c r="Q84" s="70">
        <v>9582</v>
      </c>
      <c r="R84" s="55">
        <f t="shared" si="108"/>
        <v>0.15779586725109582</v>
      </c>
      <c r="S84" s="77"/>
      <c r="T84" s="70"/>
      <c r="U84" s="55">
        <f t="shared" si="109"/>
        <v>0</v>
      </c>
      <c r="V84" s="77"/>
      <c r="W84" s="70"/>
      <c r="X84" s="55">
        <f t="shared" si="110"/>
        <v>0</v>
      </c>
      <c r="Y84" s="77"/>
      <c r="Z84" s="70"/>
      <c r="AA84" s="55">
        <f t="shared" si="111"/>
        <v>0</v>
      </c>
      <c r="AB84" s="77"/>
      <c r="AC84" s="70"/>
      <c r="AD84" s="55">
        <f t="shared" si="112"/>
        <v>0</v>
      </c>
      <c r="AE84" s="77">
        <v>574</v>
      </c>
      <c r="AF84" s="70">
        <v>2434</v>
      </c>
      <c r="AG84" s="55">
        <f t="shared" si="102"/>
        <v>0.23582580115036977</v>
      </c>
      <c r="AH84" s="97">
        <f>SUM(D84,G84,J84,M84,P84,S84,V84,Y84,AB84,AE84)</f>
        <v>3317</v>
      </c>
      <c r="AI84" s="77">
        <f>SUM(E84,H84,K84,N84,Q84,W84,T84,Z84,AC84,AF84)</f>
        <v>20913</v>
      </c>
      <c r="AJ84" s="98">
        <f t="shared" si="103"/>
        <v>0.15860947735858077</v>
      </c>
      <c r="AK84" s="118">
        <v>62</v>
      </c>
      <c r="AL84" s="121"/>
    </row>
    <row r="85" spans="1:38" x14ac:dyDescent="0.3">
      <c r="A85" s="233"/>
      <c r="B85" s="234"/>
      <c r="C85" s="102" t="s">
        <v>44</v>
      </c>
      <c r="D85" s="58">
        <f>SUM(D82:D84)</f>
        <v>2414</v>
      </c>
      <c r="E85" s="71">
        <f>SUM(E82:E84)</f>
        <v>13313</v>
      </c>
      <c r="F85" s="59">
        <f t="shared" si="104"/>
        <v>0.18132652294749493</v>
      </c>
      <c r="G85" s="58">
        <f>SUM(G82:G84)</f>
        <v>0</v>
      </c>
      <c r="H85" s="71">
        <f>SUM(H82:H84)</f>
        <v>0</v>
      </c>
      <c r="I85" s="59">
        <f t="shared" si="105"/>
        <v>0</v>
      </c>
      <c r="J85" s="58">
        <f>SUM(J82:J84)</f>
        <v>0</v>
      </c>
      <c r="K85" s="71">
        <f>SUM(K82:K84)</f>
        <v>0</v>
      </c>
      <c r="L85" s="59">
        <f t="shared" si="106"/>
        <v>0</v>
      </c>
      <c r="M85" s="58">
        <f>SUM(M82:M84)</f>
        <v>1607</v>
      </c>
      <c r="N85" s="71">
        <f>SUM(N82:N84)</f>
        <v>17047</v>
      </c>
      <c r="O85" s="59">
        <f t="shared" si="107"/>
        <v>9.4268786296709095E-2</v>
      </c>
      <c r="P85" s="58">
        <f>SUM(P82:P84)</f>
        <v>5622</v>
      </c>
      <c r="Q85" s="71">
        <f>SUM(Q82:Q84)</f>
        <v>49954</v>
      </c>
      <c r="R85" s="59">
        <f t="shared" si="108"/>
        <v>0.1125435400568523</v>
      </c>
      <c r="S85" s="58">
        <f>SUM(S82:S84)</f>
        <v>0</v>
      </c>
      <c r="T85" s="71">
        <f>SUM(T82:T84)</f>
        <v>0</v>
      </c>
      <c r="U85" s="59">
        <f t="shared" si="109"/>
        <v>0</v>
      </c>
      <c r="V85" s="58">
        <f>SUM(V82:V84)</f>
        <v>0</v>
      </c>
      <c r="W85" s="71">
        <f>SUM(W82:W84)</f>
        <v>0</v>
      </c>
      <c r="X85" s="59">
        <f t="shared" si="110"/>
        <v>0</v>
      </c>
      <c r="Y85" s="58">
        <f>SUM(Y82:Y84)</f>
        <v>0</v>
      </c>
      <c r="Z85" s="71">
        <f>SUM(Z82:Z84)</f>
        <v>0</v>
      </c>
      <c r="AA85" s="59">
        <f t="shared" si="111"/>
        <v>0</v>
      </c>
      <c r="AB85" s="58">
        <f>SUM(AB82:AB84)</f>
        <v>0</v>
      </c>
      <c r="AC85" s="71">
        <f>SUM(AC82:AC84)</f>
        <v>0</v>
      </c>
      <c r="AD85" s="59">
        <f t="shared" si="112"/>
        <v>0</v>
      </c>
      <c r="AE85" s="58">
        <f>SUM(AE82:AE84)</f>
        <v>1538</v>
      </c>
      <c r="AF85" s="71">
        <f>SUM(AF82:AF84)</f>
        <v>8588</v>
      </c>
      <c r="AG85" s="59">
        <f t="shared" si="102"/>
        <v>0.17908709827666511</v>
      </c>
      <c r="AH85" s="58">
        <f>SUM(AH82:AH84)</f>
        <v>11181</v>
      </c>
      <c r="AI85" s="58">
        <f>SUM(AI82:AI84)</f>
        <v>88902</v>
      </c>
      <c r="AJ85" s="103">
        <f t="shared" si="103"/>
        <v>0.12576769926435852</v>
      </c>
      <c r="AK85" s="119">
        <f>SUM(AK82:AK84)</f>
        <v>412</v>
      </c>
      <c r="AL85" s="121"/>
    </row>
    <row r="86" spans="1:38" x14ac:dyDescent="0.3">
      <c r="A86" s="233"/>
      <c r="B86" s="232" t="s">
        <v>9</v>
      </c>
      <c r="C86" s="100" t="s">
        <v>53</v>
      </c>
      <c r="D86" s="113">
        <v>1215</v>
      </c>
      <c r="E86" s="70">
        <v>6998</v>
      </c>
      <c r="F86" s="55">
        <f t="shared" si="104"/>
        <v>0.17362103458130895</v>
      </c>
      <c r="G86" s="113"/>
      <c r="H86" s="70"/>
      <c r="I86" s="55">
        <f t="shared" si="105"/>
        <v>0</v>
      </c>
      <c r="J86" s="113"/>
      <c r="K86" s="70"/>
      <c r="L86" s="55">
        <f t="shared" si="106"/>
        <v>0</v>
      </c>
      <c r="M86" s="113">
        <v>1331</v>
      </c>
      <c r="N86" s="70">
        <v>12171</v>
      </c>
      <c r="O86" s="55">
        <f t="shared" si="107"/>
        <v>0.10935831073864104</v>
      </c>
      <c r="P86" s="113">
        <v>2298</v>
      </c>
      <c r="Q86" s="70">
        <v>17979</v>
      </c>
      <c r="R86" s="55">
        <f t="shared" si="108"/>
        <v>0.12781578508259636</v>
      </c>
      <c r="S86" s="113"/>
      <c r="T86" s="70"/>
      <c r="U86" s="55">
        <f t="shared" si="109"/>
        <v>0</v>
      </c>
      <c r="V86" s="113"/>
      <c r="W86" s="70"/>
      <c r="X86" s="55">
        <f t="shared" si="110"/>
        <v>0</v>
      </c>
      <c r="Y86" s="113"/>
      <c r="Z86" s="70"/>
      <c r="AA86" s="55">
        <f t="shared" si="111"/>
        <v>0</v>
      </c>
      <c r="AB86" s="113"/>
      <c r="AC86" s="70"/>
      <c r="AD86" s="55">
        <f t="shared" si="112"/>
        <v>0</v>
      </c>
      <c r="AE86" s="113">
        <v>334</v>
      </c>
      <c r="AF86" s="70">
        <v>1797</v>
      </c>
      <c r="AG86" s="55">
        <f t="shared" si="102"/>
        <v>0.18586533110740122</v>
      </c>
      <c r="AH86" s="97">
        <f>SUM(D86,G86,J86,M86,P86,S86,V86,Y86,AB86,AE86)</f>
        <v>5178</v>
      </c>
      <c r="AI86" s="77">
        <f>SUM(E86,H86,K86,N86,Q86,W86,T86,Z86,AC86,AF86)</f>
        <v>38945</v>
      </c>
      <c r="AJ86" s="98">
        <f t="shared" si="103"/>
        <v>0.13295673385543716</v>
      </c>
      <c r="AK86" s="118">
        <v>179</v>
      </c>
      <c r="AL86" s="121"/>
    </row>
    <row r="87" spans="1:38" x14ac:dyDescent="0.3">
      <c r="A87" s="233"/>
      <c r="B87" s="233"/>
      <c r="C87" s="100" t="s">
        <v>48</v>
      </c>
      <c r="D87" s="77">
        <v>1048</v>
      </c>
      <c r="E87" s="70">
        <v>5881</v>
      </c>
      <c r="F87" s="55">
        <f t="shared" si="104"/>
        <v>0.17820098622683217</v>
      </c>
      <c r="G87" s="77"/>
      <c r="H87" s="70"/>
      <c r="I87" s="55">
        <f t="shared" si="105"/>
        <v>0</v>
      </c>
      <c r="J87" s="77"/>
      <c r="K87" s="70"/>
      <c r="L87" s="55">
        <f t="shared" si="106"/>
        <v>0</v>
      </c>
      <c r="M87" s="77">
        <v>1477</v>
      </c>
      <c r="N87" s="70">
        <v>10170</v>
      </c>
      <c r="O87" s="55">
        <f t="shared" si="107"/>
        <v>0.14523107177974434</v>
      </c>
      <c r="P87" s="77">
        <v>2232</v>
      </c>
      <c r="Q87" s="70">
        <v>17701</v>
      </c>
      <c r="R87" s="55">
        <f t="shared" si="108"/>
        <v>0.12609457092819615</v>
      </c>
      <c r="S87" s="77"/>
      <c r="T87" s="70"/>
      <c r="U87" s="55">
        <f t="shared" si="109"/>
        <v>0</v>
      </c>
      <c r="V87" s="77"/>
      <c r="W87" s="70"/>
      <c r="X87" s="55">
        <f t="shared" si="110"/>
        <v>0</v>
      </c>
      <c r="Y87" s="77"/>
      <c r="Z87" s="70"/>
      <c r="AA87" s="55">
        <f t="shared" si="111"/>
        <v>0</v>
      </c>
      <c r="AB87" s="77"/>
      <c r="AC87" s="70"/>
      <c r="AD87" s="55">
        <f t="shared" si="112"/>
        <v>0</v>
      </c>
      <c r="AE87" s="77">
        <v>305</v>
      </c>
      <c r="AF87" s="70">
        <v>1491</v>
      </c>
      <c r="AG87" s="55">
        <f t="shared" si="102"/>
        <v>0.204560697518444</v>
      </c>
      <c r="AH87" s="97">
        <f>SUM(D87,G87,J87,M87,P87,S87,V87,Y87,AB87,AE87)</f>
        <v>5062</v>
      </c>
      <c r="AI87" s="77">
        <f>SUM(E87,H87,K87,N87,Q87,W87,T87,Z87,AC87,AF87)</f>
        <v>35243</v>
      </c>
      <c r="AJ87" s="98">
        <f t="shared" si="103"/>
        <v>0.14363135941889169</v>
      </c>
      <c r="AK87" s="118">
        <v>249</v>
      </c>
      <c r="AL87" s="121"/>
    </row>
    <row r="88" spans="1:38" x14ac:dyDescent="0.3">
      <c r="A88" s="233"/>
      <c r="B88" s="233"/>
      <c r="C88" s="100" t="s">
        <v>54</v>
      </c>
      <c r="D88" s="77">
        <v>1095</v>
      </c>
      <c r="E88" s="70">
        <v>5128</v>
      </c>
      <c r="F88" s="55">
        <f t="shared" si="104"/>
        <v>0.21353354134165367</v>
      </c>
      <c r="G88" s="77">
        <v>0</v>
      </c>
      <c r="H88" s="70"/>
      <c r="I88" s="55">
        <f t="shared" si="105"/>
        <v>0</v>
      </c>
      <c r="J88" s="77">
        <v>0</v>
      </c>
      <c r="K88" s="70"/>
      <c r="L88" s="55">
        <f t="shared" si="106"/>
        <v>0</v>
      </c>
      <c r="M88" s="77">
        <v>1675</v>
      </c>
      <c r="N88" s="70">
        <v>9184</v>
      </c>
      <c r="O88" s="55">
        <f t="shared" si="107"/>
        <v>0.18238240418118468</v>
      </c>
      <c r="P88" s="77">
        <v>1400</v>
      </c>
      <c r="Q88" s="70">
        <v>7793</v>
      </c>
      <c r="R88" s="55">
        <f t="shared" si="108"/>
        <v>0.17964840241242142</v>
      </c>
      <c r="S88" s="77">
        <v>0</v>
      </c>
      <c r="T88" s="70"/>
      <c r="U88" s="55">
        <f t="shared" si="109"/>
        <v>0</v>
      </c>
      <c r="V88" s="77">
        <v>0</v>
      </c>
      <c r="W88" s="70"/>
      <c r="X88" s="55">
        <f t="shared" si="110"/>
        <v>0</v>
      </c>
      <c r="Y88" s="77">
        <v>0</v>
      </c>
      <c r="Z88" s="70"/>
      <c r="AA88" s="55">
        <f t="shared" si="111"/>
        <v>0</v>
      </c>
      <c r="AB88" s="77">
        <v>0</v>
      </c>
      <c r="AC88" s="70"/>
      <c r="AD88" s="55">
        <f t="shared" si="112"/>
        <v>0</v>
      </c>
      <c r="AE88" s="77">
        <v>400</v>
      </c>
      <c r="AF88" s="70">
        <v>1535</v>
      </c>
      <c r="AG88" s="55">
        <f t="shared" si="102"/>
        <v>0.26058631921824105</v>
      </c>
      <c r="AH88" s="97">
        <f>SUM(D88,G88,J88,M88,P88,S88,V88,Y88,AB88,AE88)</f>
        <v>4570</v>
      </c>
      <c r="AI88" s="77">
        <f>SUM(E88,H88,K88,N88,Q88,W88,T88,Z88,AC88,AF88)</f>
        <v>23640</v>
      </c>
      <c r="AJ88" s="98">
        <f t="shared" si="103"/>
        <v>0.19331641285956006</v>
      </c>
      <c r="AK88" s="118">
        <v>137</v>
      </c>
      <c r="AL88" s="121"/>
    </row>
    <row r="89" spans="1:38" x14ac:dyDescent="0.3">
      <c r="A89" s="234"/>
      <c r="B89" s="234"/>
      <c r="C89" s="102" t="s">
        <v>44</v>
      </c>
      <c r="D89" s="58">
        <f>SUM(D86:D88)</f>
        <v>3358</v>
      </c>
      <c r="E89" s="71">
        <f>SUM(E86:E88)</f>
        <v>18007</v>
      </c>
      <c r="F89" s="59">
        <f t="shared" si="104"/>
        <v>0.18648303437552063</v>
      </c>
      <c r="G89" s="58">
        <f>SUM(G86:G88)</f>
        <v>0</v>
      </c>
      <c r="H89" s="71">
        <f>SUM(H86:H88)</f>
        <v>0</v>
      </c>
      <c r="I89" s="59">
        <f t="shared" si="105"/>
        <v>0</v>
      </c>
      <c r="J89" s="58">
        <f>SUM(J86:J88)</f>
        <v>0</v>
      </c>
      <c r="K89" s="71">
        <f>SUM(K86:K88)</f>
        <v>0</v>
      </c>
      <c r="L89" s="59">
        <f t="shared" si="106"/>
        <v>0</v>
      </c>
      <c r="M89" s="58">
        <f>SUM(M86:M88)</f>
        <v>4483</v>
      </c>
      <c r="N89" s="71">
        <f>SUM(N86:N88)</f>
        <v>31525</v>
      </c>
      <c r="O89" s="59">
        <f t="shared" si="107"/>
        <v>0.14220459952418715</v>
      </c>
      <c r="P89" s="58">
        <f>SUM(P86:P88)</f>
        <v>5930</v>
      </c>
      <c r="Q89" s="71">
        <f>SUM(Q86:Q88)</f>
        <v>43473</v>
      </c>
      <c r="R89" s="59">
        <f t="shared" si="108"/>
        <v>0.13640650518712763</v>
      </c>
      <c r="S89" s="58">
        <f>SUM(S86:S88)</f>
        <v>0</v>
      </c>
      <c r="T89" s="71">
        <f>SUM(T86:T88)</f>
        <v>0</v>
      </c>
      <c r="U89" s="59">
        <f t="shared" si="109"/>
        <v>0</v>
      </c>
      <c r="V89" s="58">
        <f>SUM(V86:V88)</f>
        <v>0</v>
      </c>
      <c r="W89" s="71">
        <f>SUM(W86:W88)</f>
        <v>0</v>
      </c>
      <c r="X89" s="59">
        <f t="shared" si="110"/>
        <v>0</v>
      </c>
      <c r="Y89" s="58">
        <f>SUM(Y86:Y88)</f>
        <v>0</v>
      </c>
      <c r="Z89" s="71">
        <f>SUM(Z86:Z88)</f>
        <v>0</v>
      </c>
      <c r="AA89" s="59">
        <f t="shared" si="111"/>
        <v>0</v>
      </c>
      <c r="AB89" s="58">
        <f>SUM(AB86:AB88)</f>
        <v>0</v>
      </c>
      <c r="AC89" s="71">
        <f>SUM(AC86:AC88)</f>
        <v>0</v>
      </c>
      <c r="AD89" s="59">
        <f t="shared" si="112"/>
        <v>0</v>
      </c>
      <c r="AE89" s="58">
        <f>SUM(AE86:AE88)</f>
        <v>1039</v>
      </c>
      <c r="AF89" s="71">
        <f>SUM(AF86:AF88)</f>
        <v>4823</v>
      </c>
      <c r="AG89" s="59">
        <f t="shared" si="102"/>
        <v>0.21542608335061164</v>
      </c>
      <c r="AH89" s="58">
        <f>SUM(AH86:AH88)</f>
        <v>14810</v>
      </c>
      <c r="AI89" s="58">
        <f>SUM(AI86:AI88)</f>
        <v>97828</v>
      </c>
      <c r="AJ89" s="103">
        <f t="shared" si="103"/>
        <v>0.15138815063172098</v>
      </c>
      <c r="AK89" s="119">
        <f>SUM(AK86:AK88)</f>
        <v>565</v>
      </c>
      <c r="AL89" s="121"/>
    </row>
    <row r="90" spans="1:38" x14ac:dyDescent="0.3">
      <c r="A90" s="235" t="s">
        <v>46</v>
      </c>
      <c r="B90" s="236"/>
      <c r="C90" s="237"/>
      <c r="D90" s="61">
        <f>SUM(D77,D81,D85,D89)</f>
        <v>13104</v>
      </c>
      <c r="E90" s="73">
        <f>SUM(E77,E81,E85,E89)</f>
        <v>77225</v>
      </c>
      <c r="F90" s="62">
        <f t="shared" si="104"/>
        <v>0.16968598251861444</v>
      </c>
      <c r="G90" s="61">
        <f>SUM(G77,G81,G85,G89)</f>
        <v>0</v>
      </c>
      <c r="H90" s="73">
        <f>SUM(H77,H81,H85,H89)</f>
        <v>0</v>
      </c>
      <c r="I90" s="62">
        <f t="shared" si="105"/>
        <v>0</v>
      </c>
      <c r="J90" s="61">
        <f>SUM(J77,J81,J85,J89)</f>
        <v>0</v>
      </c>
      <c r="K90" s="73">
        <f>SUM(K77,K81,K85,K89)</f>
        <v>0</v>
      </c>
      <c r="L90" s="62">
        <f t="shared" si="106"/>
        <v>0</v>
      </c>
      <c r="M90" s="61">
        <f>SUM(M77,M81,M85,M89)</f>
        <v>6090</v>
      </c>
      <c r="N90" s="73">
        <f>SUM(N77,N81,N85,N89)</f>
        <v>48572</v>
      </c>
      <c r="O90" s="62">
        <f t="shared" si="107"/>
        <v>0.12538087787202504</v>
      </c>
      <c r="P90" s="61">
        <f>SUM(P77,P81,P85,P89)</f>
        <v>18413</v>
      </c>
      <c r="Q90" s="73">
        <f>SUM(Q77,Q81,Q85,Q89)</f>
        <v>152226</v>
      </c>
      <c r="R90" s="62">
        <f t="shared" si="108"/>
        <v>0.12095831198349823</v>
      </c>
      <c r="S90" s="61">
        <f>SUM(S77,S81,S85,S89)</f>
        <v>0</v>
      </c>
      <c r="T90" s="73">
        <f>SUM(T77,T81,T85,T89)</f>
        <v>0</v>
      </c>
      <c r="U90" s="62">
        <f t="shared" si="109"/>
        <v>0</v>
      </c>
      <c r="V90" s="61">
        <f>SUM(V77,V81,V85,V89)</f>
        <v>0</v>
      </c>
      <c r="W90" s="73">
        <f>SUM(W77,W81,W85,W89)</f>
        <v>0</v>
      </c>
      <c r="X90" s="62">
        <f t="shared" si="110"/>
        <v>0</v>
      </c>
      <c r="Y90" s="61">
        <f>SUM(Y77,Y81,Y85,Y89)</f>
        <v>0</v>
      </c>
      <c r="Z90" s="73">
        <f>SUM(Z77,Z81,Z85,Z89)</f>
        <v>0</v>
      </c>
      <c r="AA90" s="62">
        <f t="shared" si="111"/>
        <v>0</v>
      </c>
      <c r="AB90" s="61">
        <f>SUM(AB77,AB81,AB85,AB89)</f>
        <v>0</v>
      </c>
      <c r="AC90" s="73">
        <f>SUM(AC77,AC81,AC85,AC89)</f>
        <v>0</v>
      </c>
      <c r="AD90" s="62">
        <f t="shared" si="112"/>
        <v>0</v>
      </c>
      <c r="AE90" s="61">
        <f>SUM(AE77,AE81,AE85,AE89)</f>
        <v>5523</v>
      </c>
      <c r="AF90" s="73">
        <f>SUM(AF77,AF81,AF85,AF89)</f>
        <v>27945</v>
      </c>
      <c r="AG90" s="62">
        <f t="shared" si="102"/>
        <v>0.19763821792807301</v>
      </c>
      <c r="AH90" s="61">
        <f>SUM(AH77,AH81,AH85,AH89)</f>
        <v>43130</v>
      </c>
      <c r="AI90" s="61">
        <f>SUM(AI77,AI81,AI85,AI89)</f>
        <v>305968</v>
      </c>
      <c r="AJ90" s="105">
        <f t="shared" si="103"/>
        <v>0.14096245358991791</v>
      </c>
      <c r="AK90" s="120">
        <f>SUM(AK77,AK81,AK85,AK89)</f>
        <v>2275</v>
      </c>
      <c r="AL90" s="121"/>
    </row>
    <row r="91" spans="1:38" x14ac:dyDescent="0.3">
      <c r="A91" s="238" t="s">
        <v>15</v>
      </c>
      <c r="B91" s="232" t="s">
        <v>24</v>
      </c>
      <c r="C91" s="100" t="s">
        <v>41</v>
      </c>
      <c r="D91" s="77">
        <v>1220</v>
      </c>
      <c r="E91" s="70">
        <v>15986</v>
      </c>
      <c r="F91" s="55">
        <f t="shared" si="104"/>
        <v>7.6316777180032533E-2</v>
      </c>
      <c r="G91" s="77">
        <v>825</v>
      </c>
      <c r="H91" s="70">
        <v>11781</v>
      </c>
      <c r="I91" s="55">
        <f t="shared" si="105"/>
        <v>7.0028011204481794E-2</v>
      </c>
      <c r="J91" s="77">
        <v>1268</v>
      </c>
      <c r="K91" s="70">
        <v>22897</v>
      </c>
      <c r="L91" s="55">
        <f t="shared" si="106"/>
        <v>5.5378433855963666E-2</v>
      </c>
      <c r="M91" s="77">
        <v>1688</v>
      </c>
      <c r="N91" s="70">
        <v>37282</v>
      </c>
      <c r="O91" s="55">
        <f t="shared" si="107"/>
        <v>4.5276540958103108E-2</v>
      </c>
      <c r="P91" s="77"/>
      <c r="Q91" s="70"/>
      <c r="R91" s="55">
        <f t="shared" si="108"/>
        <v>0</v>
      </c>
      <c r="S91" s="77">
        <v>1065</v>
      </c>
      <c r="T91" s="70">
        <v>17819</v>
      </c>
      <c r="U91" s="55">
        <f t="shared" si="109"/>
        <v>5.9767663729726694E-2</v>
      </c>
      <c r="V91" s="77"/>
      <c r="W91" s="70"/>
      <c r="X91" s="55">
        <f t="shared" si="110"/>
        <v>0</v>
      </c>
      <c r="Y91" s="77"/>
      <c r="Z91" s="70"/>
      <c r="AA91" s="55">
        <f t="shared" si="111"/>
        <v>0</v>
      </c>
      <c r="AB91" s="77"/>
      <c r="AC91" s="70"/>
      <c r="AD91" s="55">
        <f t="shared" si="112"/>
        <v>0</v>
      </c>
      <c r="AE91" s="77"/>
      <c r="AF91" s="70"/>
      <c r="AG91" s="55">
        <f t="shared" si="102"/>
        <v>0</v>
      </c>
      <c r="AH91" s="97">
        <f>SUM(D91,G91,J91,M91,P91,S91,V91,Y91,AB91,AE91)</f>
        <v>6066</v>
      </c>
      <c r="AI91" s="77">
        <f>SUM(E91,H91,K91,N91,Q91,W91,T91,Z91,AC91,AF91)</f>
        <v>105765</v>
      </c>
      <c r="AJ91" s="98">
        <f t="shared" si="103"/>
        <v>5.7353566869947525E-2</v>
      </c>
      <c r="AK91" s="118">
        <v>1052</v>
      </c>
      <c r="AL91" s="121"/>
    </row>
    <row r="92" spans="1:38" x14ac:dyDescent="0.3">
      <c r="A92" s="233"/>
      <c r="B92" s="233"/>
      <c r="C92" s="100" t="s">
        <v>43</v>
      </c>
      <c r="D92" s="77">
        <v>1014</v>
      </c>
      <c r="E92" s="70">
        <v>9522</v>
      </c>
      <c r="F92" s="55">
        <f t="shared" si="104"/>
        <v>0.10649023314429741</v>
      </c>
      <c r="G92" s="77">
        <v>744</v>
      </c>
      <c r="H92" s="70">
        <v>8105</v>
      </c>
      <c r="I92" s="55">
        <f t="shared" si="105"/>
        <v>9.1795188155459589E-2</v>
      </c>
      <c r="J92" s="77">
        <v>828</v>
      </c>
      <c r="K92" s="70">
        <v>10327</v>
      </c>
      <c r="L92" s="55">
        <f t="shared" si="106"/>
        <v>8.0178173719376397E-2</v>
      </c>
      <c r="M92" s="77">
        <v>1072</v>
      </c>
      <c r="N92" s="70">
        <v>13928</v>
      </c>
      <c r="O92" s="55">
        <f t="shared" si="107"/>
        <v>7.6967260195290058E-2</v>
      </c>
      <c r="P92" s="77"/>
      <c r="Q92" s="70"/>
      <c r="R92" s="55">
        <f t="shared" si="108"/>
        <v>0</v>
      </c>
      <c r="S92" s="77">
        <v>887</v>
      </c>
      <c r="T92" s="70">
        <v>10331</v>
      </c>
      <c r="U92" s="55">
        <f t="shared" si="109"/>
        <v>8.5858096989642821E-2</v>
      </c>
      <c r="V92" s="77"/>
      <c r="W92" s="70"/>
      <c r="X92" s="55">
        <f t="shared" si="110"/>
        <v>0</v>
      </c>
      <c r="Y92" s="77"/>
      <c r="Z92" s="70"/>
      <c r="AA92" s="55">
        <f t="shared" si="111"/>
        <v>0</v>
      </c>
      <c r="AB92" s="77"/>
      <c r="AC92" s="70"/>
      <c r="AD92" s="55">
        <f t="shared" si="112"/>
        <v>0</v>
      </c>
      <c r="AE92" s="77"/>
      <c r="AF92" s="70"/>
      <c r="AG92" s="55">
        <f t="shared" si="102"/>
        <v>0</v>
      </c>
      <c r="AH92" s="97">
        <f>SUM(D92,G92,J92,M92,P92,S92,V92,Y92,AB92,AE92)</f>
        <v>4545</v>
      </c>
      <c r="AI92" s="77">
        <f>SUM(E92,H92,K92,N92,Q92,W92,T92,Z92,AC92,AF92)</f>
        <v>52213</v>
      </c>
      <c r="AJ92" s="98">
        <f t="shared" si="103"/>
        <v>8.7047287074100324E-2</v>
      </c>
      <c r="AK92" s="118">
        <v>520</v>
      </c>
      <c r="AL92" s="121"/>
    </row>
    <row r="93" spans="1:38" x14ac:dyDescent="0.3">
      <c r="A93" s="233"/>
      <c r="B93" s="233"/>
      <c r="C93" s="100" t="s">
        <v>47</v>
      </c>
      <c r="D93" s="77">
        <v>305</v>
      </c>
      <c r="E93" s="5">
        <v>3568</v>
      </c>
      <c r="F93" s="55">
        <f>IF(ISERROR(D93/H93),0,(D93/H93))</f>
        <v>3.3509118874972536E-2</v>
      </c>
      <c r="G93" s="77">
        <v>1082</v>
      </c>
      <c r="H93" s="70">
        <v>9102</v>
      </c>
      <c r="I93" s="55">
        <f>IF(ISERROR(G93/#REF!),0,(G93/#REF!))</f>
        <v>0</v>
      </c>
      <c r="J93" s="77">
        <v>81</v>
      </c>
      <c r="K93" s="70">
        <v>524</v>
      </c>
      <c r="L93" s="55">
        <f t="shared" si="106"/>
        <v>0.15458015267175573</v>
      </c>
      <c r="M93" s="77">
        <v>1298</v>
      </c>
      <c r="N93" s="70">
        <v>16037</v>
      </c>
      <c r="O93" s="55">
        <f t="shared" si="107"/>
        <v>8.0937831265199225E-2</v>
      </c>
      <c r="P93" s="77"/>
      <c r="Q93" s="70"/>
      <c r="R93" s="55">
        <f t="shared" si="108"/>
        <v>0</v>
      </c>
      <c r="S93" s="77">
        <v>608</v>
      </c>
      <c r="T93" s="70">
        <v>8411</v>
      </c>
      <c r="U93" s="55">
        <f t="shared" si="109"/>
        <v>7.2286291760789448E-2</v>
      </c>
      <c r="V93" s="77"/>
      <c r="W93" s="70"/>
      <c r="X93" s="55">
        <f t="shared" si="110"/>
        <v>0</v>
      </c>
      <c r="Y93" s="77"/>
      <c r="Z93" s="70"/>
      <c r="AA93" s="55">
        <f t="shared" si="111"/>
        <v>0</v>
      </c>
      <c r="AB93" s="77"/>
      <c r="AC93" s="70"/>
      <c r="AD93" s="55">
        <f t="shared" si="112"/>
        <v>0</v>
      </c>
      <c r="AE93" s="77"/>
      <c r="AF93" s="70"/>
      <c r="AG93" s="55">
        <f t="shared" si="102"/>
        <v>0</v>
      </c>
      <c r="AH93" s="97">
        <f>SUM(D93,G93,J93,M93,P93,S93,V93,Y93,AB93,AE93)</f>
        <v>3374</v>
      </c>
      <c r="AI93" s="77">
        <f>SUM(E93,H93,K93,N93,Q93,W93,T93,Z93,AC93,AF93)</f>
        <v>37642</v>
      </c>
      <c r="AJ93" s="98">
        <f t="shared" si="103"/>
        <v>8.9633919557940603E-2</v>
      </c>
      <c r="AK93" s="118">
        <v>333</v>
      </c>
      <c r="AL93" s="121"/>
    </row>
    <row r="94" spans="1:38" x14ac:dyDescent="0.3">
      <c r="A94" s="233"/>
      <c r="B94" s="234"/>
      <c r="C94" s="102" t="s">
        <v>44</v>
      </c>
      <c r="D94" s="58">
        <f>SUM(D91:D93)</f>
        <v>2539</v>
      </c>
      <c r="E94" s="71">
        <f>SUM(E91:E93)</f>
        <v>29076</v>
      </c>
      <c r="F94" s="59">
        <f t="shared" si="104"/>
        <v>8.7322877974962174E-2</v>
      </c>
      <c r="G94" s="58">
        <f>SUM(G91:G93)</f>
        <v>2651</v>
      </c>
      <c r="H94" s="71">
        <f>SUM(H91:H93)</f>
        <v>28988</v>
      </c>
      <c r="I94" s="59">
        <f t="shared" si="105"/>
        <v>9.1451635159376293E-2</v>
      </c>
      <c r="J94" s="58">
        <f>SUM(J91:J93)</f>
        <v>2177</v>
      </c>
      <c r="K94" s="71">
        <f>SUM(K91:K93)</f>
        <v>33748</v>
      </c>
      <c r="L94" s="59">
        <f t="shared" si="106"/>
        <v>6.4507526371933147E-2</v>
      </c>
      <c r="M94" s="58">
        <f>SUM(M91:M93)</f>
        <v>4058</v>
      </c>
      <c r="N94" s="71">
        <f>SUM(N91:N93)</f>
        <v>67247</v>
      </c>
      <c r="O94" s="59">
        <f t="shared" si="107"/>
        <v>6.0344699391794432E-2</v>
      </c>
      <c r="P94" s="58">
        <f>SUM(P91:P93)</f>
        <v>0</v>
      </c>
      <c r="Q94" s="71">
        <f>SUM(Q91:Q93)</f>
        <v>0</v>
      </c>
      <c r="R94" s="59">
        <f t="shared" si="108"/>
        <v>0</v>
      </c>
      <c r="S94" s="58">
        <f>SUM(S91:S93)</f>
        <v>2560</v>
      </c>
      <c r="T94" s="71">
        <f>SUM(T91:T93)</f>
        <v>36561</v>
      </c>
      <c r="U94" s="59">
        <f t="shared" si="109"/>
        <v>7.0019966631109654E-2</v>
      </c>
      <c r="V94" s="58">
        <f>SUM(V91:V93)</f>
        <v>0</v>
      </c>
      <c r="W94" s="71">
        <f>SUM(W91:W93)</f>
        <v>0</v>
      </c>
      <c r="X94" s="59">
        <f t="shared" si="110"/>
        <v>0</v>
      </c>
      <c r="Y94" s="58">
        <f>SUM(Y91:Y93)</f>
        <v>0</v>
      </c>
      <c r="Z94" s="71">
        <f>SUM(Z91:Z93)</f>
        <v>0</v>
      </c>
      <c r="AA94" s="59">
        <f t="shared" si="111"/>
        <v>0</v>
      </c>
      <c r="AB94" s="58">
        <f>SUM(AB91:AB93)</f>
        <v>0</v>
      </c>
      <c r="AC94" s="71">
        <f>SUM(AC91:AC93)</f>
        <v>0</v>
      </c>
      <c r="AD94" s="59">
        <f t="shared" si="112"/>
        <v>0</v>
      </c>
      <c r="AE94" s="58">
        <f>SUM(AE91:AE93)</f>
        <v>0</v>
      </c>
      <c r="AF94" s="71">
        <f>SUM(AF91:AF93)</f>
        <v>0</v>
      </c>
      <c r="AG94" s="59">
        <f t="shared" si="102"/>
        <v>0</v>
      </c>
      <c r="AH94" s="58">
        <f>SUM(AH91:AH93)</f>
        <v>13985</v>
      </c>
      <c r="AI94" s="58">
        <f>SUM(AI91:AI93)</f>
        <v>195620</v>
      </c>
      <c r="AJ94" s="103">
        <f t="shared" si="103"/>
        <v>7.1490645128309993E-2</v>
      </c>
      <c r="AK94" s="119">
        <f>SUM(AK91:AK93)</f>
        <v>1905</v>
      </c>
      <c r="AL94" s="121"/>
    </row>
    <row r="95" spans="1:38" x14ac:dyDescent="0.3">
      <c r="A95" s="233"/>
      <c r="B95" s="232" t="s">
        <v>25</v>
      </c>
      <c r="C95" s="100" t="s">
        <v>38</v>
      </c>
      <c r="D95" s="77">
        <v>728</v>
      </c>
      <c r="E95" s="70">
        <v>7247</v>
      </c>
      <c r="F95" s="55">
        <f t="shared" si="104"/>
        <v>0.10045536083896785</v>
      </c>
      <c r="G95" s="77">
        <v>693</v>
      </c>
      <c r="H95" s="70">
        <v>6460</v>
      </c>
      <c r="I95" s="55">
        <f t="shared" si="105"/>
        <v>0.10727554179566563</v>
      </c>
      <c r="J95" s="77">
        <v>481</v>
      </c>
      <c r="K95" s="70">
        <v>3395</v>
      </c>
      <c r="L95" s="55">
        <f t="shared" si="106"/>
        <v>0.14167893961708394</v>
      </c>
      <c r="M95" s="77">
        <v>1804</v>
      </c>
      <c r="N95" s="70">
        <v>19385</v>
      </c>
      <c r="O95" s="55">
        <f t="shared" si="107"/>
        <v>9.3061645602269802E-2</v>
      </c>
      <c r="P95" s="77"/>
      <c r="Q95" s="70"/>
      <c r="R95" s="55">
        <f t="shared" si="108"/>
        <v>0</v>
      </c>
      <c r="S95" s="77"/>
      <c r="T95" s="70"/>
      <c r="U95" s="55">
        <f t="shared" si="109"/>
        <v>0</v>
      </c>
      <c r="V95" s="77">
        <v>245</v>
      </c>
      <c r="W95" s="70">
        <v>4169</v>
      </c>
      <c r="X95" s="55">
        <f t="shared" si="110"/>
        <v>5.8767090429359556E-2</v>
      </c>
      <c r="Y95" s="77"/>
      <c r="Z95" s="70"/>
      <c r="AA95" s="55">
        <f t="shared" si="111"/>
        <v>0</v>
      </c>
      <c r="AB95" s="77"/>
      <c r="AC95" s="70"/>
      <c r="AD95" s="55">
        <f t="shared" si="112"/>
        <v>0</v>
      </c>
      <c r="AE95" s="77"/>
      <c r="AF95" s="70"/>
      <c r="AG95" s="55">
        <f t="shared" si="102"/>
        <v>0</v>
      </c>
      <c r="AH95" s="97">
        <f>SUM(D95,G95,J95,M95,P95,S95,V95,Y95,AB95,AE95)</f>
        <v>3951</v>
      </c>
      <c r="AI95" s="77">
        <f>SUM(E95,H95,K95,N95,Q95,W95,T95,Z95,AC95,AF95)</f>
        <v>40656</v>
      </c>
      <c r="AJ95" s="98">
        <f t="shared" si="103"/>
        <v>9.7181227863046046E-2</v>
      </c>
      <c r="AK95" s="118">
        <v>277</v>
      </c>
      <c r="AL95" s="121"/>
    </row>
    <row r="96" spans="1:38" x14ac:dyDescent="0.3">
      <c r="A96" s="233"/>
      <c r="B96" s="233"/>
      <c r="C96" s="54" t="s">
        <v>39</v>
      </c>
      <c r="D96" s="77">
        <v>1032</v>
      </c>
      <c r="E96" s="70">
        <v>10667</v>
      </c>
      <c r="F96" s="55">
        <f t="shared" si="104"/>
        <v>9.6746976656979469E-2</v>
      </c>
      <c r="G96" s="77">
        <v>894</v>
      </c>
      <c r="H96" s="70">
        <v>10560</v>
      </c>
      <c r="I96" s="55">
        <f t="shared" si="105"/>
        <v>8.4659090909090906E-2</v>
      </c>
      <c r="J96" s="77">
        <v>1393</v>
      </c>
      <c r="K96" s="70">
        <v>14411</v>
      </c>
      <c r="L96" s="55">
        <f t="shared" si="106"/>
        <v>9.6662271875650546E-2</v>
      </c>
      <c r="M96" s="77">
        <v>1336</v>
      </c>
      <c r="N96" s="70">
        <v>19105</v>
      </c>
      <c r="O96" s="55">
        <f t="shared" si="107"/>
        <v>6.9929337869667624E-2</v>
      </c>
      <c r="P96" s="77"/>
      <c r="Q96" s="77"/>
      <c r="R96" s="55">
        <f t="shared" si="108"/>
        <v>0</v>
      </c>
      <c r="S96" s="77"/>
      <c r="T96" s="77"/>
      <c r="U96" s="55">
        <f t="shared" si="109"/>
        <v>0</v>
      </c>
      <c r="V96" s="77">
        <v>1343</v>
      </c>
      <c r="W96" s="70">
        <v>19321</v>
      </c>
      <c r="X96" s="55">
        <f t="shared" si="110"/>
        <v>6.950985973810879E-2</v>
      </c>
      <c r="Y96" s="77"/>
      <c r="Z96" s="77"/>
      <c r="AA96" s="55">
        <f t="shared" si="111"/>
        <v>0</v>
      </c>
      <c r="AB96" s="77"/>
      <c r="AC96" s="77"/>
      <c r="AD96" s="55">
        <f t="shared" si="112"/>
        <v>0</v>
      </c>
      <c r="AE96" s="77"/>
      <c r="AF96" s="77"/>
      <c r="AG96" s="55">
        <f t="shared" si="102"/>
        <v>0</v>
      </c>
      <c r="AH96" s="97">
        <f t="shared" ref="AH96" si="115">SUM(D96,G96,J96,M96,P96,S96,V96,Y96,AB96,AE96)</f>
        <v>5998</v>
      </c>
      <c r="AI96" s="77">
        <f t="shared" ref="AI96" si="116">SUM(E96,H96,K96,N96,Q96,W96,T96,Z96,AC96,AF96)</f>
        <v>74064</v>
      </c>
      <c r="AJ96" s="98">
        <f t="shared" si="103"/>
        <v>8.0984013825880316E-2</v>
      </c>
      <c r="AK96" s="118">
        <v>575</v>
      </c>
      <c r="AL96" s="122"/>
    </row>
    <row r="97" spans="1:38" x14ac:dyDescent="0.3">
      <c r="A97" s="233"/>
      <c r="B97" s="233"/>
      <c r="C97" s="100" t="s">
        <v>52</v>
      </c>
      <c r="D97" s="77">
        <v>726</v>
      </c>
      <c r="E97" s="70">
        <v>7801</v>
      </c>
      <c r="F97" s="55">
        <f t="shared" si="104"/>
        <v>9.3064991667734909E-2</v>
      </c>
      <c r="G97" s="77">
        <v>1013</v>
      </c>
      <c r="H97" s="70">
        <v>10521</v>
      </c>
      <c r="I97" s="55">
        <f t="shared" si="105"/>
        <v>9.6283623229731011E-2</v>
      </c>
      <c r="J97" s="77">
        <v>1618</v>
      </c>
      <c r="K97" s="70">
        <v>19229</v>
      </c>
      <c r="L97" s="55">
        <f t="shared" si="106"/>
        <v>8.4143741224192631E-2</v>
      </c>
      <c r="M97" s="77">
        <v>1581</v>
      </c>
      <c r="N97" s="70">
        <v>23048</v>
      </c>
      <c r="O97" s="55">
        <f t="shared" si="107"/>
        <v>6.8595973620270742E-2</v>
      </c>
      <c r="P97" s="77"/>
      <c r="Q97" s="77"/>
      <c r="R97" s="55">
        <f t="shared" si="108"/>
        <v>0</v>
      </c>
      <c r="S97" s="77"/>
      <c r="T97" s="77"/>
      <c r="U97" s="55">
        <f t="shared" si="109"/>
        <v>0</v>
      </c>
      <c r="V97" s="77">
        <v>1320</v>
      </c>
      <c r="W97" s="70">
        <v>19067</v>
      </c>
      <c r="X97" s="55">
        <f t="shared" si="110"/>
        <v>6.9229558923795037E-2</v>
      </c>
      <c r="Y97" s="77"/>
      <c r="Z97" s="70"/>
      <c r="AA97" s="55">
        <f t="shared" si="111"/>
        <v>0</v>
      </c>
      <c r="AB97" s="77"/>
      <c r="AC97" s="70"/>
      <c r="AD97" s="55">
        <f t="shared" si="112"/>
        <v>0</v>
      </c>
      <c r="AE97" s="77"/>
      <c r="AF97" s="70"/>
      <c r="AG97" s="55">
        <f t="shared" si="102"/>
        <v>0</v>
      </c>
      <c r="AH97" s="97">
        <f>SUM(D97,G97,J97,M97,P97,S97,V97,Y97,AB97,AE97)</f>
        <v>6258</v>
      </c>
      <c r="AI97" s="77">
        <f>SUM(E97,H97,K97,N97,Q97,W97,T97,Z97,AC97,AF97)</f>
        <v>79666</v>
      </c>
      <c r="AJ97" s="98">
        <f t="shared" si="103"/>
        <v>7.8552958602164033E-2</v>
      </c>
      <c r="AK97" s="124">
        <v>730</v>
      </c>
      <c r="AL97" s="121"/>
    </row>
    <row r="98" spans="1:38" x14ac:dyDescent="0.3">
      <c r="A98" s="233"/>
      <c r="B98" s="234"/>
      <c r="C98" s="102" t="s">
        <v>44</v>
      </c>
      <c r="D98" s="58">
        <f>SUM(D95:D97)</f>
        <v>2486</v>
      </c>
      <c r="E98" s="71">
        <f>SUM(E95:E97)</f>
        <v>25715</v>
      </c>
      <c r="F98" s="59">
        <f t="shared" si="104"/>
        <v>9.66750923585456E-2</v>
      </c>
      <c r="G98" s="58">
        <f>SUM(G95:G97)</f>
        <v>2600</v>
      </c>
      <c r="H98" s="71">
        <f>SUM(H95:H97)</f>
        <v>27541</v>
      </c>
      <c r="I98" s="59">
        <f t="shared" si="105"/>
        <v>9.4404705711484696E-2</v>
      </c>
      <c r="J98" s="58">
        <f>SUM(J95:J97)</f>
        <v>3492</v>
      </c>
      <c r="K98" s="71">
        <f>SUM(K95:K97)</f>
        <v>37035</v>
      </c>
      <c r="L98" s="59">
        <f t="shared" si="106"/>
        <v>9.4289185905224782E-2</v>
      </c>
      <c r="M98" s="58">
        <f>SUM(M95:M97)</f>
        <v>4721</v>
      </c>
      <c r="N98" s="71">
        <f>SUM(N95:N97)</f>
        <v>61538</v>
      </c>
      <c r="O98" s="59">
        <f t="shared" si="107"/>
        <v>7.6716825376190317E-2</v>
      </c>
      <c r="P98" s="58">
        <f>SUM(P95:P97)</f>
        <v>0</v>
      </c>
      <c r="Q98" s="71">
        <f>SUM(Q95:Q97)</f>
        <v>0</v>
      </c>
      <c r="R98" s="59">
        <f t="shared" si="108"/>
        <v>0</v>
      </c>
      <c r="S98" s="58">
        <f>SUM(S95:S97)</f>
        <v>0</v>
      </c>
      <c r="T98" s="71">
        <f>SUM(T95:T97)</f>
        <v>0</v>
      </c>
      <c r="U98" s="59">
        <f t="shared" si="109"/>
        <v>0</v>
      </c>
      <c r="V98" s="58">
        <f>SUM(V95:V97)</f>
        <v>2908</v>
      </c>
      <c r="W98" s="71">
        <f>SUM(W95:W97)</f>
        <v>42557</v>
      </c>
      <c r="X98" s="59">
        <f t="shared" si="110"/>
        <v>6.8331884296355477E-2</v>
      </c>
      <c r="Y98" s="58">
        <f>SUM(Y95:Y97)</f>
        <v>0</v>
      </c>
      <c r="Z98" s="71">
        <f>SUM(Z95:Z97)</f>
        <v>0</v>
      </c>
      <c r="AA98" s="59">
        <f t="shared" si="111"/>
        <v>0</v>
      </c>
      <c r="AB98" s="58">
        <f>SUM(AB95:AB97)</f>
        <v>0</v>
      </c>
      <c r="AC98" s="71">
        <f>SUM(AC95:AC97)</f>
        <v>0</v>
      </c>
      <c r="AD98" s="59">
        <f t="shared" si="112"/>
        <v>0</v>
      </c>
      <c r="AE98" s="58">
        <f>SUM(AE95:AE97)</f>
        <v>0</v>
      </c>
      <c r="AF98" s="71">
        <f>SUM(AF95:AF97)</f>
        <v>0</v>
      </c>
      <c r="AG98" s="59">
        <f t="shared" si="102"/>
        <v>0</v>
      </c>
      <c r="AH98" s="58">
        <f>SUM(AH95:AH97)</f>
        <v>16207</v>
      </c>
      <c r="AI98" s="58">
        <f>SUM(AI95:AI97)</f>
        <v>194386</v>
      </c>
      <c r="AJ98" s="103">
        <f t="shared" si="103"/>
        <v>8.3375345961128888E-2</v>
      </c>
      <c r="AK98" s="119">
        <f>SUM(AK95:AK97)</f>
        <v>1582</v>
      </c>
      <c r="AL98" s="121"/>
    </row>
    <row r="99" spans="1:38" x14ac:dyDescent="0.3">
      <c r="A99" s="233"/>
      <c r="B99" s="232" t="s">
        <v>26</v>
      </c>
      <c r="C99" s="100" t="s">
        <v>55</v>
      </c>
      <c r="D99" s="77">
        <v>803</v>
      </c>
      <c r="E99" s="70">
        <v>9253</v>
      </c>
      <c r="F99" s="55">
        <f t="shared" si="104"/>
        <v>8.6782665081595156E-2</v>
      </c>
      <c r="G99" s="77">
        <v>1022</v>
      </c>
      <c r="H99" s="70">
        <v>11669</v>
      </c>
      <c r="I99" s="55">
        <f t="shared" si="105"/>
        <v>8.7582483503299335E-2</v>
      </c>
      <c r="J99" s="77">
        <v>1555</v>
      </c>
      <c r="K99" s="70">
        <v>22292</v>
      </c>
      <c r="L99" s="55">
        <f t="shared" si="106"/>
        <v>6.9755966265924993E-2</v>
      </c>
      <c r="M99" s="77">
        <v>1965</v>
      </c>
      <c r="N99" s="70">
        <v>29777</v>
      </c>
      <c r="O99" s="55">
        <f t="shared" si="107"/>
        <v>6.5990529603385167E-2</v>
      </c>
      <c r="P99" s="77"/>
      <c r="Q99" s="70"/>
      <c r="R99" s="55">
        <f t="shared" si="108"/>
        <v>0</v>
      </c>
      <c r="S99" s="77"/>
      <c r="T99" s="70"/>
      <c r="U99" s="55">
        <f t="shared" si="109"/>
        <v>0</v>
      </c>
      <c r="V99" s="77">
        <v>1322</v>
      </c>
      <c r="W99" s="70">
        <v>25118</v>
      </c>
      <c r="X99" s="55">
        <f t="shared" si="110"/>
        <v>5.2631578947368418E-2</v>
      </c>
      <c r="Y99" s="77"/>
      <c r="Z99" s="70"/>
      <c r="AA99" s="55">
        <f t="shared" si="111"/>
        <v>0</v>
      </c>
      <c r="AB99" s="77"/>
      <c r="AC99" s="70"/>
      <c r="AD99" s="55">
        <f t="shared" si="112"/>
        <v>0</v>
      </c>
      <c r="AE99" s="77"/>
      <c r="AF99" s="70"/>
      <c r="AG99" s="55">
        <f t="shared" si="102"/>
        <v>0</v>
      </c>
      <c r="AH99" s="97">
        <f>SUM(D99,G99,J99,M99,P99,S99,V99,Y99,AB99,AE99)</f>
        <v>6667</v>
      </c>
      <c r="AI99" s="77">
        <f>SUM(E99,H99,K99,N99,Q99,W99,T99,Z99,AC99,AF99)</f>
        <v>98109</v>
      </c>
      <c r="AJ99" s="98">
        <f t="shared" si="103"/>
        <v>6.7955029609923653E-2</v>
      </c>
      <c r="AK99" s="124">
        <v>839</v>
      </c>
      <c r="AL99" s="121"/>
    </row>
    <row r="100" spans="1:38" x14ac:dyDescent="0.3">
      <c r="A100" s="233"/>
      <c r="B100" s="233"/>
      <c r="C100" s="100" t="s">
        <v>50</v>
      </c>
      <c r="D100" s="77">
        <v>793</v>
      </c>
      <c r="E100" s="70">
        <v>10994</v>
      </c>
      <c r="F100" s="55">
        <f t="shared" si="104"/>
        <v>7.2130252865199196E-2</v>
      </c>
      <c r="G100" s="77">
        <v>702</v>
      </c>
      <c r="H100" s="70">
        <v>10609</v>
      </c>
      <c r="I100" s="55">
        <f t="shared" si="105"/>
        <v>6.6170232821189556E-2</v>
      </c>
      <c r="J100" s="77">
        <v>1177</v>
      </c>
      <c r="K100" s="70">
        <v>19694</v>
      </c>
      <c r="L100" s="55">
        <f t="shared" si="106"/>
        <v>5.9764395247283435E-2</v>
      </c>
      <c r="M100" s="77">
        <v>2141</v>
      </c>
      <c r="N100" s="70">
        <v>34449</v>
      </c>
      <c r="O100" s="55">
        <f t="shared" si="107"/>
        <v>6.2149844697959304E-2</v>
      </c>
      <c r="P100" s="77"/>
      <c r="Q100" s="70"/>
      <c r="R100" s="55">
        <f t="shared" si="108"/>
        <v>0</v>
      </c>
      <c r="S100" s="77"/>
      <c r="T100" s="70"/>
      <c r="U100" s="55">
        <f t="shared" si="109"/>
        <v>0</v>
      </c>
      <c r="V100" s="77">
        <v>1611</v>
      </c>
      <c r="W100" s="70">
        <v>28660</v>
      </c>
      <c r="X100" s="55">
        <f t="shared" si="110"/>
        <v>5.6210746685275648E-2</v>
      </c>
      <c r="Y100" s="77"/>
      <c r="Z100" s="70"/>
      <c r="AA100" s="55">
        <f t="shared" si="111"/>
        <v>0</v>
      </c>
      <c r="AB100" s="77"/>
      <c r="AC100" s="70"/>
      <c r="AD100" s="55">
        <f t="shared" si="112"/>
        <v>0</v>
      </c>
      <c r="AE100" s="77"/>
      <c r="AF100" s="70"/>
      <c r="AG100" s="55">
        <f t="shared" si="102"/>
        <v>0</v>
      </c>
      <c r="AH100" s="97">
        <f>SUM(D100,G100,J100,M100,P100,S100,V100,Y100,AB100,AE100)</f>
        <v>6424</v>
      </c>
      <c r="AI100" s="77">
        <f>SUM(E100,H100,K100,N100,Q100,W100,T100,Z100,AC100,AF100)</f>
        <v>104406</v>
      </c>
      <c r="AJ100" s="98">
        <f t="shared" si="103"/>
        <v>6.1529030898607361E-2</v>
      </c>
      <c r="AK100" s="118">
        <v>1055</v>
      </c>
      <c r="AL100" s="121"/>
    </row>
    <row r="101" spans="1:38" x14ac:dyDescent="0.3">
      <c r="A101" s="233"/>
      <c r="B101" s="233"/>
      <c r="C101" s="100" t="s">
        <v>51</v>
      </c>
      <c r="D101" s="77">
        <v>793</v>
      </c>
      <c r="E101" s="70">
        <v>7173</v>
      </c>
      <c r="F101" s="55">
        <f t="shared" si="104"/>
        <v>0.11055346438031508</v>
      </c>
      <c r="G101" s="77">
        <v>995</v>
      </c>
      <c r="H101" s="70">
        <v>10126</v>
      </c>
      <c r="I101" s="55">
        <f t="shared" si="105"/>
        <v>9.8261900059253407E-2</v>
      </c>
      <c r="J101" s="77">
        <v>1043</v>
      </c>
      <c r="K101" s="70">
        <v>12625</v>
      </c>
      <c r="L101" s="55">
        <f t="shared" si="106"/>
        <v>8.2613861386138618E-2</v>
      </c>
      <c r="M101" s="77">
        <v>1700</v>
      </c>
      <c r="N101" s="70">
        <v>18902</v>
      </c>
      <c r="O101" s="55">
        <f t="shared" si="107"/>
        <v>8.9937572743625016E-2</v>
      </c>
      <c r="P101" s="77"/>
      <c r="Q101" s="70"/>
      <c r="R101" s="55">
        <f t="shared" si="108"/>
        <v>0</v>
      </c>
      <c r="S101" s="77"/>
      <c r="T101" s="70"/>
      <c r="U101" s="55">
        <f t="shared" si="109"/>
        <v>0</v>
      </c>
      <c r="V101" s="77">
        <v>1360</v>
      </c>
      <c r="W101" s="70">
        <v>17965</v>
      </c>
      <c r="X101" s="55">
        <f t="shared" si="110"/>
        <v>7.5702755357639859E-2</v>
      </c>
      <c r="Y101" s="77"/>
      <c r="Z101" s="70"/>
      <c r="AA101" s="55">
        <f t="shared" si="111"/>
        <v>0</v>
      </c>
      <c r="AB101" s="77"/>
      <c r="AC101" s="70"/>
      <c r="AD101" s="55">
        <f t="shared" si="112"/>
        <v>0</v>
      </c>
      <c r="AE101" s="77"/>
      <c r="AF101" s="70"/>
      <c r="AG101" s="55">
        <f t="shared" si="102"/>
        <v>0</v>
      </c>
      <c r="AH101" s="97">
        <f>SUM(D101,G101,J101,M101,P101,S101,V101,Y101,AB101,AE101)</f>
        <v>5891</v>
      </c>
      <c r="AI101" s="77">
        <f>SUM(E101,H101,K101,N101,Q101,W101,T101,Z101,AC101,AF101)</f>
        <v>66791</v>
      </c>
      <c r="AJ101" s="98">
        <f t="shared" si="103"/>
        <v>8.8200506056205177E-2</v>
      </c>
      <c r="AK101" s="118">
        <v>626</v>
      </c>
      <c r="AL101" s="121"/>
    </row>
    <row r="102" spans="1:38" x14ac:dyDescent="0.3">
      <c r="A102" s="233"/>
      <c r="B102" s="234"/>
      <c r="C102" s="102" t="s">
        <v>44</v>
      </c>
      <c r="D102" s="58">
        <f>SUM(D99:D101)</f>
        <v>2389</v>
      </c>
      <c r="E102" s="71">
        <f>SUM(E99:E101)</f>
        <v>27420</v>
      </c>
      <c r="F102" s="59">
        <f t="shared" si="104"/>
        <v>8.7126185266229034E-2</v>
      </c>
      <c r="G102" s="58">
        <f>SUM(G99:G101)</f>
        <v>2719</v>
      </c>
      <c r="H102" s="71">
        <f>SUM(H99:H101)</f>
        <v>32404</v>
      </c>
      <c r="I102" s="59">
        <f t="shared" si="105"/>
        <v>8.3909393901987414E-2</v>
      </c>
      <c r="J102" s="58">
        <f>SUM(J99:J101)</f>
        <v>3775</v>
      </c>
      <c r="K102" s="71">
        <f>SUM(K99:K101)</f>
        <v>54611</v>
      </c>
      <c r="L102" s="59">
        <f t="shared" si="106"/>
        <v>6.9125267803189838E-2</v>
      </c>
      <c r="M102" s="58">
        <f>SUM(M99:M101)</f>
        <v>5806</v>
      </c>
      <c r="N102" s="71">
        <f>SUM(N99:N101)</f>
        <v>83128</v>
      </c>
      <c r="O102" s="59">
        <f t="shared" si="107"/>
        <v>6.9844095852179766E-2</v>
      </c>
      <c r="P102" s="58">
        <f>SUM(P99:P101)</f>
        <v>0</v>
      </c>
      <c r="Q102" s="71">
        <f>SUM(Q99:Q101)</f>
        <v>0</v>
      </c>
      <c r="R102" s="59">
        <f t="shared" si="108"/>
        <v>0</v>
      </c>
      <c r="S102" s="58">
        <f>SUM(S99:S101)</f>
        <v>0</v>
      </c>
      <c r="T102" s="71">
        <f>SUM(T99:T101)</f>
        <v>0</v>
      </c>
      <c r="U102" s="59">
        <f t="shared" si="109"/>
        <v>0</v>
      </c>
      <c r="V102" s="58">
        <f>SUM(V99:V101)</f>
        <v>4293</v>
      </c>
      <c r="W102" s="71">
        <f>SUM(W99:W101)</f>
        <v>71743</v>
      </c>
      <c r="X102" s="59">
        <f t="shared" si="110"/>
        <v>5.9838590524511105E-2</v>
      </c>
      <c r="Y102" s="58">
        <f>SUM(Y99:Y101)</f>
        <v>0</v>
      </c>
      <c r="Z102" s="71">
        <f>SUM(Z99:Z101)</f>
        <v>0</v>
      </c>
      <c r="AA102" s="59">
        <f t="shared" si="111"/>
        <v>0</v>
      </c>
      <c r="AB102" s="58">
        <f>SUM(AB99:AB101)</f>
        <v>0</v>
      </c>
      <c r="AC102" s="71">
        <f>SUM(AC99:AC101)</f>
        <v>0</v>
      </c>
      <c r="AD102" s="59">
        <f t="shared" si="112"/>
        <v>0</v>
      </c>
      <c r="AE102" s="58">
        <f>SUM(AE99:AE101)</f>
        <v>0</v>
      </c>
      <c r="AF102" s="71">
        <f>SUM(AF99:AF101)</f>
        <v>0</v>
      </c>
      <c r="AG102" s="59">
        <f t="shared" si="102"/>
        <v>0</v>
      </c>
      <c r="AH102" s="58">
        <f>SUM(AH99:AH101)</f>
        <v>18982</v>
      </c>
      <c r="AI102" s="58">
        <f>SUM(AI99:AI101)</f>
        <v>269306</v>
      </c>
      <c r="AJ102" s="103">
        <f t="shared" si="103"/>
        <v>7.0484875940380082E-2</v>
      </c>
      <c r="AK102" s="119">
        <f>SUM(AK99:AK101)</f>
        <v>2520</v>
      </c>
      <c r="AL102" s="121"/>
    </row>
    <row r="103" spans="1:38" x14ac:dyDescent="0.3">
      <c r="A103" s="233"/>
      <c r="B103" s="232" t="s">
        <v>9</v>
      </c>
      <c r="C103" s="100" t="s">
        <v>53</v>
      </c>
      <c r="D103" s="113">
        <v>920</v>
      </c>
      <c r="E103" s="70">
        <v>9546</v>
      </c>
      <c r="F103" s="55">
        <f t="shared" si="104"/>
        <v>9.6375445212654509E-2</v>
      </c>
      <c r="G103" s="113">
        <v>986</v>
      </c>
      <c r="H103" s="70">
        <v>11595</v>
      </c>
      <c r="I103" s="55">
        <f t="shared" si="105"/>
        <v>8.5036653730056061E-2</v>
      </c>
      <c r="J103" s="113">
        <v>1619</v>
      </c>
      <c r="K103" s="70">
        <v>20984</v>
      </c>
      <c r="L103" s="55">
        <f t="shared" si="106"/>
        <v>7.7154022112085399E-2</v>
      </c>
      <c r="M103" s="113">
        <v>1928</v>
      </c>
      <c r="N103" s="70">
        <v>26887</v>
      </c>
      <c r="O103" s="55">
        <f t="shared" si="107"/>
        <v>7.1707516643731165E-2</v>
      </c>
      <c r="P103" s="113"/>
      <c r="Q103" s="70"/>
      <c r="R103" s="55">
        <f t="shared" si="108"/>
        <v>0</v>
      </c>
      <c r="S103" s="113"/>
      <c r="T103" s="70"/>
      <c r="U103" s="55">
        <f t="shared" si="109"/>
        <v>0</v>
      </c>
      <c r="V103" s="113">
        <v>1988</v>
      </c>
      <c r="W103" s="70">
        <v>29525</v>
      </c>
      <c r="X103" s="55">
        <f t="shared" si="110"/>
        <v>6.7332768839966126E-2</v>
      </c>
      <c r="Y103" s="113">
        <v>838</v>
      </c>
      <c r="Z103" s="70">
        <v>11557</v>
      </c>
      <c r="AA103" s="55">
        <f t="shared" si="111"/>
        <v>7.2510166998355968E-2</v>
      </c>
      <c r="AB103" s="113"/>
      <c r="AC103" s="70"/>
      <c r="AD103" s="55">
        <f t="shared" si="112"/>
        <v>0</v>
      </c>
      <c r="AE103" s="113"/>
      <c r="AF103" s="70"/>
      <c r="AG103" s="55">
        <f t="shared" si="102"/>
        <v>0</v>
      </c>
      <c r="AH103" s="97">
        <f>SUM(D103,G103,J103,M103,P103,S103,V103,Y103,AB103,AE103)</f>
        <v>8279</v>
      </c>
      <c r="AI103" s="77">
        <f>SUM(E103,H103,K103,N103,Q103,W103,T103,Z103,AC103,AF103)</f>
        <v>110094</v>
      </c>
      <c r="AJ103" s="98">
        <f t="shared" si="103"/>
        <v>7.5199375079477535E-2</v>
      </c>
      <c r="AK103" s="118">
        <v>1056</v>
      </c>
      <c r="AL103" s="121"/>
    </row>
    <row r="104" spans="1:38" x14ac:dyDescent="0.3">
      <c r="A104" s="233"/>
      <c r="B104" s="233"/>
      <c r="C104" s="100" t="s">
        <v>48</v>
      </c>
      <c r="D104" s="77">
        <v>835</v>
      </c>
      <c r="E104" s="70">
        <v>9578</v>
      </c>
      <c r="F104" s="55">
        <f t="shared" si="104"/>
        <v>8.7178951764460222E-2</v>
      </c>
      <c r="G104" s="77">
        <v>804</v>
      </c>
      <c r="H104" s="70">
        <v>10748</v>
      </c>
      <c r="I104" s="55">
        <f t="shared" si="105"/>
        <v>7.4804614812058051E-2</v>
      </c>
      <c r="J104" s="77">
        <v>1969</v>
      </c>
      <c r="K104" s="70">
        <v>30092</v>
      </c>
      <c r="L104" s="55">
        <f t="shared" si="106"/>
        <v>6.5432673135717129E-2</v>
      </c>
      <c r="M104" s="77">
        <v>2164</v>
      </c>
      <c r="N104" s="70">
        <v>30065</v>
      </c>
      <c r="O104" s="55">
        <f t="shared" si="107"/>
        <v>7.1977382338267087E-2</v>
      </c>
      <c r="P104" s="77"/>
      <c r="Q104" s="70"/>
      <c r="R104" s="55">
        <f t="shared" si="108"/>
        <v>0</v>
      </c>
      <c r="S104" s="77"/>
      <c r="T104" s="70"/>
      <c r="U104" s="55">
        <f t="shared" si="109"/>
        <v>0</v>
      </c>
      <c r="V104" s="77">
        <v>1731</v>
      </c>
      <c r="W104" s="70">
        <v>28489</v>
      </c>
      <c r="X104" s="55">
        <f t="shared" si="110"/>
        <v>6.0760293446593422E-2</v>
      </c>
      <c r="Y104" s="77">
        <v>853</v>
      </c>
      <c r="Z104" s="70">
        <v>11532</v>
      </c>
      <c r="AA104" s="55">
        <f t="shared" si="111"/>
        <v>7.3968088796392648E-2</v>
      </c>
      <c r="AB104" s="77"/>
      <c r="AC104" s="70"/>
      <c r="AD104" s="55">
        <f t="shared" si="112"/>
        <v>0</v>
      </c>
      <c r="AE104" s="77"/>
      <c r="AF104" s="70"/>
      <c r="AG104" s="55">
        <f t="shared" si="102"/>
        <v>0</v>
      </c>
      <c r="AH104" s="97">
        <f>SUM(D104,G104,J104,M104,P104,S104,V104,Y104,AB104,AE104)</f>
        <v>8356</v>
      </c>
      <c r="AI104" s="77">
        <f>SUM(E104,H104,K104,N104,Q104,W104,T104,Z104,AC104,AF104)</f>
        <v>120504</v>
      </c>
      <c r="AJ104" s="98">
        <f t="shared" si="103"/>
        <v>6.9342096527916092E-2</v>
      </c>
      <c r="AK104" s="118">
        <v>1151</v>
      </c>
      <c r="AL104" s="121"/>
    </row>
    <row r="105" spans="1:38" x14ac:dyDescent="0.3">
      <c r="A105" s="233"/>
      <c r="B105" s="233"/>
      <c r="C105" s="100" t="s">
        <v>54</v>
      </c>
      <c r="D105" s="77">
        <v>797</v>
      </c>
      <c r="E105" s="70">
        <v>7400</v>
      </c>
      <c r="F105" s="55">
        <f t="shared" si="104"/>
        <v>0.1077027027027027</v>
      </c>
      <c r="G105" s="77">
        <v>526</v>
      </c>
      <c r="H105" s="70">
        <v>4694</v>
      </c>
      <c r="I105" s="55">
        <f t="shared" si="105"/>
        <v>0.11205794631444398</v>
      </c>
      <c r="J105" s="77">
        <v>2155</v>
      </c>
      <c r="K105" s="70">
        <v>20159</v>
      </c>
      <c r="L105" s="55">
        <f t="shared" si="106"/>
        <v>0.10690014385634208</v>
      </c>
      <c r="M105" s="77">
        <v>1349</v>
      </c>
      <c r="N105" s="70">
        <v>12502</v>
      </c>
      <c r="O105" s="55">
        <f t="shared" si="107"/>
        <v>0.10790273556231003</v>
      </c>
      <c r="P105" s="77">
        <v>0</v>
      </c>
      <c r="Q105" s="70"/>
      <c r="R105" s="55">
        <f t="shared" si="108"/>
        <v>0</v>
      </c>
      <c r="S105" s="77">
        <v>0</v>
      </c>
      <c r="T105" s="70"/>
      <c r="U105" s="55">
        <f t="shared" si="109"/>
        <v>0</v>
      </c>
      <c r="V105" s="77">
        <v>1313</v>
      </c>
      <c r="W105" s="70">
        <v>12893</v>
      </c>
      <c r="X105" s="55">
        <f t="shared" si="110"/>
        <v>0.10183820677887226</v>
      </c>
      <c r="Y105" s="77">
        <v>172</v>
      </c>
      <c r="Z105" s="70">
        <v>1171</v>
      </c>
      <c r="AA105" s="55">
        <f t="shared" si="111"/>
        <v>0.14688300597779674</v>
      </c>
      <c r="AB105" s="77">
        <v>0</v>
      </c>
      <c r="AC105" s="70"/>
      <c r="AD105" s="55">
        <f t="shared" si="112"/>
        <v>0</v>
      </c>
      <c r="AE105" s="77">
        <v>0</v>
      </c>
      <c r="AF105" s="70"/>
      <c r="AG105" s="55">
        <f t="shared" si="102"/>
        <v>0</v>
      </c>
      <c r="AH105" s="97">
        <f>SUM(D105,G105,J105,M105,P105,S105,V105,Y105,AB105,AE105)</f>
        <v>6312</v>
      </c>
      <c r="AI105" s="77">
        <f>SUM(E105,H105,K105,N105,Q105,W105,T105,Z105,AC105,AF105)</f>
        <v>58819</v>
      </c>
      <c r="AJ105" s="98">
        <f t="shared" si="103"/>
        <v>0.10731226304425441</v>
      </c>
      <c r="AK105" s="118">
        <v>540</v>
      </c>
      <c r="AL105" s="121"/>
    </row>
    <row r="106" spans="1:38" x14ac:dyDescent="0.3">
      <c r="A106" s="234"/>
      <c r="B106" s="234"/>
      <c r="C106" s="102" t="s">
        <v>44</v>
      </c>
      <c r="D106" s="58">
        <f>SUM(D103:D105)</f>
        <v>2552</v>
      </c>
      <c r="E106" s="71">
        <f>SUM(E103:E105)</f>
        <v>26524</v>
      </c>
      <c r="F106" s="59">
        <f t="shared" si="104"/>
        <v>9.6214748906650577E-2</v>
      </c>
      <c r="G106" s="58">
        <f>SUM(G103:G105)</f>
        <v>2316</v>
      </c>
      <c r="H106" s="71">
        <f>SUM(H103:H105)</f>
        <v>27037</v>
      </c>
      <c r="I106" s="59">
        <f t="shared" si="105"/>
        <v>8.5660391315604545E-2</v>
      </c>
      <c r="J106" s="58">
        <f>SUM(J103:J105)</f>
        <v>5743</v>
      </c>
      <c r="K106" s="71">
        <f>SUM(K103:K105)</f>
        <v>71235</v>
      </c>
      <c r="L106" s="59">
        <f t="shared" si="106"/>
        <v>8.0620481504878216E-2</v>
      </c>
      <c r="M106" s="58">
        <f>SUM(M103:M105)</f>
        <v>5441</v>
      </c>
      <c r="N106" s="71">
        <f>SUM(N103:N105)</f>
        <v>69454</v>
      </c>
      <c r="O106" s="59">
        <f t="shared" si="107"/>
        <v>7.833962046822357E-2</v>
      </c>
      <c r="P106" s="58">
        <f>SUM(P103:P105)</f>
        <v>0</v>
      </c>
      <c r="Q106" s="71">
        <f>SUM(Q103:Q105)</f>
        <v>0</v>
      </c>
      <c r="R106" s="59">
        <f t="shared" si="108"/>
        <v>0</v>
      </c>
      <c r="S106" s="58">
        <f>SUM(S103:S105)</f>
        <v>0</v>
      </c>
      <c r="T106" s="71">
        <f>SUM(T103:T105)</f>
        <v>0</v>
      </c>
      <c r="U106" s="59">
        <f t="shared" si="109"/>
        <v>0</v>
      </c>
      <c r="V106" s="58">
        <f>SUM(V103:V105)</f>
        <v>5032</v>
      </c>
      <c r="W106" s="71">
        <f>SUM(W103:W105)</f>
        <v>70907</v>
      </c>
      <c r="X106" s="59">
        <f t="shared" si="110"/>
        <v>7.0966195157036685E-2</v>
      </c>
      <c r="Y106" s="58">
        <f>SUM(Y103:Y105)</f>
        <v>1863</v>
      </c>
      <c r="Z106" s="71">
        <f>SUM(Z103:Z105)</f>
        <v>24260</v>
      </c>
      <c r="AA106" s="59">
        <f t="shared" si="111"/>
        <v>7.6793075020610058E-2</v>
      </c>
      <c r="AB106" s="58">
        <f>SUM(AB103:AB105)</f>
        <v>0</v>
      </c>
      <c r="AC106" s="71">
        <f>SUM(AC103:AC105)</f>
        <v>0</v>
      </c>
      <c r="AD106" s="59">
        <f t="shared" si="112"/>
        <v>0</v>
      </c>
      <c r="AE106" s="58">
        <f>SUM(AE103:AE105)</f>
        <v>0</v>
      </c>
      <c r="AF106" s="71">
        <f>SUM(AF103:AF105)</f>
        <v>0</v>
      </c>
      <c r="AG106" s="59">
        <f t="shared" si="102"/>
        <v>0</v>
      </c>
      <c r="AH106" s="58">
        <f>SUM(AH103:AH105)</f>
        <v>22947</v>
      </c>
      <c r="AI106" s="58">
        <f>SUM(AI103:AI105)</f>
        <v>289417</v>
      </c>
      <c r="AJ106" s="103">
        <f t="shared" si="103"/>
        <v>7.9286980377793984E-2</v>
      </c>
      <c r="AK106" s="119">
        <f>SUM(AK103:AK105)</f>
        <v>2747</v>
      </c>
      <c r="AL106" s="121"/>
    </row>
    <row r="107" spans="1:38" x14ac:dyDescent="0.3">
      <c r="A107" s="235" t="s">
        <v>46</v>
      </c>
      <c r="B107" s="236"/>
      <c r="C107" s="237"/>
      <c r="D107" s="61">
        <f>SUM(D94,D98,D102,D106)</f>
        <v>9966</v>
      </c>
      <c r="E107" s="73">
        <f>SUM(E94,E98,E102,E106)</f>
        <v>108735</v>
      </c>
      <c r="F107" s="62">
        <f t="shared" si="104"/>
        <v>9.1654021244309561E-2</v>
      </c>
      <c r="G107" s="61">
        <f>SUM(G94,G98,G102,G106)</f>
        <v>10286</v>
      </c>
      <c r="H107" s="73">
        <f>SUM(H94,H98,H102,H106)</f>
        <v>115970</v>
      </c>
      <c r="I107" s="62">
        <f t="shared" si="105"/>
        <v>8.8695352246270592E-2</v>
      </c>
      <c r="J107" s="61">
        <f>SUM(J94,J98,J102,J106)</f>
        <v>15187</v>
      </c>
      <c r="K107" s="73">
        <f>SUM(K94,K98,K102,K106)</f>
        <v>196629</v>
      </c>
      <c r="L107" s="62">
        <f t="shared" si="106"/>
        <v>7.7236826714269E-2</v>
      </c>
      <c r="M107" s="61">
        <f>SUM(M94,M98,M102,M106)</f>
        <v>20026</v>
      </c>
      <c r="N107" s="73">
        <f>SUM(N94,N98,N102,N106)</f>
        <v>281367</v>
      </c>
      <c r="O107" s="62">
        <f t="shared" si="107"/>
        <v>7.1173947193523046E-2</v>
      </c>
      <c r="P107" s="61">
        <f>SUM(P94,P98,P102,P106)</f>
        <v>0</v>
      </c>
      <c r="Q107" s="73">
        <f>SUM(Q94,Q98,Q102,Q106)</f>
        <v>0</v>
      </c>
      <c r="R107" s="62">
        <f t="shared" si="108"/>
        <v>0</v>
      </c>
      <c r="S107" s="61">
        <f>SUM(S94,S98,S102,S106)</f>
        <v>2560</v>
      </c>
      <c r="T107" s="73">
        <f>SUM(T94,T98,T102,T106)</f>
        <v>36561</v>
      </c>
      <c r="U107" s="62">
        <f t="shared" si="109"/>
        <v>7.0019966631109654E-2</v>
      </c>
      <c r="V107" s="61">
        <f>SUM(V94,V98,V102,V106)</f>
        <v>12233</v>
      </c>
      <c r="W107" s="73">
        <f>SUM(W94,W98,W102,W106)</f>
        <v>185207</v>
      </c>
      <c r="X107" s="62">
        <f t="shared" si="110"/>
        <v>6.6050419260611101E-2</v>
      </c>
      <c r="Y107" s="61">
        <f>SUM(Y94,Y98,Y102,Y106)</f>
        <v>1863</v>
      </c>
      <c r="Z107" s="73">
        <f>SUM(Z94,Z98,Z102,Z106)</f>
        <v>24260</v>
      </c>
      <c r="AA107" s="62">
        <f t="shared" si="111"/>
        <v>7.6793075020610058E-2</v>
      </c>
      <c r="AB107" s="61">
        <f>SUM(AB94,AB98,AB102,AB106)</f>
        <v>0</v>
      </c>
      <c r="AC107" s="73">
        <f>SUM(AC94,AC98,AC102,AC106)</f>
        <v>0</v>
      </c>
      <c r="AD107" s="62">
        <f t="shared" si="112"/>
        <v>0</v>
      </c>
      <c r="AE107" s="61">
        <f>SUM(AE94,AE98,AE102,AE106)</f>
        <v>0</v>
      </c>
      <c r="AF107" s="73">
        <f>SUM(AF94,AF98,AF102,AF106)</f>
        <v>0</v>
      </c>
      <c r="AG107" s="62">
        <f t="shared" si="102"/>
        <v>0</v>
      </c>
      <c r="AH107" s="61">
        <f>SUM(AH94,AH98,AH102,AH106)</f>
        <v>72121</v>
      </c>
      <c r="AI107" s="61">
        <f>SUM(AI94,AI98,AI102,AI106)</f>
        <v>948729</v>
      </c>
      <c r="AJ107" s="105">
        <f t="shared" si="103"/>
        <v>7.6018546919088589E-2</v>
      </c>
      <c r="AK107" s="120">
        <f>SUM(AK94,AK98,AK102,AK106)</f>
        <v>8754</v>
      </c>
      <c r="AL107" s="121"/>
    </row>
    <row r="108" spans="1:38" x14ac:dyDescent="0.3">
      <c r="A108" s="238" t="s">
        <v>30</v>
      </c>
      <c r="B108" s="232" t="s">
        <v>24</v>
      </c>
      <c r="C108" s="100" t="s">
        <v>41</v>
      </c>
      <c r="D108" s="77"/>
      <c r="E108" s="70"/>
      <c r="F108" s="55">
        <f t="shared" si="104"/>
        <v>0</v>
      </c>
      <c r="G108" s="77">
        <v>76</v>
      </c>
      <c r="H108" s="70">
        <v>3788</v>
      </c>
      <c r="I108" s="55">
        <f t="shared" si="105"/>
        <v>2.0063357972544878E-2</v>
      </c>
      <c r="J108" s="77"/>
      <c r="K108" s="70"/>
      <c r="L108" s="55">
        <f t="shared" si="106"/>
        <v>0</v>
      </c>
      <c r="M108" s="77"/>
      <c r="N108" s="70"/>
      <c r="O108" s="55">
        <f t="shared" si="107"/>
        <v>0</v>
      </c>
      <c r="P108" s="77"/>
      <c r="Q108" s="70"/>
      <c r="R108" s="55">
        <f t="shared" si="108"/>
        <v>0</v>
      </c>
      <c r="S108" s="77"/>
      <c r="T108" s="70"/>
      <c r="U108" s="55">
        <f t="shared" si="109"/>
        <v>0</v>
      </c>
      <c r="V108" s="77"/>
      <c r="W108" s="70"/>
      <c r="X108" s="55">
        <f t="shared" si="110"/>
        <v>0</v>
      </c>
      <c r="Y108" s="77"/>
      <c r="Z108" s="70"/>
      <c r="AA108" s="55">
        <f t="shared" si="111"/>
        <v>0</v>
      </c>
      <c r="AB108" s="77"/>
      <c r="AC108" s="70"/>
      <c r="AD108" s="55">
        <f t="shared" si="112"/>
        <v>0</v>
      </c>
      <c r="AE108" s="77"/>
      <c r="AF108" s="70"/>
      <c r="AG108" s="55">
        <f t="shared" si="102"/>
        <v>0</v>
      </c>
      <c r="AH108" s="97">
        <f>SUM(D108,G108,J108,M108,P108,S108,V108,Y108,AB108,AE108)</f>
        <v>76</v>
      </c>
      <c r="AI108" s="77">
        <f>SUM(E108,H108,K108,N108,Q108,W108,T108,Z108,AC108,AF108)</f>
        <v>3788</v>
      </c>
      <c r="AJ108" s="98">
        <f t="shared" si="103"/>
        <v>2.0063357972544878E-2</v>
      </c>
      <c r="AK108" s="118"/>
      <c r="AL108" s="121"/>
    </row>
    <row r="109" spans="1:38" x14ac:dyDescent="0.3">
      <c r="A109" s="233"/>
      <c r="B109" s="233"/>
      <c r="C109" s="100" t="s">
        <v>43</v>
      </c>
      <c r="D109" s="77"/>
      <c r="E109" s="70"/>
      <c r="F109" s="55">
        <f t="shared" si="104"/>
        <v>0</v>
      </c>
      <c r="G109" s="77">
        <v>84</v>
      </c>
      <c r="H109" s="70">
        <v>1977</v>
      </c>
      <c r="I109" s="55">
        <f t="shared" si="105"/>
        <v>4.2488619119878605E-2</v>
      </c>
      <c r="J109" s="77"/>
      <c r="K109" s="70"/>
      <c r="L109" s="55">
        <f t="shared" si="106"/>
        <v>0</v>
      </c>
      <c r="M109" s="77"/>
      <c r="N109" s="70"/>
      <c r="O109" s="55">
        <f t="shared" si="107"/>
        <v>0</v>
      </c>
      <c r="P109" s="77"/>
      <c r="Q109" s="70"/>
      <c r="R109" s="55">
        <f t="shared" si="108"/>
        <v>0</v>
      </c>
      <c r="S109" s="77"/>
      <c r="T109" s="70"/>
      <c r="U109" s="55">
        <f t="shared" si="109"/>
        <v>0</v>
      </c>
      <c r="V109" s="77"/>
      <c r="W109" s="70"/>
      <c r="X109" s="55">
        <f t="shared" si="110"/>
        <v>0</v>
      </c>
      <c r="Y109" s="77"/>
      <c r="Z109" s="70"/>
      <c r="AA109" s="55">
        <f t="shared" si="111"/>
        <v>0</v>
      </c>
      <c r="AB109" s="77"/>
      <c r="AC109" s="70"/>
      <c r="AD109" s="55">
        <f t="shared" si="112"/>
        <v>0</v>
      </c>
      <c r="AE109" s="77"/>
      <c r="AF109" s="70"/>
      <c r="AG109" s="55">
        <f t="shared" si="102"/>
        <v>0</v>
      </c>
      <c r="AH109" s="97">
        <f>SUM(D109,G109,J109,M109,P109,S109,V109,Y109,AB109,AE109)</f>
        <v>84</v>
      </c>
      <c r="AI109" s="77">
        <f>SUM(E109,H109,K109,N109,Q109,W109,T109,Z109,AC109,AF109)</f>
        <v>1977</v>
      </c>
      <c r="AJ109" s="98">
        <f t="shared" si="103"/>
        <v>4.2488619119878605E-2</v>
      </c>
      <c r="AK109" s="118"/>
      <c r="AL109" s="121"/>
    </row>
    <row r="110" spans="1:38" x14ac:dyDescent="0.3">
      <c r="A110" s="233"/>
      <c r="B110" s="233"/>
      <c r="C110" s="100" t="s">
        <v>47</v>
      </c>
      <c r="D110" s="77"/>
      <c r="E110" s="70"/>
      <c r="F110" s="55">
        <f t="shared" si="104"/>
        <v>0</v>
      </c>
      <c r="G110" s="77">
        <v>13</v>
      </c>
      <c r="H110" s="70">
        <v>306</v>
      </c>
      <c r="I110" s="55">
        <f t="shared" si="105"/>
        <v>4.2483660130718956E-2</v>
      </c>
      <c r="J110" s="77"/>
      <c r="K110" s="70"/>
      <c r="L110" s="55">
        <f t="shared" si="106"/>
        <v>0</v>
      </c>
      <c r="M110" s="77"/>
      <c r="N110" s="70"/>
      <c r="O110" s="55">
        <f t="shared" si="107"/>
        <v>0</v>
      </c>
      <c r="P110" s="77"/>
      <c r="Q110" s="70"/>
      <c r="R110" s="55">
        <f t="shared" si="108"/>
        <v>0</v>
      </c>
      <c r="S110" s="77"/>
      <c r="T110" s="70"/>
      <c r="U110" s="55">
        <f t="shared" si="109"/>
        <v>0</v>
      </c>
      <c r="V110" s="77"/>
      <c r="W110" s="70"/>
      <c r="X110" s="55">
        <f t="shared" si="110"/>
        <v>0</v>
      </c>
      <c r="Y110" s="77"/>
      <c r="Z110" s="70"/>
      <c r="AA110" s="55">
        <f t="shared" si="111"/>
        <v>0</v>
      </c>
      <c r="AB110" s="77"/>
      <c r="AC110" s="70"/>
      <c r="AD110" s="55">
        <f t="shared" si="112"/>
        <v>0</v>
      </c>
      <c r="AE110" s="77"/>
      <c r="AF110" s="70"/>
      <c r="AG110" s="55">
        <f t="shared" si="102"/>
        <v>0</v>
      </c>
      <c r="AH110" s="97">
        <f>SUM(D110,G110,J110,M110,P110,S110,V110,Y110,AB110,AE110)</f>
        <v>13</v>
      </c>
      <c r="AI110" s="77">
        <f>SUM(E110,H110,K110,N110,Q110,W110,T110,Z110,AC110,AF110)</f>
        <v>306</v>
      </c>
      <c r="AJ110" s="98">
        <f t="shared" si="103"/>
        <v>4.2483660130718956E-2</v>
      </c>
      <c r="AK110" s="118"/>
      <c r="AL110" s="121"/>
    </row>
    <row r="111" spans="1:38" x14ac:dyDescent="0.3">
      <c r="A111" s="233"/>
      <c r="B111" s="234"/>
      <c r="C111" s="102" t="s">
        <v>44</v>
      </c>
      <c r="D111" s="58">
        <f>SUM(D108:D110)</f>
        <v>0</v>
      </c>
      <c r="E111" s="71">
        <f>SUM(E108:E110)</f>
        <v>0</v>
      </c>
      <c r="F111" s="59">
        <f t="shared" si="104"/>
        <v>0</v>
      </c>
      <c r="G111" s="58">
        <f>SUM(G108:G110)</f>
        <v>173</v>
      </c>
      <c r="H111" s="71">
        <f>SUM(H108:H110)</f>
        <v>6071</v>
      </c>
      <c r="I111" s="59">
        <f t="shared" si="105"/>
        <v>2.8496129138527424E-2</v>
      </c>
      <c r="J111" s="58">
        <f>SUM(J108:J110)</f>
        <v>0</v>
      </c>
      <c r="K111" s="71">
        <f>SUM(K108:K110)</f>
        <v>0</v>
      </c>
      <c r="L111" s="59">
        <f t="shared" si="106"/>
        <v>0</v>
      </c>
      <c r="M111" s="58">
        <f>SUM(M108:M110)</f>
        <v>0</v>
      </c>
      <c r="N111" s="71">
        <f>SUM(N108:N110)</f>
        <v>0</v>
      </c>
      <c r="O111" s="59">
        <f t="shared" si="107"/>
        <v>0</v>
      </c>
      <c r="P111" s="58">
        <f>SUM(P108:P110)</f>
        <v>0</v>
      </c>
      <c r="Q111" s="71">
        <f>SUM(Q108:Q110)</f>
        <v>0</v>
      </c>
      <c r="R111" s="59">
        <f t="shared" si="108"/>
        <v>0</v>
      </c>
      <c r="S111" s="58">
        <f>SUM(S108:S110)</f>
        <v>0</v>
      </c>
      <c r="T111" s="71">
        <f>SUM(T108:T110)</f>
        <v>0</v>
      </c>
      <c r="U111" s="59">
        <f t="shared" si="109"/>
        <v>0</v>
      </c>
      <c r="V111" s="58">
        <f>SUM(V108:V110)</f>
        <v>0</v>
      </c>
      <c r="W111" s="71">
        <f>SUM(W108:W110)</f>
        <v>0</v>
      </c>
      <c r="X111" s="59">
        <f t="shared" si="110"/>
        <v>0</v>
      </c>
      <c r="Y111" s="58">
        <f>SUM(Y108:Y110)</f>
        <v>0</v>
      </c>
      <c r="Z111" s="71">
        <f>SUM(Z108:Z110)</f>
        <v>0</v>
      </c>
      <c r="AA111" s="59">
        <f t="shared" si="111"/>
        <v>0</v>
      </c>
      <c r="AB111" s="58">
        <f>SUM(AB108:AB110)</f>
        <v>0</v>
      </c>
      <c r="AC111" s="71">
        <f>SUM(AC108:AC110)</f>
        <v>0</v>
      </c>
      <c r="AD111" s="59">
        <f t="shared" si="112"/>
        <v>0</v>
      </c>
      <c r="AE111" s="58">
        <f>SUM(AE108:AE110)</f>
        <v>0</v>
      </c>
      <c r="AF111" s="71">
        <f>SUM(AF108:AF110)</f>
        <v>0</v>
      </c>
      <c r="AG111" s="59">
        <f t="shared" si="102"/>
        <v>0</v>
      </c>
      <c r="AH111" s="58">
        <f>SUM(AH108:AH110)</f>
        <v>173</v>
      </c>
      <c r="AI111" s="58">
        <f>SUM(AI108:AI110)</f>
        <v>6071</v>
      </c>
      <c r="AJ111" s="103">
        <f t="shared" si="103"/>
        <v>2.8496129138527424E-2</v>
      </c>
      <c r="AK111" s="119">
        <f>SUM(AK108:AK110)</f>
        <v>0</v>
      </c>
      <c r="AL111" s="121"/>
    </row>
    <row r="112" spans="1:38" x14ac:dyDescent="0.3">
      <c r="A112" s="233"/>
      <c r="B112" s="232" t="s">
        <v>25</v>
      </c>
      <c r="C112" s="100" t="s">
        <v>38</v>
      </c>
      <c r="D112" s="77"/>
      <c r="E112" s="70"/>
      <c r="F112" s="55">
        <f t="shared" si="104"/>
        <v>0</v>
      </c>
      <c r="G112" s="77"/>
      <c r="H112" s="70"/>
      <c r="I112" s="55">
        <f t="shared" si="105"/>
        <v>0</v>
      </c>
      <c r="J112" s="77"/>
      <c r="K112" s="70"/>
      <c r="L112" s="55">
        <f t="shared" si="106"/>
        <v>0</v>
      </c>
      <c r="M112" s="77"/>
      <c r="N112" s="70"/>
      <c r="O112" s="55">
        <f t="shared" si="107"/>
        <v>0</v>
      </c>
      <c r="P112" s="77"/>
      <c r="Q112" s="70"/>
      <c r="R112" s="55">
        <f t="shared" si="108"/>
        <v>0</v>
      </c>
      <c r="S112" s="77"/>
      <c r="T112" s="70"/>
      <c r="U112" s="55">
        <f t="shared" si="109"/>
        <v>0</v>
      </c>
      <c r="V112" s="77"/>
      <c r="W112" s="70"/>
      <c r="X112" s="55">
        <f t="shared" si="110"/>
        <v>0</v>
      </c>
      <c r="Y112" s="77"/>
      <c r="Z112" s="70"/>
      <c r="AA112" s="55">
        <f t="shared" si="111"/>
        <v>0</v>
      </c>
      <c r="AB112" s="77"/>
      <c r="AC112" s="70"/>
      <c r="AD112" s="55">
        <f t="shared" si="112"/>
        <v>0</v>
      </c>
      <c r="AE112" s="77"/>
      <c r="AF112" s="70"/>
      <c r="AG112" s="55">
        <f t="shared" si="102"/>
        <v>0</v>
      </c>
      <c r="AH112" s="97">
        <f>SUM(D112,G112,J112,M112,P112,S112,V112,Y112,AB112,AE112)</f>
        <v>0</v>
      </c>
      <c r="AI112" s="77">
        <f>SUM(E112,H112,K112,N112,Q112,W112,T112,Z112,AC112,AF112)</f>
        <v>0</v>
      </c>
      <c r="AJ112" s="98">
        <f t="shared" si="103"/>
        <v>0</v>
      </c>
      <c r="AK112" s="118"/>
      <c r="AL112" s="121"/>
    </row>
    <row r="113" spans="1:38" x14ac:dyDescent="0.3">
      <c r="A113" s="233"/>
      <c r="B113" s="233"/>
      <c r="C113" s="54" t="s">
        <v>39</v>
      </c>
      <c r="D113" s="77"/>
      <c r="E113" s="77"/>
      <c r="F113" s="55">
        <f t="shared" si="104"/>
        <v>0</v>
      </c>
      <c r="G113" s="77"/>
      <c r="H113" s="77"/>
      <c r="I113" s="55">
        <f t="shared" si="105"/>
        <v>0</v>
      </c>
      <c r="J113" s="77"/>
      <c r="K113" s="77"/>
      <c r="L113" s="55">
        <f t="shared" si="106"/>
        <v>0</v>
      </c>
      <c r="M113" s="77"/>
      <c r="N113" s="77"/>
      <c r="O113" s="55">
        <f t="shared" si="107"/>
        <v>0</v>
      </c>
      <c r="P113" s="77"/>
      <c r="Q113" s="77"/>
      <c r="R113" s="55">
        <f t="shared" si="108"/>
        <v>0</v>
      </c>
      <c r="S113" s="77"/>
      <c r="T113" s="77"/>
      <c r="U113" s="55">
        <f t="shared" si="109"/>
        <v>0</v>
      </c>
      <c r="V113" s="77"/>
      <c r="W113" s="77"/>
      <c r="X113" s="55">
        <f t="shared" si="110"/>
        <v>0</v>
      </c>
      <c r="Y113" s="77"/>
      <c r="Z113" s="77"/>
      <c r="AA113" s="55">
        <f t="shared" si="111"/>
        <v>0</v>
      </c>
      <c r="AB113" s="77"/>
      <c r="AC113" s="77"/>
      <c r="AD113" s="55">
        <f t="shared" si="112"/>
        <v>0</v>
      </c>
      <c r="AE113" s="77"/>
      <c r="AF113" s="77"/>
      <c r="AG113" s="55">
        <f t="shared" si="102"/>
        <v>0</v>
      </c>
      <c r="AH113" s="97">
        <f t="shared" ref="AH113" si="117">SUM(D113,G113,J113,M113,P113,S113,V113,Y113,AB113,AE113)</f>
        <v>0</v>
      </c>
      <c r="AI113" s="77">
        <f t="shared" ref="AI113" si="118">SUM(E113,H113,K113,N113,Q113,W113,T113,Z113,AC113,AF113)</f>
        <v>0</v>
      </c>
      <c r="AJ113" s="98">
        <f t="shared" si="103"/>
        <v>0</v>
      </c>
      <c r="AK113" s="118"/>
      <c r="AL113" s="122"/>
    </row>
    <row r="114" spans="1:38" x14ac:dyDescent="0.3">
      <c r="A114" s="233"/>
      <c r="B114" s="233"/>
      <c r="C114" s="100" t="s">
        <v>52</v>
      </c>
      <c r="D114" s="77"/>
      <c r="E114" s="70"/>
      <c r="F114" s="55">
        <f t="shared" si="104"/>
        <v>0</v>
      </c>
      <c r="G114" s="77"/>
      <c r="H114" s="70"/>
      <c r="I114" s="55">
        <f t="shared" si="105"/>
        <v>0</v>
      </c>
      <c r="J114" s="77"/>
      <c r="K114" s="70"/>
      <c r="L114" s="55">
        <f t="shared" si="106"/>
        <v>0</v>
      </c>
      <c r="M114" s="77"/>
      <c r="N114" s="70"/>
      <c r="O114" s="55">
        <f t="shared" si="107"/>
        <v>0</v>
      </c>
      <c r="P114" s="77"/>
      <c r="Q114" s="70"/>
      <c r="R114" s="55">
        <f t="shared" si="108"/>
        <v>0</v>
      </c>
      <c r="S114" s="77"/>
      <c r="T114" s="70"/>
      <c r="U114" s="55">
        <f t="shared" si="109"/>
        <v>0</v>
      </c>
      <c r="V114" s="77"/>
      <c r="W114" s="70"/>
      <c r="X114" s="55">
        <f t="shared" si="110"/>
        <v>0</v>
      </c>
      <c r="Y114" s="77"/>
      <c r="Z114" s="70"/>
      <c r="AA114" s="55">
        <f t="shared" si="111"/>
        <v>0</v>
      </c>
      <c r="AB114" s="77"/>
      <c r="AC114" s="70"/>
      <c r="AD114" s="55">
        <f t="shared" si="112"/>
        <v>0</v>
      </c>
      <c r="AE114" s="77"/>
      <c r="AF114" s="70"/>
      <c r="AG114" s="55">
        <f t="shared" si="102"/>
        <v>0</v>
      </c>
      <c r="AH114" s="97">
        <f>SUM(D114,G114,J114,M114,P114,S114,V114,Y114,AB114,AE114)</f>
        <v>0</v>
      </c>
      <c r="AI114" s="77">
        <f>SUM(E114,H114,K114,N114,Q114,W114,T114,Z114,AC114,AF114)</f>
        <v>0</v>
      </c>
      <c r="AJ114" s="98">
        <f t="shared" si="103"/>
        <v>0</v>
      </c>
      <c r="AK114" s="118"/>
      <c r="AL114" s="121"/>
    </row>
    <row r="115" spans="1:38" x14ac:dyDescent="0.3">
      <c r="A115" s="233"/>
      <c r="B115" s="234"/>
      <c r="C115" s="102" t="s">
        <v>44</v>
      </c>
      <c r="D115" s="58">
        <f>SUM(D112:D114)</f>
        <v>0</v>
      </c>
      <c r="E115" s="71">
        <f>SUM(E112:E114)</f>
        <v>0</v>
      </c>
      <c r="F115" s="59">
        <f t="shared" si="104"/>
        <v>0</v>
      </c>
      <c r="G115" s="58">
        <f>SUM(G112:G114)</f>
        <v>0</v>
      </c>
      <c r="H115" s="71">
        <f>SUM(H112:H114)</f>
        <v>0</v>
      </c>
      <c r="I115" s="59">
        <f t="shared" si="105"/>
        <v>0</v>
      </c>
      <c r="J115" s="58">
        <f>SUM(J112:J114)</f>
        <v>0</v>
      </c>
      <c r="K115" s="71">
        <f>SUM(K112:K114)</f>
        <v>0</v>
      </c>
      <c r="L115" s="59">
        <f t="shared" si="106"/>
        <v>0</v>
      </c>
      <c r="M115" s="58">
        <f>SUM(M112:M114)</f>
        <v>0</v>
      </c>
      <c r="N115" s="71">
        <f>SUM(N112:N114)</f>
        <v>0</v>
      </c>
      <c r="O115" s="59">
        <f t="shared" si="107"/>
        <v>0</v>
      </c>
      <c r="P115" s="58">
        <f>SUM(P112:P114)</f>
        <v>0</v>
      </c>
      <c r="Q115" s="71">
        <f>SUM(Q112:Q114)</f>
        <v>0</v>
      </c>
      <c r="R115" s="59">
        <f t="shared" si="108"/>
        <v>0</v>
      </c>
      <c r="S115" s="58">
        <f>SUM(S112:S114)</f>
        <v>0</v>
      </c>
      <c r="T115" s="71">
        <f>SUM(T112:T114)</f>
        <v>0</v>
      </c>
      <c r="U115" s="59">
        <f t="shared" si="109"/>
        <v>0</v>
      </c>
      <c r="V115" s="58">
        <f>SUM(V112:V114)</f>
        <v>0</v>
      </c>
      <c r="W115" s="71">
        <f>SUM(W112:W114)</f>
        <v>0</v>
      </c>
      <c r="X115" s="59">
        <f t="shared" si="110"/>
        <v>0</v>
      </c>
      <c r="Y115" s="58">
        <f>SUM(Y112:Y114)</f>
        <v>0</v>
      </c>
      <c r="Z115" s="71">
        <f>SUM(Z112:Z114)</f>
        <v>0</v>
      </c>
      <c r="AA115" s="59">
        <f t="shared" si="111"/>
        <v>0</v>
      </c>
      <c r="AB115" s="58">
        <f>SUM(AB112:AB114)</f>
        <v>0</v>
      </c>
      <c r="AC115" s="71">
        <f>SUM(AC112:AC114)</f>
        <v>0</v>
      </c>
      <c r="AD115" s="59">
        <f t="shared" si="112"/>
        <v>0</v>
      </c>
      <c r="AE115" s="58">
        <f>SUM(AE112:AE114)</f>
        <v>0</v>
      </c>
      <c r="AF115" s="71">
        <f>SUM(AF112:AF114)</f>
        <v>0</v>
      </c>
      <c r="AG115" s="59">
        <f t="shared" si="102"/>
        <v>0</v>
      </c>
      <c r="AH115" s="58">
        <f>SUM(AH112:AH114)</f>
        <v>0</v>
      </c>
      <c r="AI115" s="58">
        <f>SUM(AI112:AI114)</f>
        <v>0</v>
      </c>
      <c r="AJ115" s="103">
        <f t="shared" si="103"/>
        <v>0</v>
      </c>
      <c r="AK115" s="119">
        <f>SUM(AK112:AK114)</f>
        <v>0</v>
      </c>
      <c r="AL115" s="121"/>
    </row>
    <row r="116" spans="1:38" x14ac:dyDescent="0.3">
      <c r="A116" s="233"/>
      <c r="B116" s="232" t="s">
        <v>26</v>
      </c>
      <c r="C116" s="100" t="s">
        <v>55</v>
      </c>
      <c r="D116" s="77"/>
      <c r="E116" s="70"/>
      <c r="F116" s="55">
        <f t="shared" si="104"/>
        <v>0</v>
      </c>
      <c r="G116" s="77"/>
      <c r="H116" s="70"/>
      <c r="I116" s="55">
        <f t="shared" si="105"/>
        <v>0</v>
      </c>
      <c r="J116" s="77">
        <v>24</v>
      </c>
      <c r="K116" s="70">
        <v>971</v>
      </c>
      <c r="L116" s="55">
        <f t="shared" si="106"/>
        <v>2.4716786817713696E-2</v>
      </c>
      <c r="M116" s="77"/>
      <c r="N116" s="70"/>
      <c r="O116" s="55">
        <f t="shared" si="107"/>
        <v>0</v>
      </c>
      <c r="P116" s="77"/>
      <c r="Q116" s="70"/>
      <c r="R116" s="55">
        <f t="shared" si="108"/>
        <v>0</v>
      </c>
      <c r="S116" s="77"/>
      <c r="T116" s="70"/>
      <c r="U116" s="55">
        <f t="shared" si="109"/>
        <v>0</v>
      </c>
      <c r="V116" s="77"/>
      <c r="W116" s="70"/>
      <c r="X116" s="55">
        <f t="shared" si="110"/>
        <v>0</v>
      </c>
      <c r="Y116" s="77"/>
      <c r="Z116" s="70"/>
      <c r="AA116" s="55">
        <f t="shared" si="111"/>
        <v>0</v>
      </c>
      <c r="AB116" s="77"/>
      <c r="AC116" s="70"/>
      <c r="AD116" s="55">
        <f t="shared" si="112"/>
        <v>0</v>
      </c>
      <c r="AE116" s="77"/>
      <c r="AF116" s="70"/>
      <c r="AG116" s="55">
        <f t="shared" si="102"/>
        <v>0</v>
      </c>
      <c r="AH116" s="97">
        <f>SUM(D116,G116,J116,M116,P116,S116,V116,Y116,AB116,AE116)</f>
        <v>24</v>
      </c>
      <c r="AI116" s="77">
        <f>SUM(E116,H116,K116,N116,Q116,W116,T116,Z116,AC116,AF116)</f>
        <v>971</v>
      </c>
      <c r="AJ116" s="98">
        <f t="shared" si="103"/>
        <v>2.4716786817713696E-2</v>
      </c>
      <c r="AK116" s="118"/>
      <c r="AL116" s="121"/>
    </row>
    <row r="117" spans="1:38" x14ac:dyDescent="0.3">
      <c r="A117" s="233"/>
      <c r="B117" s="233"/>
      <c r="C117" s="100" t="s">
        <v>50</v>
      </c>
      <c r="D117" s="77"/>
      <c r="E117" s="72"/>
      <c r="F117" s="55">
        <f t="shared" si="104"/>
        <v>0</v>
      </c>
      <c r="G117" s="77">
        <v>17</v>
      </c>
      <c r="H117" s="72">
        <v>195</v>
      </c>
      <c r="I117" s="55">
        <f t="shared" si="105"/>
        <v>8.7179487179487175E-2</v>
      </c>
      <c r="J117" s="77">
        <v>100</v>
      </c>
      <c r="K117" s="72">
        <v>2558</v>
      </c>
      <c r="L117" s="55">
        <f t="shared" si="106"/>
        <v>3.9093041438623924E-2</v>
      </c>
      <c r="M117" s="77"/>
      <c r="N117" s="72"/>
      <c r="O117" s="55">
        <f t="shared" si="107"/>
        <v>0</v>
      </c>
      <c r="P117" s="77"/>
      <c r="Q117" s="72"/>
      <c r="R117" s="55">
        <f t="shared" si="108"/>
        <v>0</v>
      </c>
      <c r="S117" s="77"/>
      <c r="T117" s="72"/>
      <c r="U117" s="55">
        <f t="shared" si="109"/>
        <v>0</v>
      </c>
      <c r="V117" s="77"/>
      <c r="W117" s="72"/>
      <c r="X117" s="55">
        <f t="shared" si="110"/>
        <v>0</v>
      </c>
      <c r="Y117" s="77"/>
      <c r="Z117" s="72"/>
      <c r="AA117" s="55">
        <f t="shared" si="111"/>
        <v>0</v>
      </c>
      <c r="AB117" s="77"/>
      <c r="AC117" s="72"/>
      <c r="AD117" s="55">
        <f t="shared" si="112"/>
        <v>0</v>
      </c>
      <c r="AE117" s="77"/>
      <c r="AF117" s="72"/>
      <c r="AG117" s="55">
        <f t="shared" si="102"/>
        <v>0</v>
      </c>
      <c r="AH117" s="97">
        <f>SUM(D117,G117,J117,M117,P117,S117,V117,Y117,AB117,AE117)</f>
        <v>117</v>
      </c>
      <c r="AI117" s="77">
        <f>SUM(E117,H117,K117,N117,Q117,W117,T117,Z117,AC117,AF117)</f>
        <v>2753</v>
      </c>
      <c r="AJ117" s="98">
        <f t="shared" si="103"/>
        <v>4.2499091899745732E-2</v>
      </c>
      <c r="AK117" s="118"/>
      <c r="AL117" s="121"/>
    </row>
    <row r="118" spans="1:38" x14ac:dyDescent="0.3">
      <c r="A118" s="233"/>
      <c r="B118" s="233"/>
      <c r="C118" s="100" t="s">
        <v>51</v>
      </c>
      <c r="D118" s="77"/>
      <c r="E118" s="70"/>
      <c r="F118" s="55">
        <f t="shared" si="104"/>
        <v>0</v>
      </c>
      <c r="G118" s="77"/>
      <c r="H118" s="70"/>
      <c r="I118" s="55">
        <f t="shared" si="105"/>
        <v>0</v>
      </c>
      <c r="J118" s="77">
        <v>4</v>
      </c>
      <c r="K118" s="70">
        <v>45</v>
      </c>
      <c r="L118" s="55">
        <f t="shared" si="106"/>
        <v>8.8888888888888892E-2</v>
      </c>
      <c r="M118" s="77"/>
      <c r="N118" s="70"/>
      <c r="O118" s="55">
        <f t="shared" si="107"/>
        <v>0</v>
      </c>
      <c r="P118" s="77"/>
      <c r="Q118" s="70"/>
      <c r="R118" s="55">
        <f t="shared" si="108"/>
        <v>0</v>
      </c>
      <c r="S118" s="77"/>
      <c r="T118" s="70"/>
      <c r="U118" s="55">
        <f t="shared" si="109"/>
        <v>0</v>
      </c>
      <c r="V118" s="77"/>
      <c r="W118" s="70"/>
      <c r="X118" s="55">
        <f t="shared" si="110"/>
        <v>0</v>
      </c>
      <c r="Y118" s="77"/>
      <c r="Z118" s="70"/>
      <c r="AA118" s="55">
        <f t="shared" si="111"/>
        <v>0</v>
      </c>
      <c r="AB118" s="77"/>
      <c r="AC118" s="70"/>
      <c r="AD118" s="55">
        <f t="shared" si="112"/>
        <v>0</v>
      </c>
      <c r="AE118" s="77"/>
      <c r="AF118" s="70"/>
      <c r="AG118" s="55">
        <f t="shared" si="102"/>
        <v>0</v>
      </c>
      <c r="AH118" s="97">
        <f>SUM(D118,G118,J118,M118,P118,S118,V118,Y118,AB118,AE118)</f>
        <v>4</v>
      </c>
      <c r="AI118" s="77">
        <f>SUM(E118,H118,K118,N118,Q118,W118,T118,Z118,AC118,AF118)</f>
        <v>45</v>
      </c>
      <c r="AJ118" s="98">
        <f t="shared" si="103"/>
        <v>8.8888888888888892E-2</v>
      </c>
      <c r="AK118" s="118"/>
      <c r="AL118" s="121"/>
    </row>
    <row r="119" spans="1:38" x14ac:dyDescent="0.3">
      <c r="A119" s="233"/>
      <c r="B119" s="234"/>
      <c r="C119" s="102" t="s">
        <v>44</v>
      </c>
      <c r="D119" s="58">
        <f>SUM(D116:D118)</f>
        <v>0</v>
      </c>
      <c r="E119" s="71">
        <f>SUM(E116:E118)</f>
        <v>0</v>
      </c>
      <c r="F119" s="59">
        <f t="shared" si="104"/>
        <v>0</v>
      </c>
      <c r="G119" s="58">
        <f>SUM(G116:G118)</f>
        <v>17</v>
      </c>
      <c r="H119" s="71">
        <f>SUM(H116:H118)</f>
        <v>195</v>
      </c>
      <c r="I119" s="59">
        <f t="shared" si="105"/>
        <v>8.7179487179487175E-2</v>
      </c>
      <c r="J119" s="58">
        <f>SUM(J116:J118)</f>
        <v>128</v>
      </c>
      <c r="K119" s="71">
        <f>SUM(K116:K118)</f>
        <v>3574</v>
      </c>
      <c r="L119" s="59">
        <f t="shared" si="106"/>
        <v>3.5814213766088419E-2</v>
      </c>
      <c r="M119" s="58">
        <f>SUM(M116:M118)</f>
        <v>0</v>
      </c>
      <c r="N119" s="71">
        <f>SUM(N116:N118)</f>
        <v>0</v>
      </c>
      <c r="O119" s="59">
        <f t="shared" si="107"/>
        <v>0</v>
      </c>
      <c r="P119" s="58">
        <f>SUM(P116:P118)</f>
        <v>0</v>
      </c>
      <c r="Q119" s="71">
        <f>SUM(Q116:Q118)</f>
        <v>0</v>
      </c>
      <c r="R119" s="59">
        <f t="shared" si="108"/>
        <v>0</v>
      </c>
      <c r="S119" s="58">
        <f>SUM(S116:S118)</f>
        <v>0</v>
      </c>
      <c r="T119" s="71">
        <f>SUM(T116:T118)</f>
        <v>0</v>
      </c>
      <c r="U119" s="59">
        <f t="shared" si="109"/>
        <v>0</v>
      </c>
      <c r="V119" s="58">
        <f>SUM(V116:V118)</f>
        <v>0</v>
      </c>
      <c r="W119" s="71">
        <f>SUM(W116:W118)</f>
        <v>0</v>
      </c>
      <c r="X119" s="59">
        <f t="shared" si="110"/>
        <v>0</v>
      </c>
      <c r="Y119" s="58">
        <f>SUM(Y116:Y118)</f>
        <v>0</v>
      </c>
      <c r="Z119" s="71">
        <f>SUM(Z116:Z118)</f>
        <v>0</v>
      </c>
      <c r="AA119" s="59">
        <f t="shared" si="111"/>
        <v>0</v>
      </c>
      <c r="AB119" s="58">
        <f>SUM(AB116:AB118)</f>
        <v>0</v>
      </c>
      <c r="AC119" s="71">
        <f>SUM(AC116:AC118)</f>
        <v>0</v>
      </c>
      <c r="AD119" s="59">
        <f t="shared" si="112"/>
        <v>0</v>
      </c>
      <c r="AE119" s="58">
        <f>SUM(AE116:AE118)</f>
        <v>0</v>
      </c>
      <c r="AF119" s="71">
        <f>SUM(AF116:AF118)</f>
        <v>0</v>
      </c>
      <c r="AG119" s="59">
        <f t="shared" si="102"/>
        <v>0</v>
      </c>
      <c r="AH119" s="58">
        <f>SUM(AH116:AH118)</f>
        <v>145</v>
      </c>
      <c r="AI119" s="58">
        <f>SUM(AI116:AI118)</f>
        <v>3769</v>
      </c>
      <c r="AJ119" s="103">
        <f t="shared" si="103"/>
        <v>3.847174316794906E-2</v>
      </c>
      <c r="AK119" s="119">
        <f>SUM(AK116:AK118)</f>
        <v>0</v>
      </c>
      <c r="AL119" s="121"/>
    </row>
    <row r="120" spans="1:38" x14ac:dyDescent="0.3">
      <c r="A120" s="233"/>
      <c r="B120" s="232" t="s">
        <v>9</v>
      </c>
      <c r="C120" s="100" t="s">
        <v>53</v>
      </c>
      <c r="D120" s="77"/>
      <c r="E120" s="70"/>
      <c r="F120" s="55">
        <f t="shared" si="104"/>
        <v>0</v>
      </c>
      <c r="G120" s="77"/>
      <c r="H120" s="70"/>
      <c r="I120" s="55">
        <f t="shared" si="105"/>
        <v>0</v>
      </c>
      <c r="J120" s="77">
        <v>43</v>
      </c>
      <c r="K120" s="70">
        <v>1104</v>
      </c>
      <c r="L120" s="55">
        <f t="shared" si="106"/>
        <v>3.894927536231884E-2</v>
      </c>
      <c r="M120" s="77"/>
      <c r="N120" s="70"/>
      <c r="O120" s="55">
        <f t="shared" si="107"/>
        <v>0</v>
      </c>
      <c r="P120" s="77"/>
      <c r="Q120" s="70"/>
      <c r="R120" s="55">
        <f t="shared" si="108"/>
        <v>0</v>
      </c>
      <c r="S120" s="77"/>
      <c r="T120" s="70"/>
      <c r="U120" s="55">
        <f t="shared" si="109"/>
        <v>0</v>
      </c>
      <c r="V120" s="77"/>
      <c r="W120" s="70"/>
      <c r="X120" s="55">
        <f t="shared" si="110"/>
        <v>0</v>
      </c>
      <c r="Y120" s="77"/>
      <c r="Z120" s="70"/>
      <c r="AA120" s="55">
        <f t="shared" si="111"/>
        <v>0</v>
      </c>
      <c r="AB120" s="77"/>
      <c r="AC120" s="70"/>
      <c r="AD120" s="55">
        <f t="shared" si="112"/>
        <v>0</v>
      </c>
      <c r="AE120" s="77"/>
      <c r="AF120" s="70"/>
      <c r="AG120" s="55">
        <f t="shared" si="102"/>
        <v>0</v>
      </c>
      <c r="AH120" s="97">
        <f>SUM(D120,G120,J120,M120,P120,S120,V120,Y120,AB120,AE120)</f>
        <v>43</v>
      </c>
      <c r="AI120" s="77">
        <f>SUM(E120,H120,K120,N120,Q120,W120,T120,Z120,AC120,AF120)</f>
        <v>1104</v>
      </c>
      <c r="AJ120" s="98">
        <f t="shared" si="103"/>
        <v>3.894927536231884E-2</v>
      </c>
      <c r="AK120" s="118"/>
      <c r="AL120" s="121"/>
    </row>
    <row r="121" spans="1:38" x14ac:dyDescent="0.3">
      <c r="A121" s="233"/>
      <c r="B121" s="233"/>
      <c r="C121" s="100" t="s">
        <v>48</v>
      </c>
      <c r="D121" s="77"/>
      <c r="E121" s="70"/>
      <c r="F121" s="55">
        <f t="shared" si="104"/>
        <v>0</v>
      </c>
      <c r="G121" s="77"/>
      <c r="H121" s="70"/>
      <c r="I121" s="55">
        <f t="shared" si="105"/>
        <v>0</v>
      </c>
      <c r="J121" s="77">
        <v>82</v>
      </c>
      <c r="K121" s="70">
        <v>1237</v>
      </c>
      <c r="L121" s="55">
        <f t="shared" si="106"/>
        <v>6.6289409862570731E-2</v>
      </c>
      <c r="M121" s="77"/>
      <c r="N121" s="70"/>
      <c r="O121" s="55">
        <f t="shared" si="107"/>
        <v>0</v>
      </c>
      <c r="P121" s="77"/>
      <c r="Q121" s="70"/>
      <c r="R121" s="55">
        <f t="shared" si="108"/>
        <v>0</v>
      </c>
      <c r="S121" s="77"/>
      <c r="T121" s="70"/>
      <c r="U121" s="55">
        <f t="shared" si="109"/>
        <v>0</v>
      </c>
      <c r="V121" s="77"/>
      <c r="W121" s="70"/>
      <c r="X121" s="55">
        <f t="shared" si="110"/>
        <v>0</v>
      </c>
      <c r="Y121" s="77"/>
      <c r="Z121" s="70"/>
      <c r="AA121" s="55">
        <f t="shared" si="111"/>
        <v>0</v>
      </c>
      <c r="AB121" s="77"/>
      <c r="AC121" s="70"/>
      <c r="AD121" s="55">
        <f t="shared" si="112"/>
        <v>0</v>
      </c>
      <c r="AE121" s="77"/>
      <c r="AF121" s="70"/>
      <c r="AG121" s="55">
        <f t="shared" si="102"/>
        <v>0</v>
      </c>
      <c r="AH121" s="97">
        <f>SUM(D121,G121,J121,M121,P121,S121,V121,Y121,AB121,AE121)</f>
        <v>82</v>
      </c>
      <c r="AI121" s="77">
        <f>SUM(E121,H121,K121,N121,Q121,W121,T121,Z121,AC121,AF121)</f>
        <v>1237</v>
      </c>
      <c r="AJ121" s="98">
        <f t="shared" si="103"/>
        <v>6.6289409862570731E-2</v>
      </c>
      <c r="AK121" s="118"/>
      <c r="AL121" s="121"/>
    </row>
    <row r="122" spans="1:38" x14ac:dyDescent="0.3">
      <c r="A122" s="233"/>
      <c r="B122" s="233"/>
      <c r="C122" s="100" t="s">
        <v>54</v>
      </c>
      <c r="D122" s="77"/>
      <c r="E122" s="70"/>
      <c r="F122" s="55">
        <f t="shared" si="104"/>
        <v>0</v>
      </c>
      <c r="G122" s="77"/>
      <c r="H122" s="70"/>
      <c r="I122" s="55">
        <f t="shared" si="105"/>
        <v>0</v>
      </c>
      <c r="J122" s="77"/>
      <c r="K122" s="70"/>
      <c r="L122" s="55">
        <f t="shared" si="106"/>
        <v>0</v>
      </c>
      <c r="M122" s="77"/>
      <c r="N122" s="70"/>
      <c r="O122" s="55">
        <f t="shared" si="107"/>
        <v>0</v>
      </c>
      <c r="P122" s="77"/>
      <c r="Q122" s="70"/>
      <c r="R122" s="55">
        <f t="shared" si="108"/>
        <v>0</v>
      </c>
      <c r="S122" s="77"/>
      <c r="T122" s="70"/>
      <c r="U122" s="55">
        <f t="shared" si="109"/>
        <v>0</v>
      </c>
      <c r="V122" s="77"/>
      <c r="W122" s="70"/>
      <c r="X122" s="55">
        <f t="shared" si="110"/>
        <v>0</v>
      </c>
      <c r="Y122" s="77"/>
      <c r="Z122" s="70"/>
      <c r="AA122" s="55">
        <f t="shared" si="111"/>
        <v>0</v>
      </c>
      <c r="AB122" s="77"/>
      <c r="AC122" s="70"/>
      <c r="AD122" s="55">
        <f t="shared" si="112"/>
        <v>0</v>
      </c>
      <c r="AE122" s="77"/>
      <c r="AF122" s="70"/>
      <c r="AG122" s="55">
        <f t="shared" si="102"/>
        <v>0</v>
      </c>
      <c r="AH122" s="97">
        <f>SUM(D122,G122,J122,M122,P122,S122,V122,Y122,AB122,AE122)</f>
        <v>0</v>
      </c>
      <c r="AI122" s="77">
        <f>SUM(E122,H122,K122,N122,Q122,W122,T122,Z122,AC122,AF122)</f>
        <v>0</v>
      </c>
      <c r="AJ122" s="98">
        <f t="shared" si="103"/>
        <v>0</v>
      </c>
      <c r="AK122" s="118"/>
      <c r="AL122" s="121"/>
    </row>
    <row r="123" spans="1:38" x14ac:dyDescent="0.3">
      <c r="A123" s="234"/>
      <c r="B123" s="234"/>
      <c r="C123" s="102" t="s">
        <v>44</v>
      </c>
      <c r="D123" s="58">
        <f>SUM(D120:D122)</f>
        <v>0</v>
      </c>
      <c r="E123" s="71">
        <f>SUM(E120:E122)</f>
        <v>0</v>
      </c>
      <c r="F123" s="59">
        <f t="shared" si="104"/>
        <v>0</v>
      </c>
      <c r="G123" s="58">
        <f>SUM(G120:G122)</f>
        <v>0</v>
      </c>
      <c r="H123" s="71">
        <f>SUM(H120:H122)</f>
        <v>0</v>
      </c>
      <c r="I123" s="59">
        <f t="shared" si="105"/>
        <v>0</v>
      </c>
      <c r="J123" s="58">
        <f>SUM(J120:J122)</f>
        <v>125</v>
      </c>
      <c r="K123" s="71">
        <f>SUM(K120:K122)</f>
        <v>2341</v>
      </c>
      <c r="L123" s="59">
        <f t="shared" si="106"/>
        <v>5.3395984621956431E-2</v>
      </c>
      <c r="M123" s="58">
        <f>SUM(M120:M122)</f>
        <v>0</v>
      </c>
      <c r="N123" s="71">
        <f>SUM(N120:N122)</f>
        <v>0</v>
      </c>
      <c r="O123" s="59">
        <f t="shared" si="107"/>
        <v>0</v>
      </c>
      <c r="P123" s="58">
        <f>SUM(P120:P122)</f>
        <v>0</v>
      </c>
      <c r="Q123" s="71">
        <f>SUM(Q120:Q122)</f>
        <v>0</v>
      </c>
      <c r="R123" s="59">
        <f t="shared" si="108"/>
        <v>0</v>
      </c>
      <c r="S123" s="58">
        <f>SUM(S120:S122)</f>
        <v>0</v>
      </c>
      <c r="T123" s="71">
        <f>SUM(T120:T122)</f>
        <v>0</v>
      </c>
      <c r="U123" s="59">
        <f t="shared" si="109"/>
        <v>0</v>
      </c>
      <c r="V123" s="58">
        <f>SUM(V120:V122)</f>
        <v>0</v>
      </c>
      <c r="W123" s="71">
        <f>SUM(W120:W122)</f>
        <v>0</v>
      </c>
      <c r="X123" s="59">
        <f t="shared" si="110"/>
        <v>0</v>
      </c>
      <c r="Y123" s="58">
        <f>SUM(Y120:Y122)</f>
        <v>0</v>
      </c>
      <c r="Z123" s="71">
        <f>SUM(Z120:Z122)</f>
        <v>0</v>
      </c>
      <c r="AA123" s="59">
        <f t="shared" si="111"/>
        <v>0</v>
      </c>
      <c r="AB123" s="58">
        <f>SUM(AB120:AB122)</f>
        <v>0</v>
      </c>
      <c r="AC123" s="71">
        <f>SUM(AC120:AC122)</f>
        <v>0</v>
      </c>
      <c r="AD123" s="59">
        <f t="shared" si="112"/>
        <v>0</v>
      </c>
      <c r="AE123" s="58">
        <f>SUM(AE120:AE122)</f>
        <v>0</v>
      </c>
      <c r="AF123" s="71">
        <f>SUM(AF120:AF122)</f>
        <v>0</v>
      </c>
      <c r="AG123" s="59">
        <f t="shared" si="102"/>
        <v>0</v>
      </c>
      <c r="AH123" s="58">
        <f>SUM(AH120:AH122)</f>
        <v>125</v>
      </c>
      <c r="AI123" s="58">
        <f>SUM(AI120:AI122)</f>
        <v>2341</v>
      </c>
      <c r="AJ123" s="103">
        <f t="shared" si="103"/>
        <v>5.3395984621956431E-2</v>
      </c>
      <c r="AK123" s="119">
        <f>SUM(AK120:AK122)</f>
        <v>0</v>
      </c>
      <c r="AL123" s="121"/>
    </row>
    <row r="124" spans="1:38" x14ac:dyDescent="0.3">
      <c r="A124" s="235" t="s">
        <v>46</v>
      </c>
      <c r="B124" s="236"/>
      <c r="C124" s="237"/>
      <c r="D124" s="61">
        <f>SUM(D111,D115,D119,D123)</f>
        <v>0</v>
      </c>
      <c r="E124" s="73">
        <f>SUM(E111,E115,E119,E123)</f>
        <v>0</v>
      </c>
      <c r="F124" s="62">
        <f t="shared" si="104"/>
        <v>0</v>
      </c>
      <c r="G124" s="61">
        <f>SUM(G111,G115,G119,G123)</f>
        <v>190</v>
      </c>
      <c r="H124" s="73">
        <f>SUM(H111,H115,H119,H123)</f>
        <v>6266</v>
      </c>
      <c r="I124" s="62">
        <f t="shared" si="105"/>
        <v>3.032237472071497E-2</v>
      </c>
      <c r="J124" s="61">
        <f>SUM(J111,J115,J119,J123)</f>
        <v>253</v>
      </c>
      <c r="K124" s="73">
        <f>SUM(K111,K115,K119,K123)</f>
        <v>5915</v>
      </c>
      <c r="L124" s="62">
        <f t="shared" si="106"/>
        <v>4.2772612003381234E-2</v>
      </c>
      <c r="M124" s="61">
        <f>SUM(M111,M115,M119,M123)</f>
        <v>0</v>
      </c>
      <c r="N124" s="73">
        <f>SUM(N111,N115,N119,N123)</f>
        <v>0</v>
      </c>
      <c r="O124" s="62">
        <f t="shared" si="107"/>
        <v>0</v>
      </c>
      <c r="P124" s="61">
        <f>SUM(P111,P115,P119,P123)</f>
        <v>0</v>
      </c>
      <c r="Q124" s="73">
        <f>SUM(Q111,Q115,Q119,Q123)</f>
        <v>0</v>
      </c>
      <c r="R124" s="62">
        <f t="shared" si="108"/>
        <v>0</v>
      </c>
      <c r="S124" s="61">
        <f>SUM(S111,S115,S119,S123)</f>
        <v>0</v>
      </c>
      <c r="T124" s="73">
        <f>SUM(T111,T115,T119,T123)</f>
        <v>0</v>
      </c>
      <c r="U124" s="62">
        <f t="shared" si="109"/>
        <v>0</v>
      </c>
      <c r="V124" s="61">
        <f>SUM(V111,V115,V119,V123)</f>
        <v>0</v>
      </c>
      <c r="W124" s="73">
        <f>SUM(W111,W115,W119,W123)</f>
        <v>0</v>
      </c>
      <c r="X124" s="62">
        <f t="shared" si="110"/>
        <v>0</v>
      </c>
      <c r="Y124" s="61">
        <f>SUM(Y111,Y115,Y119,Y123)</f>
        <v>0</v>
      </c>
      <c r="Z124" s="73">
        <f>SUM(Z111,Z115,Z119,Z123)</f>
        <v>0</v>
      </c>
      <c r="AA124" s="62">
        <f t="shared" si="111"/>
        <v>0</v>
      </c>
      <c r="AB124" s="61">
        <f>SUM(AB111,AB115,AB119,AB123)</f>
        <v>0</v>
      </c>
      <c r="AC124" s="73">
        <f>SUM(AC111,AC115,AC119,AC123)</f>
        <v>0</v>
      </c>
      <c r="AD124" s="62">
        <f t="shared" si="112"/>
        <v>0</v>
      </c>
      <c r="AE124" s="61">
        <f>SUM(AE111,AE115,AE119,AE123)</f>
        <v>0</v>
      </c>
      <c r="AF124" s="73">
        <f>SUM(AF111,AF115,AF119,AF123)</f>
        <v>0</v>
      </c>
      <c r="AG124" s="62">
        <f t="shared" si="102"/>
        <v>0</v>
      </c>
      <c r="AH124" s="61">
        <f>SUM(AH111,AH115,AH119,AH123)</f>
        <v>443</v>
      </c>
      <c r="AI124" s="61">
        <f>SUM(AI111,AI115,AI119,AI123)</f>
        <v>12181</v>
      </c>
      <c r="AJ124" s="105">
        <f t="shared" si="103"/>
        <v>3.6368114276331992E-2</v>
      </c>
      <c r="AK124" s="120">
        <f>SUM(AK111,AK115,AK119,AK123)</f>
        <v>0</v>
      </c>
      <c r="AL124" s="121"/>
    </row>
    <row r="125" spans="1:38" x14ac:dyDescent="0.3">
      <c r="A125" s="238" t="s">
        <v>33</v>
      </c>
      <c r="B125" s="232" t="s">
        <v>24</v>
      </c>
      <c r="C125" s="100" t="s">
        <v>41</v>
      </c>
      <c r="D125" s="77">
        <v>1471</v>
      </c>
      <c r="E125" s="70">
        <v>14658</v>
      </c>
      <c r="F125" s="55">
        <f t="shared" si="104"/>
        <v>0.10035475508254878</v>
      </c>
      <c r="G125" s="77">
        <v>2715</v>
      </c>
      <c r="H125" s="70">
        <v>27906</v>
      </c>
      <c r="I125" s="55">
        <f t="shared" si="105"/>
        <v>9.7290905181681361E-2</v>
      </c>
      <c r="J125" s="77">
        <v>565</v>
      </c>
      <c r="K125" s="70">
        <v>10894</v>
      </c>
      <c r="L125" s="55">
        <f t="shared" si="106"/>
        <v>5.1863411051955202E-2</v>
      </c>
      <c r="M125" s="77">
        <v>643</v>
      </c>
      <c r="N125" s="70">
        <v>10387</v>
      </c>
      <c r="O125" s="55">
        <f t="shared" si="107"/>
        <v>6.1904303456243384E-2</v>
      </c>
      <c r="P125" s="77"/>
      <c r="Q125" s="70"/>
      <c r="R125" s="55">
        <f t="shared" si="108"/>
        <v>0</v>
      </c>
      <c r="S125" s="77"/>
      <c r="T125" s="70"/>
      <c r="U125" s="55">
        <f t="shared" si="109"/>
        <v>0</v>
      </c>
      <c r="V125" s="77">
        <v>1112</v>
      </c>
      <c r="W125" s="70">
        <v>20907</v>
      </c>
      <c r="X125" s="55">
        <f t="shared" si="110"/>
        <v>5.3187927488401017E-2</v>
      </c>
      <c r="Y125" s="77"/>
      <c r="Z125" s="70"/>
      <c r="AA125" s="55">
        <f t="shared" si="111"/>
        <v>0</v>
      </c>
      <c r="AB125" s="77"/>
      <c r="AC125" s="70"/>
      <c r="AD125" s="55">
        <f t="shared" si="112"/>
        <v>0</v>
      </c>
      <c r="AE125" s="77"/>
      <c r="AF125" s="70"/>
      <c r="AG125" s="55">
        <f t="shared" si="102"/>
        <v>0</v>
      </c>
      <c r="AH125" s="97">
        <f>SUM(D125,G125,J125,M125,P125,S125,V125,Y125,AB125,AE125)</f>
        <v>6506</v>
      </c>
      <c r="AI125" s="77">
        <f>SUM(E125,H125,K125,N125,Q125,W125,T125,Z125,AC125,AF125)</f>
        <v>84752</v>
      </c>
      <c r="AJ125" s="98">
        <f t="shared" si="103"/>
        <v>7.6765150084953743E-2</v>
      </c>
      <c r="AK125" s="118">
        <v>491</v>
      </c>
      <c r="AL125" s="121"/>
    </row>
    <row r="126" spans="1:38" x14ac:dyDescent="0.3">
      <c r="A126" s="233"/>
      <c r="B126" s="233"/>
      <c r="C126" s="100" t="s">
        <v>43</v>
      </c>
      <c r="D126" s="77">
        <v>1111</v>
      </c>
      <c r="E126" s="70">
        <v>7584</v>
      </c>
      <c r="F126" s="55">
        <f t="shared" si="104"/>
        <v>0.14649261603375527</v>
      </c>
      <c r="G126" s="77">
        <v>2069</v>
      </c>
      <c r="H126" s="70">
        <v>16516</v>
      </c>
      <c r="I126" s="55">
        <f t="shared" si="105"/>
        <v>0.1252724630661177</v>
      </c>
      <c r="J126" s="77">
        <v>554</v>
      </c>
      <c r="K126" s="70">
        <v>7254</v>
      </c>
      <c r="L126" s="55">
        <f t="shared" si="106"/>
        <v>7.6371657016818306E-2</v>
      </c>
      <c r="M126" s="77">
        <v>121</v>
      </c>
      <c r="N126" s="70">
        <v>1136</v>
      </c>
      <c r="O126" s="55">
        <f t="shared" si="107"/>
        <v>0.10651408450704225</v>
      </c>
      <c r="P126" s="77"/>
      <c r="Q126" s="70"/>
      <c r="R126" s="55">
        <f t="shared" si="108"/>
        <v>0</v>
      </c>
      <c r="S126" s="77"/>
      <c r="T126" s="70"/>
      <c r="U126" s="55">
        <f t="shared" si="109"/>
        <v>0</v>
      </c>
      <c r="V126" s="77">
        <v>914</v>
      </c>
      <c r="W126" s="70">
        <v>11426</v>
      </c>
      <c r="X126" s="55">
        <f t="shared" si="110"/>
        <v>7.9992998424645551E-2</v>
      </c>
      <c r="Y126" s="77"/>
      <c r="Z126" s="70"/>
      <c r="AA126" s="55">
        <f t="shared" si="111"/>
        <v>0</v>
      </c>
      <c r="AB126" s="77"/>
      <c r="AC126" s="70"/>
      <c r="AD126" s="55">
        <f t="shared" si="112"/>
        <v>0</v>
      </c>
      <c r="AE126" s="77"/>
      <c r="AF126" s="70"/>
      <c r="AG126" s="55">
        <f t="shared" si="102"/>
        <v>0</v>
      </c>
      <c r="AH126" s="97">
        <f>SUM(D126,G126,J126,M126,P126,S126,V126,Y126,AB126,AE126)</f>
        <v>4769</v>
      </c>
      <c r="AI126" s="77">
        <f>SUM(E126,H126,K126,N126,Q126,W126,T126,Z126,AC126,AF126)</f>
        <v>43916</v>
      </c>
      <c r="AJ126" s="98">
        <f t="shared" si="103"/>
        <v>0.10859367884142454</v>
      </c>
      <c r="AK126" s="118">
        <v>254</v>
      </c>
      <c r="AL126" s="121"/>
    </row>
    <row r="127" spans="1:38" x14ac:dyDescent="0.3">
      <c r="A127" s="233"/>
      <c r="B127" s="233"/>
      <c r="C127" s="100" t="s">
        <v>47</v>
      </c>
      <c r="D127" s="77">
        <v>448</v>
      </c>
      <c r="E127" s="70">
        <v>2644</v>
      </c>
      <c r="F127" s="55">
        <f t="shared" si="104"/>
        <v>0.16944024205748864</v>
      </c>
      <c r="G127" s="77">
        <v>2396</v>
      </c>
      <c r="H127" s="70">
        <v>17169</v>
      </c>
      <c r="I127" s="55">
        <f t="shared" si="105"/>
        <v>0.13955384704991555</v>
      </c>
      <c r="J127" s="77">
        <v>350</v>
      </c>
      <c r="K127" s="70">
        <v>3347</v>
      </c>
      <c r="L127" s="55">
        <f t="shared" si="106"/>
        <v>0.10457125784284434</v>
      </c>
      <c r="M127" s="77">
        <v>97</v>
      </c>
      <c r="N127" s="70">
        <v>382</v>
      </c>
      <c r="O127" s="55">
        <f t="shared" si="107"/>
        <v>0.25392670157068065</v>
      </c>
      <c r="P127" s="77"/>
      <c r="Q127" s="70"/>
      <c r="R127" s="55">
        <f t="shared" si="108"/>
        <v>0</v>
      </c>
      <c r="S127" s="77"/>
      <c r="T127" s="70"/>
      <c r="U127" s="55">
        <f t="shared" si="109"/>
        <v>0</v>
      </c>
      <c r="V127" s="77">
        <v>955</v>
      </c>
      <c r="W127" s="70">
        <v>9998</v>
      </c>
      <c r="X127" s="55">
        <f t="shared" si="110"/>
        <v>9.5519103820764159E-2</v>
      </c>
      <c r="Y127" s="77"/>
      <c r="Z127" s="70"/>
      <c r="AA127" s="55">
        <f t="shared" si="111"/>
        <v>0</v>
      </c>
      <c r="AB127" s="77"/>
      <c r="AC127" s="70"/>
      <c r="AD127" s="55">
        <f t="shared" si="112"/>
        <v>0</v>
      </c>
      <c r="AE127" s="77"/>
      <c r="AF127" s="70"/>
      <c r="AG127" s="55">
        <f t="shared" si="102"/>
        <v>0</v>
      </c>
      <c r="AH127" s="97">
        <f>SUM(D127,G127,J127,M127,P127,S127,V127,Y127,AB127,AE127)</f>
        <v>4246</v>
      </c>
      <c r="AI127" s="77">
        <f>SUM(E127,H127,K127,N127,Q127,W127,T127,Z127,AC127,AF127)</f>
        <v>33540</v>
      </c>
      <c r="AJ127" s="98">
        <f t="shared" si="103"/>
        <v>0.12659511031604054</v>
      </c>
      <c r="AK127" s="118">
        <v>104</v>
      </c>
      <c r="AL127" s="121"/>
    </row>
    <row r="128" spans="1:38" x14ac:dyDescent="0.3">
      <c r="A128" s="233"/>
      <c r="B128" s="234"/>
      <c r="C128" s="102" t="s">
        <v>44</v>
      </c>
      <c r="D128" s="58">
        <f>SUM(D125:D127)</f>
        <v>3030</v>
      </c>
      <c r="E128" s="71">
        <f>SUM(E125:E127)</f>
        <v>24886</v>
      </c>
      <c r="F128" s="59">
        <f t="shared" si="104"/>
        <v>0.12175520372900427</v>
      </c>
      <c r="G128" s="58">
        <f>SUM(G125:G127)</f>
        <v>7180</v>
      </c>
      <c r="H128" s="71">
        <f>SUM(H125:H127)</f>
        <v>61591</v>
      </c>
      <c r="I128" s="59">
        <f t="shared" si="105"/>
        <v>0.11657547368933772</v>
      </c>
      <c r="J128" s="58">
        <f>SUM(J125:J127)</f>
        <v>1469</v>
      </c>
      <c r="K128" s="71">
        <f>SUM(K125:K127)</f>
        <v>21495</v>
      </c>
      <c r="L128" s="59">
        <f t="shared" si="106"/>
        <v>6.8341474761572457E-2</v>
      </c>
      <c r="M128" s="58">
        <f>SUM(M125:M127)</f>
        <v>861</v>
      </c>
      <c r="N128" s="71">
        <f>SUM(N125:N127)</f>
        <v>11905</v>
      </c>
      <c r="O128" s="59">
        <f t="shared" si="107"/>
        <v>7.2322553548929025E-2</v>
      </c>
      <c r="P128" s="58">
        <f>SUM(P125:P127)</f>
        <v>0</v>
      </c>
      <c r="Q128" s="71">
        <f>SUM(Q125:Q127)</f>
        <v>0</v>
      </c>
      <c r="R128" s="59">
        <f t="shared" si="108"/>
        <v>0</v>
      </c>
      <c r="S128" s="58">
        <f>SUM(S125:S127)</f>
        <v>0</v>
      </c>
      <c r="T128" s="71">
        <f>SUM(T125:T127)</f>
        <v>0</v>
      </c>
      <c r="U128" s="59">
        <f t="shared" si="109"/>
        <v>0</v>
      </c>
      <c r="V128" s="58">
        <f>SUM(V125:V127)</f>
        <v>2981</v>
      </c>
      <c r="W128" s="71">
        <f>SUM(W125:W127)</f>
        <v>42331</v>
      </c>
      <c r="X128" s="59">
        <f t="shared" si="110"/>
        <v>7.0421204318348252E-2</v>
      </c>
      <c r="Y128" s="58">
        <f>SUM(Y125:Y127)</f>
        <v>0</v>
      </c>
      <c r="Z128" s="71">
        <f>SUM(Z125:Z127)</f>
        <v>0</v>
      </c>
      <c r="AA128" s="59">
        <f t="shared" si="111"/>
        <v>0</v>
      </c>
      <c r="AB128" s="58">
        <f>SUM(AB125:AB127)</f>
        <v>0</v>
      </c>
      <c r="AC128" s="71">
        <f>SUM(AC125:AC127)</f>
        <v>0</v>
      </c>
      <c r="AD128" s="59">
        <f t="shared" si="112"/>
        <v>0</v>
      </c>
      <c r="AE128" s="58">
        <f>SUM(AE125:AE127)</f>
        <v>0</v>
      </c>
      <c r="AF128" s="71">
        <f>SUM(AF125:AF127)</f>
        <v>0</v>
      </c>
      <c r="AG128" s="59">
        <f t="shared" si="102"/>
        <v>0</v>
      </c>
      <c r="AH128" s="58">
        <f>SUM(AH125:AH127)</f>
        <v>15521</v>
      </c>
      <c r="AI128" s="58">
        <f>SUM(AI125:AI127)</f>
        <v>162208</v>
      </c>
      <c r="AJ128" s="103">
        <f t="shared" si="103"/>
        <v>9.5685786151114616E-2</v>
      </c>
      <c r="AK128" s="119">
        <f>SUM(AK125:AK127)</f>
        <v>849</v>
      </c>
      <c r="AL128" s="121"/>
    </row>
    <row r="129" spans="1:38" x14ac:dyDescent="0.3">
      <c r="A129" s="233"/>
      <c r="B129" s="232" t="s">
        <v>25</v>
      </c>
      <c r="C129" s="100" t="s">
        <v>38</v>
      </c>
      <c r="D129" s="77">
        <v>527</v>
      </c>
      <c r="E129" s="70">
        <v>3632</v>
      </c>
      <c r="F129" s="55">
        <f t="shared" si="104"/>
        <v>0.14509911894273128</v>
      </c>
      <c r="G129" s="77">
        <v>3058</v>
      </c>
      <c r="H129" s="70">
        <v>20649</v>
      </c>
      <c r="I129" s="55">
        <f t="shared" si="105"/>
        <v>0.14809433870889632</v>
      </c>
      <c r="J129" s="77">
        <v>279</v>
      </c>
      <c r="K129" s="70">
        <v>5110</v>
      </c>
      <c r="L129" s="55">
        <f t="shared" si="106"/>
        <v>5.4598825831702544E-2</v>
      </c>
      <c r="M129" s="77">
        <v>385</v>
      </c>
      <c r="N129" s="70">
        <v>2903</v>
      </c>
      <c r="O129" s="55">
        <f t="shared" si="107"/>
        <v>0.13262142611091973</v>
      </c>
      <c r="P129" s="77"/>
      <c r="Q129" s="70"/>
      <c r="R129" s="55">
        <f t="shared" si="108"/>
        <v>0</v>
      </c>
      <c r="S129" s="77"/>
      <c r="T129" s="70"/>
      <c r="U129" s="55">
        <f t="shared" si="109"/>
        <v>0</v>
      </c>
      <c r="V129" s="77">
        <v>1089</v>
      </c>
      <c r="W129" s="70">
        <v>11473</v>
      </c>
      <c r="X129" s="55">
        <f t="shared" si="110"/>
        <v>9.4918504314477473E-2</v>
      </c>
      <c r="Y129" s="77"/>
      <c r="Z129" s="70"/>
      <c r="AA129" s="55">
        <f t="shared" si="111"/>
        <v>0</v>
      </c>
      <c r="AB129" s="77"/>
      <c r="AC129" s="70"/>
      <c r="AD129" s="55">
        <f t="shared" si="112"/>
        <v>0</v>
      </c>
      <c r="AE129" s="77"/>
      <c r="AF129" s="70"/>
      <c r="AG129" s="55">
        <f t="shared" si="102"/>
        <v>0</v>
      </c>
      <c r="AH129" s="97">
        <f>SUM(D129,G129,J129,M129,P129,S129,V129,Y129,AB129,AE129)</f>
        <v>5338</v>
      </c>
      <c r="AI129" s="77">
        <f>SUM(E129,H129,K129,N129,Q129,W129,T129,Z129,AC129,AF129)</f>
        <v>43767</v>
      </c>
      <c r="AJ129" s="98">
        <f t="shared" si="103"/>
        <v>0.12196403683140265</v>
      </c>
      <c r="AK129" s="118">
        <v>75</v>
      </c>
      <c r="AL129" s="121"/>
    </row>
    <row r="130" spans="1:38" x14ac:dyDescent="0.3">
      <c r="A130" s="233"/>
      <c r="B130" s="233"/>
      <c r="C130" s="54" t="s">
        <v>39</v>
      </c>
      <c r="D130" s="77">
        <v>750</v>
      </c>
      <c r="E130" s="70">
        <v>6268</v>
      </c>
      <c r="F130" s="55">
        <f t="shared" si="104"/>
        <v>0.1196553924696873</v>
      </c>
      <c r="G130" s="77">
        <v>3357</v>
      </c>
      <c r="H130" s="70">
        <v>25199</v>
      </c>
      <c r="I130" s="55">
        <f t="shared" si="105"/>
        <v>0.13321957220524624</v>
      </c>
      <c r="J130" s="77">
        <v>649</v>
      </c>
      <c r="K130" s="70">
        <v>8821</v>
      </c>
      <c r="L130" s="55">
        <f t="shared" si="106"/>
        <v>7.3574424668404942E-2</v>
      </c>
      <c r="M130" s="77">
        <v>1061</v>
      </c>
      <c r="N130" s="70">
        <v>11586</v>
      </c>
      <c r="O130" s="55">
        <f t="shared" si="107"/>
        <v>9.1576040048334195E-2</v>
      </c>
      <c r="P130" s="77"/>
      <c r="Q130" s="77"/>
      <c r="R130" s="55">
        <f t="shared" si="108"/>
        <v>0</v>
      </c>
      <c r="S130" s="77"/>
      <c r="T130" s="77"/>
      <c r="U130" s="55">
        <f t="shared" si="109"/>
        <v>0</v>
      </c>
      <c r="V130" s="77">
        <v>1264</v>
      </c>
      <c r="W130" s="70">
        <v>16896</v>
      </c>
      <c r="X130" s="55">
        <f t="shared" si="110"/>
        <v>7.4810606060606064E-2</v>
      </c>
      <c r="Y130" s="77"/>
      <c r="Z130" s="77"/>
      <c r="AA130" s="55">
        <f t="shared" si="111"/>
        <v>0</v>
      </c>
      <c r="AB130" s="77"/>
      <c r="AC130" s="77"/>
      <c r="AD130" s="55">
        <f t="shared" si="112"/>
        <v>0</v>
      </c>
      <c r="AE130" s="77"/>
      <c r="AF130" s="77"/>
      <c r="AG130" s="55">
        <f t="shared" si="102"/>
        <v>0</v>
      </c>
      <c r="AH130" s="97">
        <f t="shared" ref="AH130" si="119">SUM(D130,G130,J130,M130,P130,S130,V130,Y130,AB130,AE130)</f>
        <v>7081</v>
      </c>
      <c r="AI130" s="77">
        <f t="shared" ref="AI130" si="120">SUM(E130,H130,K130,N130,Q130,W130,T130,Z130,AC130,AF130)</f>
        <v>68770</v>
      </c>
      <c r="AJ130" s="98">
        <f t="shared" si="103"/>
        <v>0.10296640977170278</v>
      </c>
      <c r="AK130" s="118">
        <v>102</v>
      </c>
      <c r="AL130" s="122"/>
    </row>
    <row r="131" spans="1:38" x14ac:dyDescent="0.3">
      <c r="A131" s="233"/>
      <c r="B131" s="233"/>
      <c r="C131" s="100" t="s">
        <v>52</v>
      </c>
      <c r="D131" s="77">
        <v>702</v>
      </c>
      <c r="E131" s="70">
        <v>6364</v>
      </c>
      <c r="F131" s="55">
        <f t="shared" si="104"/>
        <v>0.11030798240100566</v>
      </c>
      <c r="G131" s="77">
        <v>3324</v>
      </c>
      <c r="H131" s="70">
        <v>24873</v>
      </c>
      <c r="I131" s="55">
        <f t="shared" si="105"/>
        <v>0.13363888553853576</v>
      </c>
      <c r="J131" s="77">
        <v>730</v>
      </c>
      <c r="K131" s="70">
        <v>11654</v>
      </c>
      <c r="L131" s="55">
        <f t="shared" si="106"/>
        <v>6.2639437103140558E-2</v>
      </c>
      <c r="M131" s="77">
        <v>1413</v>
      </c>
      <c r="N131" s="70">
        <v>15889</v>
      </c>
      <c r="O131" s="55">
        <f t="shared" si="107"/>
        <v>8.8929448045817858E-2</v>
      </c>
      <c r="P131" s="77"/>
      <c r="Q131" s="77"/>
      <c r="R131" s="55">
        <f t="shared" si="108"/>
        <v>0</v>
      </c>
      <c r="S131" s="77"/>
      <c r="T131" s="77"/>
      <c r="U131" s="55">
        <f t="shared" si="109"/>
        <v>0</v>
      </c>
      <c r="V131" s="77">
        <v>1512</v>
      </c>
      <c r="W131" s="70">
        <v>21580</v>
      </c>
      <c r="X131" s="55">
        <f t="shared" si="110"/>
        <v>7.0064874884151987E-2</v>
      </c>
      <c r="Y131" s="77"/>
      <c r="Z131" s="70"/>
      <c r="AA131" s="55">
        <f t="shared" si="111"/>
        <v>0</v>
      </c>
      <c r="AB131" s="77"/>
      <c r="AC131" s="70"/>
      <c r="AD131" s="55">
        <f t="shared" si="112"/>
        <v>0</v>
      </c>
      <c r="AE131" s="77"/>
      <c r="AF131" s="70"/>
      <c r="AG131" s="55">
        <f t="shared" si="102"/>
        <v>0</v>
      </c>
      <c r="AH131" s="97">
        <f>SUM(D131,G131,J131,M131,P131,S131,V131,Y131,AB131,AE131)</f>
        <v>7681</v>
      </c>
      <c r="AI131" s="77">
        <f>SUM(E131,H131,K131,N131,Q131,W131,T131,Z131,AC131,AF131)</f>
        <v>80360</v>
      </c>
      <c r="AJ131" s="98">
        <f t="shared" si="103"/>
        <v>9.5582379293180683E-2</v>
      </c>
      <c r="AK131" s="124">
        <v>102</v>
      </c>
      <c r="AL131" s="121"/>
    </row>
    <row r="132" spans="1:38" x14ac:dyDescent="0.3">
      <c r="A132" s="233"/>
      <c r="B132" s="234"/>
      <c r="C132" s="102" t="s">
        <v>44</v>
      </c>
      <c r="D132" s="58">
        <f>SUM(D129:D131)</f>
        <v>1979</v>
      </c>
      <c r="E132" s="71">
        <f>SUM(E129:E131)</f>
        <v>16264</v>
      </c>
      <c r="F132" s="59">
        <f t="shared" si="104"/>
        <v>0.12167978357107723</v>
      </c>
      <c r="G132" s="58">
        <f>SUM(G129:G131)</f>
        <v>9739</v>
      </c>
      <c r="H132" s="71">
        <f>SUM(H129:H131)</f>
        <v>70721</v>
      </c>
      <c r="I132" s="59">
        <f t="shared" si="105"/>
        <v>0.13771015681339346</v>
      </c>
      <c r="J132" s="58">
        <f>SUM(J129:J131)</f>
        <v>1658</v>
      </c>
      <c r="K132" s="71">
        <f>SUM(K129:K131)</f>
        <v>25585</v>
      </c>
      <c r="L132" s="59">
        <f t="shared" si="106"/>
        <v>6.4803595856947435E-2</v>
      </c>
      <c r="M132" s="58">
        <f>SUM(M129:M131)</f>
        <v>2859</v>
      </c>
      <c r="N132" s="71">
        <f>SUM(N129:N131)</f>
        <v>30378</v>
      </c>
      <c r="O132" s="59">
        <f t="shared" si="107"/>
        <v>9.411416156428995E-2</v>
      </c>
      <c r="P132" s="58">
        <f>SUM(P129:P131)</f>
        <v>0</v>
      </c>
      <c r="Q132" s="71">
        <f>SUM(Q129:Q131)</f>
        <v>0</v>
      </c>
      <c r="R132" s="59">
        <f t="shared" si="108"/>
        <v>0</v>
      </c>
      <c r="S132" s="58">
        <f>SUM(S129:S131)</f>
        <v>0</v>
      </c>
      <c r="T132" s="71">
        <f>SUM(T129:T131)</f>
        <v>0</v>
      </c>
      <c r="U132" s="59">
        <f t="shared" si="109"/>
        <v>0</v>
      </c>
      <c r="V132" s="58">
        <f>SUM(V129:V131)</f>
        <v>3865</v>
      </c>
      <c r="W132" s="71">
        <f>SUM(W129:W131)</f>
        <v>49949</v>
      </c>
      <c r="X132" s="59">
        <f t="shared" si="110"/>
        <v>7.7378926505035139E-2</v>
      </c>
      <c r="Y132" s="58">
        <f>SUM(Y129:Y131)</f>
        <v>0</v>
      </c>
      <c r="Z132" s="71">
        <f>SUM(Z129:Z131)</f>
        <v>0</v>
      </c>
      <c r="AA132" s="59">
        <f t="shared" si="111"/>
        <v>0</v>
      </c>
      <c r="AB132" s="58">
        <f>SUM(AB129:AB131)</f>
        <v>0</v>
      </c>
      <c r="AC132" s="71">
        <f>SUM(AC129:AC131)</f>
        <v>0</v>
      </c>
      <c r="AD132" s="59">
        <f t="shared" si="112"/>
        <v>0</v>
      </c>
      <c r="AE132" s="58">
        <f>SUM(AE129:AE131)</f>
        <v>0</v>
      </c>
      <c r="AF132" s="71">
        <f>SUM(AF129:AF131)</f>
        <v>0</v>
      </c>
      <c r="AG132" s="59">
        <f t="shared" si="102"/>
        <v>0</v>
      </c>
      <c r="AH132" s="58">
        <f>SUM(AH129:AH131)</f>
        <v>20100</v>
      </c>
      <c r="AI132" s="58">
        <f>SUM(AI129:AI131)</f>
        <v>192897</v>
      </c>
      <c r="AJ132" s="103">
        <f t="shared" si="103"/>
        <v>0.1042006874134901</v>
      </c>
      <c r="AK132" s="119">
        <f>SUM(AK129:AK131)</f>
        <v>279</v>
      </c>
      <c r="AL132" s="121"/>
    </row>
    <row r="133" spans="1:38" x14ac:dyDescent="0.3">
      <c r="A133" s="233"/>
      <c r="B133" s="232" t="s">
        <v>26</v>
      </c>
      <c r="C133" s="100" t="s">
        <v>55</v>
      </c>
      <c r="D133" s="77">
        <v>619</v>
      </c>
      <c r="E133" s="70">
        <v>5957</v>
      </c>
      <c r="F133" s="55">
        <f t="shared" si="104"/>
        <v>0.10391136478092999</v>
      </c>
      <c r="G133" s="77">
        <v>2888</v>
      </c>
      <c r="H133" s="70">
        <v>22561</v>
      </c>
      <c r="I133" s="55">
        <f t="shared" si="105"/>
        <v>0.12800851026106999</v>
      </c>
      <c r="J133" s="77">
        <v>978</v>
      </c>
      <c r="K133" s="70">
        <v>14803</v>
      </c>
      <c r="L133" s="55">
        <f t="shared" si="106"/>
        <v>6.6067688981963121E-2</v>
      </c>
      <c r="M133" s="77">
        <v>1511</v>
      </c>
      <c r="N133" s="70">
        <v>18538</v>
      </c>
      <c r="O133" s="55">
        <f t="shared" si="107"/>
        <v>8.1508253317509979E-2</v>
      </c>
      <c r="P133" s="77"/>
      <c r="Q133" s="70"/>
      <c r="R133" s="55">
        <f t="shared" si="108"/>
        <v>0</v>
      </c>
      <c r="S133" s="77"/>
      <c r="T133" s="70"/>
      <c r="U133" s="55">
        <f t="shared" si="109"/>
        <v>0</v>
      </c>
      <c r="V133" s="77">
        <v>2121</v>
      </c>
      <c r="W133" s="70">
        <v>31604</v>
      </c>
      <c r="X133" s="55">
        <f t="shared" si="110"/>
        <v>6.7111758005315783E-2</v>
      </c>
      <c r="Y133" s="77"/>
      <c r="Z133" s="70"/>
      <c r="AA133" s="55">
        <f t="shared" si="111"/>
        <v>0</v>
      </c>
      <c r="AB133" s="77"/>
      <c r="AC133" s="70"/>
      <c r="AD133" s="55">
        <f t="shared" si="112"/>
        <v>0</v>
      </c>
      <c r="AE133" s="77"/>
      <c r="AF133" s="70"/>
      <c r="AG133" s="55">
        <f t="shared" si="102"/>
        <v>0</v>
      </c>
      <c r="AH133" s="97">
        <f>SUM(D133,G133,J133,M133,P133,S133,V133,Y133,AB133,AE133)</f>
        <v>8117</v>
      </c>
      <c r="AI133" s="77">
        <f>SUM(E133,H133,K133,N133,Q133,W133,T133,Z133,AC133,AF133)</f>
        <v>93463</v>
      </c>
      <c r="AJ133" s="98">
        <f t="shared" si="103"/>
        <v>8.6847201566395263E-2</v>
      </c>
      <c r="AK133" s="124">
        <v>268</v>
      </c>
      <c r="AL133" s="121"/>
    </row>
    <row r="134" spans="1:38" x14ac:dyDescent="0.3">
      <c r="A134" s="233"/>
      <c r="B134" s="233"/>
      <c r="C134" s="100" t="s">
        <v>50</v>
      </c>
      <c r="D134" s="77">
        <v>793</v>
      </c>
      <c r="E134" s="72">
        <v>8632</v>
      </c>
      <c r="F134" s="55">
        <f t="shared" ref="F134:F197" si="121">IF(ISERROR(D134/E134),0,(D134/E134))</f>
        <v>9.1867469879518077E-2</v>
      </c>
      <c r="G134" s="77">
        <v>2779</v>
      </c>
      <c r="H134" s="72">
        <v>24121</v>
      </c>
      <c r="I134" s="55">
        <f t="shared" ref="I134:I197" si="122">IF(ISERROR(G134/H134),0,(G134/H134))</f>
        <v>0.11521081215538327</v>
      </c>
      <c r="J134" s="77">
        <v>891</v>
      </c>
      <c r="K134" s="72">
        <v>15528</v>
      </c>
      <c r="L134" s="55">
        <f t="shared" ref="L134:L197" si="123">IF(ISERROR(J134/K134),0,(J134/K134))</f>
        <v>5.7380216383307571E-2</v>
      </c>
      <c r="M134" s="77">
        <v>1606</v>
      </c>
      <c r="N134" s="72">
        <v>22595</v>
      </c>
      <c r="O134" s="55">
        <f t="shared" ref="O134:O197" si="124">IF(ISERROR(M134/N134),0,(M134/N134))</f>
        <v>7.1077672051338789E-2</v>
      </c>
      <c r="P134" s="77"/>
      <c r="Q134" s="72"/>
      <c r="R134" s="55">
        <f t="shared" ref="R134:R197" si="125">IF(ISERROR(P134/Q134),0,(P134/Q134))</f>
        <v>0</v>
      </c>
      <c r="S134" s="77"/>
      <c r="T134" s="72"/>
      <c r="U134" s="55">
        <f t="shared" ref="U134:U197" si="126">IF(ISERROR(S134/T134),0,(S134/T134))</f>
        <v>0</v>
      </c>
      <c r="V134" s="77">
        <v>1437</v>
      </c>
      <c r="W134" s="72">
        <v>30208</v>
      </c>
      <c r="X134" s="55">
        <f t="shared" ref="X134:X197" si="127">IF(ISERROR(V134/W134),0,(V134/W134))</f>
        <v>4.7570180084745763E-2</v>
      </c>
      <c r="Y134" s="77"/>
      <c r="Z134" s="72"/>
      <c r="AA134" s="55">
        <f t="shared" ref="AA134:AA197" si="128">IF(ISERROR(Y134/Z134),0,(Y134/Z134))</f>
        <v>0</v>
      </c>
      <c r="AB134" s="77"/>
      <c r="AC134" s="72"/>
      <c r="AD134" s="55">
        <f t="shared" ref="AD134:AD197" si="129">IF(ISERROR(AB134/AC134),0,(AB134/AC134))</f>
        <v>0</v>
      </c>
      <c r="AE134" s="77"/>
      <c r="AF134" s="72"/>
      <c r="AG134" s="55">
        <f t="shared" ref="AG134:AG197" si="130">IF(ISERROR(AE134/AF134),0,(AE134/AF134))</f>
        <v>0</v>
      </c>
      <c r="AH134" s="97">
        <f>SUM(D134,G134,J134,M134,P134,S134,V134,Y134,AB134,AE134)</f>
        <v>7506</v>
      </c>
      <c r="AI134" s="77">
        <f>SUM(E134,H134,K134,N134,Q134,W134,T134,Z134,AC134,AF134)</f>
        <v>101084</v>
      </c>
      <c r="AJ134" s="98">
        <f t="shared" ref="AJ134:AJ197" si="131">IF(ISERROR(AH134/AI134),0,(AH134/AI134))</f>
        <v>7.4255074987139402E-2</v>
      </c>
      <c r="AK134" s="118">
        <v>384</v>
      </c>
      <c r="AL134" s="121"/>
    </row>
    <row r="135" spans="1:38" x14ac:dyDescent="0.3">
      <c r="A135" s="233"/>
      <c r="B135" s="233"/>
      <c r="C135" s="100" t="s">
        <v>51</v>
      </c>
      <c r="D135" s="77">
        <v>580</v>
      </c>
      <c r="E135" s="70">
        <v>3882</v>
      </c>
      <c r="F135" s="55">
        <f t="shared" si="121"/>
        <v>0.14940752189592993</v>
      </c>
      <c r="G135" s="77">
        <v>2755</v>
      </c>
      <c r="H135" s="70">
        <v>17450</v>
      </c>
      <c r="I135" s="55">
        <f t="shared" si="122"/>
        <v>0.15787965616045846</v>
      </c>
      <c r="J135" s="77">
        <v>1304</v>
      </c>
      <c r="K135" s="70">
        <v>13747</v>
      </c>
      <c r="L135" s="55">
        <f t="shared" si="123"/>
        <v>9.485705972212119E-2</v>
      </c>
      <c r="M135" s="77">
        <v>1536</v>
      </c>
      <c r="N135" s="70">
        <v>14372</v>
      </c>
      <c r="O135" s="55">
        <f t="shared" si="124"/>
        <v>0.10687447815196215</v>
      </c>
      <c r="P135" s="77"/>
      <c r="Q135" s="70"/>
      <c r="R135" s="55">
        <f t="shared" si="125"/>
        <v>0</v>
      </c>
      <c r="S135" s="77"/>
      <c r="T135" s="70"/>
      <c r="U135" s="55">
        <f t="shared" si="126"/>
        <v>0</v>
      </c>
      <c r="V135" s="77">
        <v>1131</v>
      </c>
      <c r="W135" s="70">
        <v>14484</v>
      </c>
      <c r="X135" s="55">
        <f t="shared" si="127"/>
        <v>7.8086164043082024E-2</v>
      </c>
      <c r="Y135" s="77"/>
      <c r="Z135" s="70"/>
      <c r="AA135" s="55">
        <f t="shared" si="128"/>
        <v>0</v>
      </c>
      <c r="AB135" s="77"/>
      <c r="AC135" s="70"/>
      <c r="AD135" s="55">
        <f t="shared" si="129"/>
        <v>0</v>
      </c>
      <c r="AE135" s="77"/>
      <c r="AF135" s="70"/>
      <c r="AG135" s="55">
        <f t="shared" si="130"/>
        <v>0</v>
      </c>
      <c r="AH135" s="97">
        <f>SUM(D135,G135,J135,M135,P135,S135,V135,Y135,AB135,AE135)</f>
        <v>7306</v>
      </c>
      <c r="AI135" s="77">
        <f>SUM(E135,H135,K135,N135,Q135,W135,T135,Z135,AC135,AF135)</f>
        <v>63935</v>
      </c>
      <c r="AJ135" s="98">
        <f t="shared" si="131"/>
        <v>0.1142723078126222</v>
      </c>
      <c r="AK135" s="118">
        <v>234</v>
      </c>
      <c r="AL135" s="121"/>
    </row>
    <row r="136" spans="1:38" x14ac:dyDescent="0.3">
      <c r="A136" s="233"/>
      <c r="B136" s="234"/>
      <c r="C136" s="102" t="s">
        <v>44</v>
      </c>
      <c r="D136" s="58">
        <f>SUM(D133:D135)</f>
        <v>1992</v>
      </c>
      <c r="E136" s="71">
        <f>SUM(E133:E135)</f>
        <v>18471</v>
      </c>
      <c r="F136" s="59">
        <f t="shared" si="121"/>
        <v>0.10784472957609226</v>
      </c>
      <c r="G136" s="58">
        <f>SUM(G133:G135)</f>
        <v>8422</v>
      </c>
      <c r="H136" s="71">
        <f>SUM(H133:H135)</f>
        <v>64132</v>
      </c>
      <c r="I136" s="59">
        <f t="shared" si="122"/>
        <v>0.13132289652591531</v>
      </c>
      <c r="J136" s="58">
        <f>SUM(J133:J135)</f>
        <v>3173</v>
      </c>
      <c r="K136" s="71">
        <f>SUM(K133:K135)</f>
        <v>44078</v>
      </c>
      <c r="L136" s="59">
        <f t="shared" si="123"/>
        <v>7.1986024774263802E-2</v>
      </c>
      <c r="M136" s="58">
        <f>SUM(M133:M135)</f>
        <v>4653</v>
      </c>
      <c r="N136" s="71">
        <f>SUM(N133:N135)</f>
        <v>55505</v>
      </c>
      <c r="O136" s="59">
        <f t="shared" si="124"/>
        <v>8.3830285559859469E-2</v>
      </c>
      <c r="P136" s="58">
        <f>SUM(P133:P135)</f>
        <v>0</v>
      </c>
      <c r="Q136" s="71">
        <f>SUM(Q133:Q135)</f>
        <v>0</v>
      </c>
      <c r="R136" s="59">
        <f t="shared" si="125"/>
        <v>0</v>
      </c>
      <c r="S136" s="58">
        <f>SUM(S133:S135)</f>
        <v>0</v>
      </c>
      <c r="T136" s="71">
        <f>SUM(T133:T135)</f>
        <v>0</v>
      </c>
      <c r="U136" s="59">
        <f t="shared" si="126"/>
        <v>0</v>
      </c>
      <c r="V136" s="58">
        <f>SUM(V133:V135)</f>
        <v>4689</v>
      </c>
      <c r="W136" s="71">
        <f>SUM(W133:W135)</f>
        <v>76296</v>
      </c>
      <c r="X136" s="59">
        <f t="shared" si="127"/>
        <v>6.1458005662157908E-2</v>
      </c>
      <c r="Y136" s="58">
        <f>SUM(Y133:Y135)</f>
        <v>0</v>
      </c>
      <c r="Z136" s="71">
        <f>SUM(Z133:Z135)</f>
        <v>0</v>
      </c>
      <c r="AA136" s="59">
        <f t="shared" si="128"/>
        <v>0</v>
      </c>
      <c r="AB136" s="58">
        <f>SUM(AB133:AB135)</f>
        <v>0</v>
      </c>
      <c r="AC136" s="71">
        <f>SUM(AC133:AC135)</f>
        <v>0</v>
      </c>
      <c r="AD136" s="59">
        <f t="shared" si="129"/>
        <v>0</v>
      </c>
      <c r="AE136" s="58">
        <f>SUM(AE133:AE135)</f>
        <v>0</v>
      </c>
      <c r="AF136" s="71">
        <f>SUM(AF133:AF135)</f>
        <v>0</v>
      </c>
      <c r="AG136" s="59">
        <f t="shared" si="130"/>
        <v>0</v>
      </c>
      <c r="AH136" s="58">
        <f>SUM(AH133:AH135)</f>
        <v>22929</v>
      </c>
      <c r="AI136" s="58">
        <f>SUM(AI133:AI135)</f>
        <v>258482</v>
      </c>
      <c r="AJ136" s="103">
        <f t="shared" si="131"/>
        <v>8.8706370269496529E-2</v>
      </c>
      <c r="AK136" s="119">
        <f>SUM(AK133:AK135)</f>
        <v>886</v>
      </c>
      <c r="AL136" s="121"/>
    </row>
    <row r="137" spans="1:38" x14ac:dyDescent="0.3">
      <c r="A137" s="233"/>
      <c r="B137" s="232" t="s">
        <v>9</v>
      </c>
      <c r="C137" s="100" t="s">
        <v>53</v>
      </c>
      <c r="D137" s="113">
        <v>816</v>
      </c>
      <c r="E137" s="70">
        <v>6753</v>
      </c>
      <c r="F137" s="55">
        <f t="shared" si="121"/>
        <v>0.12083518436250555</v>
      </c>
      <c r="G137" s="113">
        <v>3486</v>
      </c>
      <c r="H137" s="70">
        <v>25716</v>
      </c>
      <c r="I137" s="55">
        <f t="shared" si="122"/>
        <v>0.13555762949136724</v>
      </c>
      <c r="J137" s="113">
        <v>1244</v>
      </c>
      <c r="K137" s="70">
        <v>15826</v>
      </c>
      <c r="L137" s="55">
        <f t="shared" si="123"/>
        <v>7.8604827499052191E-2</v>
      </c>
      <c r="M137" s="113">
        <v>2179</v>
      </c>
      <c r="N137" s="70">
        <v>21834</v>
      </c>
      <c r="O137" s="55">
        <f t="shared" si="124"/>
        <v>9.9798479435742424E-2</v>
      </c>
      <c r="P137" s="113"/>
      <c r="Q137" s="70"/>
      <c r="R137" s="55">
        <f t="shared" si="125"/>
        <v>0</v>
      </c>
      <c r="S137" s="113"/>
      <c r="T137" s="70"/>
      <c r="U137" s="55">
        <f t="shared" si="126"/>
        <v>0</v>
      </c>
      <c r="V137" s="113">
        <v>1734</v>
      </c>
      <c r="W137" s="70">
        <v>27330</v>
      </c>
      <c r="X137" s="55">
        <f t="shared" si="127"/>
        <v>6.3446761800219534E-2</v>
      </c>
      <c r="Y137" s="113"/>
      <c r="Z137" s="70"/>
      <c r="AA137" s="55">
        <f t="shared" si="128"/>
        <v>0</v>
      </c>
      <c r="AB137" s="113"/>
      <c r="AC137" s="70"/>
      <c r="AD137" s="55">
        <f t="shared" si="129"/>
        <v>0</v>
      </c>
      <c r="AE137" s="113"/>
      <c r="AF137" s="70"/>
      <c r="AG137" s="55">
        <f t="shared" si="130"/>
        <v>0</v>
      </c>
      <c r="AH137" s="97">
        <f>SUM(D137,G137,J137,M137,P137,S137,V137,Y137,AB137,AE137)</f>
        <v>9459</v>
      </c>
      <c r="AI137" s="77">
        <f>SUM(E137,H137,K137,N137,Q137,W137,T137,Z137,AC137,AF137)</f>
        <v>97459</v>
      </c>
      <c r="AJ137" s="98">
        <f t="shared" si="131"/>
        <v>9.7056197990950041E-2</v>
      </c>
      <c r="AK137" s="118">
        <v>418</v>
      </c>
      <c r="AL137" s="121"/>
    </row>
    <row r="138" spans="1:38" x14ac:dyDescent="0.3">
      <c r="A138" s="233"/>
      <c r="B138" s="233"/>
      <c r="C138" s="100" t="s">
        <v>48</v>
      </c>
      <c r="D138" s="77">
        <v>640</v>
      </c>
      <c r="E138" s="70">
        <v>6612</v>
      </c>
      <c r="F138" s="55">
        <f t="shared" si="121"/>
        <v>9.6793708408953419E-2</v>
      </c>
      <c r="G138" s="77">
        <v>3622</v>
      </c>
      <c r="H138" s="70">
        <v>27532</v>
      </c>
      <c r="I138" s="55">
        <f t="shared" si="122"/>
        <v>0.13155600755484528</v>
      </c>
      <c r="J138" s="77">
        <v>891</v>
      </c>
      <c r="K138" s="70">
        <v>12024</v>
      </c>
      <c r="L138" s="55">
        <f t="shared" si="123"/>
        <v>7.410179640718563E-2</v>
      </c>
      <c r="M138" s="77">
        <v>2031</v>
      </c>
      <c r="N138" s="70">
        <v>19122</v>
      </c>
      <c r="O138" s="55">
        <f t="shared" si="124"/>
        <v>0.10621273925321618</v>
      </c>
      <c r="P138" s="77"/>
      <c r="Q138" s="70"/>
      <c r="R138" s="55">
        <f t="shared" si="125"/>
        <v>0</v>
      </c>
      <c r="S138" s="77"/>
      <c r="T138" s="70"/>
      <c r="U138" s="55">
        <f t="shared" si="126"/>
        <v>0</v>
      </c>
      <c r="V138" s="77">
        <v>1500</v>
      </c>
      <c r="W138" s="70">
        <v>24705</v>
      </c>
      <c r="X138" s="55">
        <f t="shared" si="127"/>
        <v>6.0716454159077109E-2</v>
      </c>
      <c r="Y138" s="77"/>
      <c r="Z138" s="70"/>
      <c r="AA138" s="55">
        <f t="shared" si="128"/>
        <v>0</v>
      </c>
      <c r="AB138" s="77"/>
      <c r="AC138" s="70"/>
      <c r="AD138" s="55">
        <f t="shared" si="129"/>
        <v>0</v>
      </c>
      <c r="AE138" s="77"/>
      <c r="AF138" s="70"/>
      <c r="AG138" s="55">
        <f t="shared" si="130"/>
        <v>0</v>
      </c>
      <c r="AH138" s="97">
        <f>SUM(D138,G138,J138,M138,P138,S138,V138,Y138,AB138,AE138)</f>
        <v>8684</v>
      </c>
      <c r="AI138" s="77">
        <f>SUM(E138,H138,K138,N138,Q138,W138,T138,Z138,AC138,AF138)</f>
        <v>89995</v>
      </c>
      <c r="AJ138" s="98">
        <f t="shared" si="131"/>
        <v>9.6494249680537811E-2</v>
      </c>
      <c r="AK138" s="118">
        <v>480</v>
      </c>
      <c r="AL138" s="121"/>
    </row>
    <row r="139" spans="1:38" x14ac:dyDescent="0.3">
      <c r="A139" s="233"/>
      <c r="B139" s="233"/>
      <c r="C139" s="100" t="s">
        <v>54</v>
      </c>
      <c r="D139" s="77">
        <v>404</v>
      </c>
      <c r="E139" s="70">
        <v>3061</v>
      </c>
      <c r="F139" s="55">
        <f t="shared" si="121"/>
        <v>0.13198301208755309</v>
      </c>
      <c r="G139" s="77">
        <v>2921</v>
      </c>
      <c r="H139" s="70">
        <v>15870</v>
      </c>
      <c r="I139" s="55">
        <f t="shared" si="122"/>
        <v>0.18405797101449275</v>
      </c>
      <c r="J139" s="77">
        <v>1431</v>
      </c>
      <c r="K139" s="70">
        <v>10906</v>
      </c>
      <c r="L139" s="55">
        <f t="shared" si="123"/>
        <v>0.13121217678342198</v>
      </c>
      <c r="M139" s="77">
        <v>1939</v>
      </c>
      <c r="N139" s="70">
        <v>13681</v>
      </c>
      <c r="O139" s="55">
        <f t="shared" si="124"/>
        <v>0.14172940574519408</v>
      </c>
      <c r="P139" s="77"/>
      <c r="Q139" s="70"/>
      <c r="R139" s="55">
        <f t="shared" si="125"/>
        <v>0</v>
      </c>
      <c r="S139" s="77"/>
      <c r="T139" s="70"/>
      <c r="U139" s="55">
        <f t="shared" si="126"/>
        <v>0</v>
      </c>
      <c r="V139" s="77">
        <v>1463</v>
      </c>
      <c r="W139" s="70">
        <v>14305</v>
      </c>
      <c r="X139" s="55">
        <f t="shared" si="127"/>
        <v>0.10227193289059769</v>
      </c>
      <c r="Y139" s="77"/>
      <c r="Z139" s="70"/>
      <c r="AA139" s="55">
        <f t="shared" si="128"/>
        <v>0</v>
      </c>
      <c r="AB139" s="77"/>
      <c r="AC139" s="70"/>
      <c r="AD139" s="55">
        <f t="shared" si="129"/>
        <v>0</v>
      </c>
      <c r="AE139" s="77"/>
      <c r="AF139" s="70"/>
      <c r="AG139" s="55">
        <f t="shared" si="130"/>
        <v>0</v>
      </c>
      <c r="AH139" s="97">
        <f>SUM(D139,G139,J139,M139,P139,S139,V139,Y139,AB139,AE139)</f>
        <v>8158</v>
      </c>
      <c r="AI139" s="77">
        <f>SUM(E139,H139,K139,N139,Q139,W139,T139,Z139,AC139,AF139)</f>
        <v>57823</v>
      </c>
      <c r="AJ139" s="98">
        <f t="shared" si="131"/>
        <v>0.14108572713280182</v>
      </c>
      <c r="AK139" s="118">
        <v>248</v>
      </c>
      <c r="AL139" s="121"/>
    </row>
    <row r="140" spans="1:38" x14ac:dyDescent="0.3">
      <c r="A140" s="234"/>
      <c r="B140" s="234"/>
      <c r="C140" s="102" t="s">
        <v>44</v>
      </c>
      <c r="D140" s="58">
        <f>SUM(D137:D139)</f>
        <v>1860</v>
      </c>
      <c r="E140" s="71">
        <f>SUM(E137:E139)</f>
        <v>16426</v>
      </c>
      <c r="F140" s="59">
        <f t="shared" si="121"/>
        <v>0.11323511506148788</v>
      </c>
      <c r="G140" s="58">
        <f>SUM(G137:G139)</f>
        <v>10029</v>
      </c>
      <c r="H140" s="71">
        <f>SUM(H137:H139)</f>
        <v>69118</v>
      </c>
      <c r="I140" s="59">
        <f t="shared" si="122"/>
        <v>0.14509968459735526</v>
      </c>
      <c r="J140" s="58">
        <f>SUM(J137:J139)</f>
        <v>3566</v>
      </c>
      <c r="K140" s="71">
        <f>SUM(K137:K139)</f>
        <v>38756</v>
      </c>
      <c r="L140" s="59">
        <f t="shared" si="123"/>
        <v>9.201155950046444E-2</v>
      </c>
      <c r="M140" s="58">
        <f>SUM(M137:M139)</f>
        <v>6149</v>
      </c>
      <c r="N140" s="71">
        <f>SUM(N137:N139)</f>
        <v>54637</v>
      </c>
      <c r="O140" s="59">
        <f t="shared" si="124"/>
        <v>0.11254278236359976</v>
      </c>
      <c r="P140" s="58">
        <f>SUM(P137:P139)</f>
        <v>0</v>
      </c>
      <c r="Q140" s="71">
        <f>SUM(Q137:Q139)</f>
        <v>0</v>
      </c>
      <c r="R140" s="59">
        <f t="shared" si="125"/>
        <v>0</v>
      </c>
      <c r="S140" s="58">
        <f>SUM(S137:S139)</f>
        <v>0</v>
      </c>
      <c r="T140" s="71">
        <f>SUM(T137:T139)</f>
        <v>0</v>
      </c>
      <c r="U140" s="59">
        <f t="shared" si="126"/>
        <v>0</v>
      </c>
      <c r="V140" s="58">
        <f>SUM(V137:V139)</f>
        <v>4697</v>
      </c>
      <c r="W140" s="71">
        <f>SUM(W137:W139)</f>
        <v>66340</v>
      </c>
      <c r="X140" s="59">
        <f t="shared" si="127"/>
        <v>7.0801929454326201E-2</v>
      </c>
      <c r="Y140" s="58">
        <f>SUM(Y137:Y139)</f>
        <v>0</v>
      </c>
      <c r="Z140" s="71">
        <f>SUM(Z137:Z139)</f>
        <v>0</v>
      </c>
      <c r="AA140" s="59">
        <f t="shared" si="128"/>
        <v>0</v>
      </c>
      <c r="AB140" s="58">
        <f>SUM(AB137:AB139)</f>
        <v>0</v>
      </c>
      <c r="AC140" s="71">
        <f>SUM(AC137:AC139)</f>
        <v>0</v>
      </c>
      <c r="AD140" s="59">
        <f t="shared" si="129"/>
        <v>0</v>
      </c>
      <c r="AE140" s="58">
        <f>SUM(AE137:AE139)</f>
        <v>0</v>
      </c>
      <c r="AF140" s="71">
        <f>SUM(AF137:AF139)</f>
        <v>0</v>
      </c>
      <c r="AG140" s="59">
        <f t="shared" si="130"/>
        <v>0</v>
      </c>
      <c r="AH140" s="58">
        <f>SUM(AH137:AH139)</f>
        <v>26301</v>
      </c>
      <c r="AI140" s="58">
        <f>SUM(AI137:AI139)</f>
        <v>245277</v>
      </c>
      <c r="AJ140" s="103">
        <f t="shared" si="131"/>
        <v>0.1072297851001113</v>
      </c>
      <c r="AK140" s="119">
        <f>SUM(AK137:AK139)</f>
        <v>1146</v>
      </c>
      <c r="AL140" s="121"/>
    </row>
    <row r="141" spans="1:38" x14ac:dyDescent="0.3">
      <c r="A141" s="235" t="s">
        <v>46</v>
      </c>
      <c r="B141" s="236"/>
      <c r="C141" s="237"/>
      <c r="D141" s="61">
        <f>SUM(D128,D132,D136,D140)</f>
        <v>8861</v>
      </c>
      <c r="E141" s="73">
        <f>SUM(E128,E132,E136,E140)</f>
        <v>76047</v>
      </c>
      <c r="F141" s="62">
        <f t="shared" si="121"/>
        <v>0.11652004681315502</v>
      </c>
      <c r="G141" s="61">
        <f>SUM(G128,G132,G136,G140)</f>
        <v>35370</v>
      </c>
      <c r="H141" s="73">
        <f>SUM(H128,H132,H136,H140)</f>
        <v>265562</v>
      </c>
      <c r="I141" s="62">
        <f t="shared" si="122"/>
        <v>0.13318923641183603</v>
      </c>
      <c r="J141" s="61">
        <f>SUM(J128,J132,J136,J140)</f>
        <v>9866</v>
      </c>
      <c r="K141" s="73">
        <f>SUM(K128,K132,K136,K140)</f>
        <v>129914</v>
      </c>
      <c r="L141" s="62">
        <f t="shared" si="123"/>
        <v>7.5942546607755901E-2</v>
      </c>
      <c r="M141" s="61">
        <f>SUM(M128,M132,M136,M140)</f>
        <v>14522</v>
      </c>
      <c r="N141" s="73">
        <f>SUM(N128,N132,N136,N140)</f>
        <v>152425</v>
      </c>
      <c r="O141" s="62">
        <f t="shared" si="124"/>
        <v>9.5273085123831397E-2</v>
      </c>
      <c r="P141" s="61">
        <f>SUM(P128,P132,P136,P140)</f>
        <v>0</v>
      </c>
      <c r="Q141" s="73">
        <f>SUM(Q128,Q132,Q136,Q140)</f>
        <v>0</v>
      </c>
      <c r="R141" s="62">
        <f t="shared" si="125"/>
        <v>0</v>
      </c>
      <c r="S141" s="61">
        <f>SUM(S128,S132,S136,S140)</f>
        <v>0</v>
      </c>
      <c r="T141" s="73">
        <f>SUM(T128,T132,T136,T140)</f>
        <v>0</v>
      </c>
      <c r="U141" s="62">
        <f t="shared" si="126"/>
        <v>0</v>
      </c>
      <c r="V141" s="61">
        <f>SUM(V128,V132,V136,V140)</f>
        <v>16232</v>
      </c>
      <c r="W141" s="73">
        <f>SUM(W128,W132,W136,W140)</f>
        <v>234916</v>
      </c>
      <c r="X141" s="62">
        <f t="shared" si="127"/>
        <v>6.909703894157912E-2</v>
      </c>
      <c r="Y141" s="61">
        <f>SUM(Y128,Y132,Y136,Y140)</f>
        <v>0</v>
      </c>
      <c r="Z141" s="73">
        <f>SUM(Z128,Z132,Z136,Z140)</f>
        <v>0</v>
      </c>
      <c r="AA141" s="62">
        <f t="shared" si="128"/>
        <v>0</v>
      </c>
      <c r="AB141" s="61">
        <f>SUM(AB128,AB132,AB136,AB140)</f>
        <v>0</v>
      </c>
      <c r="AC141" s="73">
        <f>SUM(AC128,AC132,AC136,AC140)</f>
        <v>0</v>
      </c>
      <c r="AD141" s="62">
        <f t="shared" si="129"/>
        <v>0</v>
      </c>
      <c r="AE141" s="61">
        <f>SUM(AE128,AE132,AE136,AE140)</f>
        <v>0</v>
      </c>
      <c r="AF141" s="73">
        <f>SUM(AF128,AF132,AF136,AF140)</f>
        <v>0</v>
      </c>
      <c r="AG141" s="62">
        <f t="shared" si="130"/>
        <v>0</v>
      </c>
      <c r="AH141" s="61">
        <f>SUM(AH128,AH132,AH136,AH140)</f>
        <v>84851</v>
      </c>
      <c r="AI141" s="61">
        <f>SUM(AI128,AI132,AI136,AI140)</f>
        <v>858864</v>
      </c>
      <c r="AJ141" s="105">
        <f t="shared" si="131"/>
        <v>9.8794454069561652E-2</v>
      </c>
      <c r="AK141" s="120">
        <f>SUM(AK128,AK132,AK136,AK140)</f>
        <v>3160</v>
      </c>
      <c r="AL141" s="121"/>
    </row>
    <row r="142" spans="1:38" x14ac:dyDescent="0.3">
      <c r="A142" s="238" t="s">
        <v>34</v>
      </c>
      <c r="B142" s="232" t="s">
        <v>24</v>
      </c>
      <c r="C142" s="100" t="s">
        <v>41</v>
      </c>
      <c r="D142" s="77">
        <v>1119</v>
      </c>
      <c r="E142" s="70">
        <v>9378</v>
      </c>
      <c r="F142" s="55">
        <f t="shared" si="121"/>
        <v>0.11932181701855406</v>
      </c>
      <c r="G142" s="77">
        <v>1562</v>
      </c>
      <c r="H142" s="70">
        <v>15634</v>
      </c>
      <c r="I142" s="55">
        <f t="shared" si="122"/>
        <v>9.9910451579889981E-2</v>
      </c>
      <c r="J142" s="77"/>
      <c r="K142" s="70"/>
      <c r="L142" s="55">
        <f t="shared" si="123"/>
        <v>0</v>
      </c>
      <c r="M142" s="77"/>
      <c r="N142" s="70"/>
      <c r="O142" s="55">
        <f t="shared" si="124"/>
        <v>0</v>
      </c>
      <c r="P142" s="77"/>
      <c r="Q142" s="70"/>
      <c r="R142" s="55">
        <f t="shared" si="125"/>
        <v>0</v>
      </c>
      <c r="S142" s="77"/>
      <c r="T142" s="70"/>
      <c r="U142" s="55">
        <f t="shared" si="126"/>
        <v>0</v>
      </c>
      <c r="V142" s="77"/>
      <c r="W142" s="70"/>
      <c r="X142" s="55">
        <f t="shared" si="127"/>
        <v>0</v>
      </c>
      <c r="Y142" s="77"/>
      <c r="Z142" s="70"/>
      <c r="AA142" s="55">
        <f t="shared" si="128"/>
        <v>0</v>
      </c>
      <c r="AB142" s="77"/>
      <c r="AC142" s="70"/>
      <c r="AD142" s="55">
        <f t="shared" si="129"/>
        <v>0</v>
      </c>
      <c r="AE142" s="77">
        <v>125</v>
      </c>
      <c r="AF142" s="70">
        <v>836</v>
      </c>
      <c r="AG142" s="55">
        <f t="shared" si="130"/>
        <v>0.14952153110047847</v>
      </c>
      <c r="AH142" s="97">
        <f>SUM(D142,G142,J142,M142,P142,S142,V142,Y142,AB142,AE142)</f>
        <v>2806</v>
      </c>
      <c r="AI142" s="77">
        <f>SUM(E142,H142,K142,N142,Q142,W142,T142,Z142,AC142,AF142)</f>
        <v>25848</v>
      </c>
      <c r="AJ142" s="98">
        <f t="shared" si="131"/>
        <v>0.10855772206747137</v>
      </c>
      <c r="AK142" s="118">
        <v>306</v>
      </c>
      <c r="AL142" s="121"/>
    </row>
    <row r="143" spans="1:38" x14ac:dyDescent="0.3">
      <c r="A143" s="233"/>
      <c r="B143" s="233"/>
      <c r="C143" s="100" t="s">
        <v>43</v>
      </c>
      <c r="D143" s="77">
        <v>743</v>
      </c>
      <c r="E143" s="70">
        <v>4900</v>
      </c>
      <c r="F143" s="55">
        <f t="shared" si="121"/>
        <v>0.15163265306122448</v>
      </c>
      <c r="G143" s="77">
        <v>919</v>
      </c>
      <c r="H143" s="70">
        <v>6498</v>
      </c>
      <c r="I143" s="55">
        <f t="shared" si="122"/>
        <v>0.14142813173284088</v>
      </c>
      <c r="J143" s="77"/>
      <c r="K143" s="70"/>
      <c r="L143" s="55">
        <f t="shared" si="123"/>
        <v>0</v>
      </c>
      <c r="M143" s="77"/>
      <c r="N143" s="70"/>
      <c r="O143" s="55">
        <f t="shared" si="124"/>
        <v>0</v>
      </c>
      <c r="P143" s="77"/>
      <c r="Q143" s="70"/>
      <c r="R143" s="55">
        <f t="shared" si="125"/>
        <v>0</v>
      </c>
      <c r="S143" s="77"/>
      <c r="T143" s="70"/>
      <c r="U143" s="55">
        <f t="shared" si="126"/>
        <v>0</v>
      </c>
      <c r="V143" s="77"/>
      <c r="W143" s="70"/>
      <c r="X143" s="55">
        <f t="shared" si="127"/>
        <v>0</v>
      </c>
      <c r="Y143" s="77"/>
      <c r="Z143" s="70"/>
      <c r="AA143" s="55">
        <f t="shared" si="128"/>
        <v>0</v>
      </c>
      <c r="AB143" s="77"/>
      <c r="AC143" s="70"/>
      <c r="AD143" s="55">
        <f t="shared" si="129"/>
        <v>0</v>
      </c>
      <c r="AE143" s="77">
        <v>111</v>
      </c>
      <c r="AF143" s="70">
        <v>690</v>
      </c>
      <c r="AG143" s="55">
        <f t="shared" si="130"/>
        <v>0.16086956521739129</v>
      </c>
      <c r="AH143" s="97">
        <f>SUM(D143,G143,J143,M143,P143,S143,V143,Y143,AB143,AE143)</f>
        <v>1773</v>
      </c>
      <c r="AI143" s="77">
        <f>SUM(E143,H143,K143,N143,Q143,W143,T143,Z143,AC143,AF143)</f>
        <v>12088</v>
      </c>
      <c r="AJ143" s="98">
        <f t="shared" si="131"/>
        <v>0.14667438782263401</v>
      </c>
      <c r="AK143" s="118">
        <v>101</v>
      </c>
      <c r="AL143" s="121"/>
    </row>
    <row r="144" spans="1:38" x14ac:dyDescent="0.3">
      <c r="A144" s="233"/>
      <c r="B144" s="233"/>
      <c r="C144" s="100" t="s">
        <v>47</v>
      </c>
      <c r="D144" s="77">
        <v>4</v>
      </c>
      <c r="E144" s="70">
        <v>74</v>
      </c>
      <c r="F144" s="55">
        <f t="shared" si="121"/>
        <v>5.4054054054054057E-2</v>
      </c>
      <c r="G144" s="77">
        <v>1295</v>
      </c>
      <c r="H144" s="70">
        <v>8671</v>
      </c>
      <c r="I144" s="55">
        <f t="shared" si="122"/>
        <v>0.14934840272171607</v>
      </c>
      <c r="J144" s="77"/>
      <c r="K144" s="70"/>
      <c r="L144" s="55">
        <f t="shared" si="123"/>
        <v>0</v>
      </c>
      <c r="M144" s="77"/>
      <c r="N144" s="70"/>
      <c r="O144" s="55">
        <f t="shared" si="124"/>
        <v>0</v>
      </c>
      <c r="P144" s="77"/>
      <c r="Q144" s="70"/>
      <c r="R144" s="55">
        <f t="shared" si="125"/>
        <v>0</v>
      </c>
      <c r="S144" s="77"/>
      <c r="T144" s="70"/>
      <c r="U144" s="55">
        <f t="shared" si="126"/>
        <v>0</v>
      </c>
      <c r="V144" s="77"/>
      <c r="W144" s="70"/>
      <c r="X144" s="55">
        <f t="shared" si="127"/>
        <v>0</v>
      </c>
      <c r="Y144" s="77"/>
      <c r="Z144" s="70"/>
      <c r="AA144" s="55">
        <f t="shared" si="128"/>
        <v>0</v>
      </c>
      <c r="AB144" s="77"/>
      <c r="AC144" s="70"/>
      <c r="AD144" s="55">
        <f t="shared" si="129"/>
        <v>0</v>
      </c>
      <c r="AE144" s="77">
        <v>68</v>
      </c>
      <c r="AF144" s="70">
        <v>364</v>
      </c>
      <c r="AG144" s="55">
        <f t="shared" si="130"/>
        <v>0.18681318681318682</v>
      </c>
      <c r="AH144" s="97">
        <f>SUM(D144,G144,J144,M144,P144,S144,V144,Y144,AB144,AE144)</f>
        <v>1367</v>
      </c>
      <c r="AI144" s="77">
        <f>SUM(E144,H144,K144,N144,Q144,W144,T144,Z144,AC144,AF144)</f>
        <v>9109</v>
      </c>
      <c r="AJ144" s="98">
        <f t="shared" si="131"/>
        <v>0.15007135799758481</v>
      </c>
      <c r="AK144" s="118">
        <v>58</v>
      </c>
      <c r="AL144" s="121"/>
    </row>
    <row r="145" spans="1:38" x14ac:dyDescent="0.3">
      <c r="A145" s="233"/>
      <c r="B145" s="234"/>
      <c r="C145" s="102" t="s">
        <v>44</v>
      </c>
      <c r="D145" s="58">
        <f>SUM(D142:D144)</f>
        <v>1866</v>
      </c>
      <c r="E145" s="71">
        <f>SUM(E142:E144)</f>
        <v>14352</v>
      </c>
      <c r="F145" s="59">
        <f t="shared" si="121"/>
        <v>0.13001672240802675</v>
      </c>
      <c r="G145" s="58">
        <f>SUM(G142:G144)</f>
        <v>3776</v>
      </c>
      <c r="H145" s="71">
        <f>SUM(H142:H144)</f>
        <v>30803</v>
      </c>
      <c r="I145" s="59">
        <f t="shared" si="122"/>
        <v>0.12258546245495569</v>
      </c>
      <c r="J145" s="58">
        <f>SUM(J142:J144)</f>
        <v>0</v>
      </c>
      <c r="K145" s="71">
        <f>SUM(K142:K144)</f>
        <v>0</v>
      </c>
      <c r="L145" s="59">
        <f t="shared" si="123"/>
        <v>0</v>
      </c>
      <c r="M145" s="58">
        <f>SUM(M142:M144)</f>
        <v>0</v>
      </c>
      <c r="N145" s="71">
        <f>SUM(N142:N144)</f>
        <v>0</v>
      </c>
      <c r="O145" s="59">
        <f t="shared" si="124"/>
        <v>0</v>
      </c>
      <c r="P145" s="58">
        <f>SUM(P142:P144)</f>
        <v>0</v>
      </c>
      <c r="Q145" s="71">
        <f>SUM(Q142:Q144)</f>
        <v>0</v>
      </c>
      <c r="R145" s="59">
        <f t="shared" si="125"/>
        <v>0</v>
      </c>
      <c r="S145" s="58">
        <f>SUM(S142:S144)</f>
        <v>0</v>
      </c>
      <c r="T145" s="71">
        <f>SUM(T142:T144)</f>
        <v>0</v>
      </c>
      <c r="U145" s="59">
        <f t="shared" si="126"/>
        <v>0</v>
      </c>
      <c r="V145" s="58">
        <f>SUM(V142:V144)</f>
        <v>0</v>
      </c>
      <c r="W145" s="71">
        <f>SUM(W142:W144)</f>
        <v>0</v>
      </c>
      <c r="X145" s="59">
        <f t="shared" si="127"/>
        <v>0</v>
      </c>
      <c r="Y145" s="58">
        <f>SUM(Y142:Y144)</f>
        <v>0</v>
      </c>
      <c r="Z145" s="71">
        <f>SUM(Z142:Z144)</f>
        <v>0</v>
      </c>
      <c r="AA145" s="59">
        <f t="shared" si="128"/>
        <v>0</v>
      </c>
      <c r="AB145" s="58">
        <f>SUM(AB142:AB144)</f>
        <v>0</v>
      </c>
      <c r="AC145" s="71">
        <f>SUM(AC142:AC144)</f>
        <v>0</v>
      </c>
      <c r="AD145" s="59">
        <f t="shared" si="129"/>
        <v>0</v>
      </c>
      <c r="AE145" s="58">
        <f>SUM(AE142:AE144)</f>
        <v>304</v>
      </c>
      <c r="AF145" s="71">
        <f>SUM(AF142:AF144)</f>
        <v>1890</v>
      </c>
      <c r="AG145" s="59">
        <f t="shared" si="130"/>
        <v>0.16084656084656085</v>
      </c>
      <c r="AH145" s="58">
        <f>SUM(AH142:AH144)</f>
        <v>5946</v>
      </c>
      <c r="AI145" s="58">
        <f>SUM(AI142:AI144)</f>
        <v>47045</v>
      </c>
      <c r="AJ145" s="103">
        <f t="shared" si="131"/>
        <v>0.12638962695291742</v>
      </c>
      <c r="AK145" s="119">
        <f>SUM(AK142:AK144)</f>
        <v>465</v>
      </c>
      <c r="AL145" s="121"/>
    </row>
    <row r="146" spans="1:38" x14ac:dyDescent="0.3">
      <c r="A146" s="233"/>
      <c r="B146" s="232" t="s">
        <v>25</v>
      </c>
      <c r="C146" s="100" t="s">
        <v>38</v>
      </c>
      <c r="D146" s="77">
        <v>13</v>
      </c>
      <c r="E146" s="70">
        <v>190</v>
      </c>
      <c r="F146" s="55">
        <f t="shared" si="121"/>
        <v>6.8421052631578952E-2</v>
      </c>
      <c r="G146" s="77">
        <v>1786</v>
      </c>
      <c r="H146" s="70">
        <v>11609</v>
      </c>
      <c r="I146" s="55">
        <f t="shared" si="122"/>
        <v>0.15384615384615385</v>
      </c>
      <c r="J146" s="77">
        <v>51</v>
      </c>
      <c r="K146" s="70">
        <v>656</v>
      </c>
      <c r="L146" s="55">
        <f t="shared" si="123"/>
        <v>7.774390243902439E-2</v>
      </c>
      <c r="M146" s="77"/>
      <c r="N146" s="70"/>
      <c r="O146" s="55">
        <f t="shared" si="124"/>
        <v>0</v>
      </c>
      <c r="P146" s="77"/>
      <c r="Q146" s="70"/>
      <c r="R146" s="55">
        <f t="shared" si="125"/>
        <v>0</v>
      </c>
      <c r="S146" s="77"/>
      <c r="T146" s="70"/>
      <c r="U146" s="55">
        <f t="shared" si="126"/>
        <v>0</v>
      </c>
      <c r="V146" s="77"/>
      <c r="W146" s="70"/>
      <c r="X146" s="55">
        <f t="shared" si="127"/>
        <v>0</v>
      </c>
      <c r="Y146" s="77"/>
      <c r="Z146" s="70"/>
      <c r="AA146" s="55">
        <f t="shared" si="128"/>
        <v>0</v>
      </c>
      <c r="AB146" s="77"/>
      <c r="AC146" s="70"/>
      <c r="AD146" s="55">
        <f t="shared" si="129"/>
        <v>0</v>
      </c>
      <c r="AE146" s="77">
        <v>122</v>
      </c>
      <c r="AF146" s="70">
        <v>919</v>
      </c>
      <c r="AG146" s="55">
        <f t="shared" si="130"/>
        <v>0.13275299238302501</v>
      </c>
      <c r="AH146" s="97">
        <f>SUM(D146,G146,J146,M146,P146,S146,V146,Y146,AB146,AE146)</f>
        <v>1972</v>
      </c>
      <c r="AI146" s="77">
        <f>SUM(E146,H146,K146,N146,Q146,W146,T146,Z146,AC146,AF146)</f>
        <v>13374</v>
      </c>
      <c r="AJ146" s="98">
        <f t="shared" si="131"/>
        <v>0.14745027665619859</v>
      </c>
      <c r="AK146" s="118">
        <v>85</v>
      </c>
      <c r="AL146" s="121"/>
    </row>
    <row r="147" spans="1:38" x14ac:dyDescent="0.3">
      <c r="A147" s="233"/>
      <c r="B147" s="233"/>
      <c r="C147" s="54" t="s">
        <v>39</v>
      </c>
      <c r="D147" s="77">
        <v>65</v>
      </c>
      <c r="E147" s="70">
        <v>844</v>
      </c>
      <c r="F147" s="55">
        <f t="shared" si="121"/>
        <v>7.7014218009478677E-2</v>
      </c>
      <c r="G147" s="77">
        <v>1597</v>
      </c>
      <c r="H147" s="70">
        <v>10166</v>
      </c>
      <c r="I147" s="55">
        <f t="shared" si="122"/>
        <v>0.15709226834546527</v>
      </c>
      <c r="J147" s="77">
        <v>732</v>
      </c>
      <c r="K147" s="70">
        <v>9936</v>
      </c>
      <c r="L147" s="55">
        <f t="shared" si="123"/>
        <v>7.3671497584541057E-2</v>
      </c>
      <c r="M147" s="77"/>
      <c r="N147" s="77"/>
      <c r="O147" s="55">
        <f t="shared" si="124"/>
        <v>0</v>
      </c>
      <c r="P147" s="77"/>
      <c r="Q147" s="77"/>
      <c r="R147" s="55">
        <f t="shared" si="125"/>
        <v>0</v>
      </c>
      <c r="S147" s="77"/>
      <c r="T147" s="77"/>
      <c r="U147" s="55">
        <f t="shared" si="126"/>
        <v>0</v>
      </c>
      <c r="V147" s="77"/>
      <c r="W147" s="77"/>
      <c r="X147" s="55">
        <f t="shared" si="127"/>
        <v>0</v>
      </c>
      <c r="Y147" s="77"/>
      <c r="Z147" s="77"/>
      <c r="AA147" s="55">
        <f t="shared" si="128"/>
        <v>0</v>
      </c>
      <c r="AB147" s="77"/>
      <c r="AC147" s="77"/>
      <c r="AD147" s="55">
        <f t="shared" si="129"/>
        <v>0</v>
      </c>
      <c r="AE147" s="77">
        <v>176</v>
      </c>
      <c r="AF147" s="70">
        <v>1155</v>
      </c>
      <c r="AG147" s="55">
        <f t="shared" si="130"/>
        <v>0.15238095238095239</v>
      </c>
      <c r="AH147" s="97">
        <f t="shared" ref="AH147" si="132">SUM(D147,G147,J147,M147,P147,S147,V147,Y147,AB147,AE147)</f>
        <v>2570</v>
      </c>
      <c r="AI147" s="77">
        <f t="shared" ref="AI147" si="133">SUM(E147,H147,K147,N147,Q147,W147,T147,Z147,AC147,AF147)</f>
        <v>22101</v>
      </c>
      <c r="AJ147" s="98">
        <f t="shared" si="131"/>
        <v>0.11628433102574544</v>
      </c>
      <c r="AK147" s="118">
        <v>140</v>
      </c>
      <c r="AL147" s="122"/>
    </row>
    <row r="148" spans="1:38" x14ac:dyDescent="0.3">
      <c r="A148" s="233"/>
      <c r="B148" s="233"/>
      <c r="C148" s="100" t="s">
        <v>52</v>
      </c>
      <c r="D148" s="77"/>
      <c r="E148" s="77"/>
      <c r="F148" s="55">
        <f t="shared" si="121"/>
        <v>0</v>
      </c>
      <c r="G148" s="77">
        <v>1740</v>
      </c>
      <c r="H148" s="70">
        <v>12398</v>
      </c>
      <c r="I148" s="55">
        <f t="shared" si="122"/>
        <v>0.14034521697047911</v>
      </c>
      <c r="J148" s="77">
        <v>872</v>
      </c>
      <c r="K148" s="70">
        <v>10401</v>
      </c>
      <c r="L148" s="55">
        <f t="shared" si="123"/>
        <v>8.3838092491106631E-2</v>
      </c>
      <c r="M148" s="77">
        <v>205</v>
      </c>
      <c r="N148" s="70">
        <v>3120</v>
      </c>
      <c r="O148" s="55">
        <f t="shared" si="124"/>
        <v>6.5705128205128208E-2</v>
      </c>
      <c r="P148" s="77"/>
      <c r="Q148" s="77"/>
      <c r="R148" s="55">
        <f t="shared" si="125"/>
        <v>0</v>
      </c>
      <c r="S148" s="77"/>
      <c r="T148" s="77"/>
      <c r="U148" s="55">
        <f t="shared" si="126"/>
        <v>0</v>
      </c>
      <c r="V148" s="77"/>
      <c r="W148" s="77"/>
      <c r="X148" s="55">
        <f t="shared" si="127"/>
        <v>0</v>
      </c>
      <c r="Y148" s="77"/>
      <c r="Z148" s="77"/>
      <c r="AA148" s="55">
        <f t="shared" si="128"/>
        <v>0</v>
      </c>
      <c r="AB148" s="77"/>
      <c r="AC148" s="77"/>
      <c r="AD148" s="55">
        <f t="shared" si="129"/>
        <v>0</v>
      </c>
      <c r="AE148" s="77">
        <v>113</v>
      </c>
      <c r="AF148" s="70">
        <v>1117</v>
      </c>
      <c r="AG148" s="55">
        <f t="shared" si="130"/>
        <v>0.10116383169203223</v>
      </c>
      <c r="AH148" s="97">
        <f>SUM(D148,G148,J148,M148,P148,S148,V148,Y148,AB148,AE148)</f>
        <v>2930</v>
      </c>
      <c r="AI148" s="77">
        <f>SUM(E148,H148,K148,N148,Q148,W148,T148,Z148,AC148,AF148)</f>
        <v>27036</v>
      </c>
      <c r="AJ148" s="98">
        <f t="shared" si="131"/>
        <v>0.10837401982541796</v>
      </c>
      <c r="AK148" s="124">
        <v>142</v>
      </c>
      <c r="AL148" s="121"/>
    </row>
    <row r="149" spans="1:38" x14ac:dyDescent="0.3">
      <c r="A149" s="233"/>
      <c r="B149" s="234"/>
      <c r="C149" s="102" t="s">
        <v>44</v>
      </c>
      <c r="D149" s="58">
        <f>SUM(D146:D148)</f>
        <v>78</v>
      </c>
      <c r="E149" s="71">
        <f>SUM(E146:E148)</f>
        <v>1034</v>
      </c>
      <c r="F149" s="59">
        <f t="shared" si="121"/>
        <v>7.5435203094777567E-2</v>
      </c>
      <c r="G149" s="58">
        <f>SUM(G146:G148)</f>
        <v>5123</v>
      </c>
      <c r="H149" s="71">
        <f>SUM(H146:H148)</f>
        <v>34173</v>
      </c>
      <c r="I149" s="59">
        <f t="shared" si="122"/>
        <v>0.14991367453837826</v>
      </c>
      <c r="J149" s="58">
        <f>SUM(J146:J148)</f>
        <v>1655</v>
      </c>
      <c r="K149" s="71">
        <f>SUM(K146:K148)</f>
        <v>20993</v>
      </c>
      <c r="L149" s="59">
        <f t="shared" si="123"/>
        <v>7.8835802410327255E-2</v>
      </c>
      <c r="M149" s="58">
        <f>SUM(M146:M148)</f>
        <v>205</v>
      </c>
      <c r="N149" s="71">
        <f>SUM(N146:N148)</f>
        <v>3120</v>
      </c>
      <c r="O149" s="59">
        <f t="shared" si="124"/>
        <v>6.5705128205128208E-2</v>
      </c>
      <c r="P149" s="58">
        <f>SUM(P146:P148)</f>
        <v>0</v>
      </c>
      <c r="Q149" s="71">
        <f>SUM(Q146:Q148)</f>
        <v>0</v>
      </c>
      <c r="R149" s="59">
        <f t="shared" si="125"/>
        <v>0</v>
      </c>
      <c r="S149" s="58">
        <f>SUM(S146:S148)</f>
        <v>0</v>
      </c>
      <c r="T149" s="71">
        <f>SUM(T146:T148)</f>
        <v>0</v>
      </c>
      <c r="U149" s="59">
        <f t="shared" si="126"/>
        <v>0</v>
      </c>
      <c r="V149" s="58">
        <f>SUM(V146:V148)</f>
        <v>0</v>
      </c>
      <c r="W149" s="71">
        <f>SUM(W146:W148)</f>
        <v>0</v>
      </c>
      <c r="X149" s="59">
        <f t="shared" si="127"/>
        <v>0</v>
      </c>
      <c r="Y149" s="58">
        <f>SUM(Y146:Y148)</f>
        <v>0</v>
      </c>
      <c r="Z149" s="71">
        <f>SUM(Z146:Z148)</f>
        <v>0</v>
      </c>
      <c r="AA149" s="59">
        <f t="shared" si="128"/>
        <v>0</v>
      </c>
      <c r="AB149" s="58">
        <f>SUM(AB146:AB148)</f>
        <v>0</v>
      </c>
      <c r="AC149" s="71">
        <f>SUM(AC146:AC148)</f>
        <v>0</v>
      </c>
      <c r="AD149" s="59">
        <f t="shared" si="129"/>
        <v>0</v>
      </c>
      <c r="AE149" s="58">
        <f>SUM(AE146:AE148)</f>
        <v>411</v>
      </c>
      <c r="AF149" s="71">
        <f>SUM(AF146:AF148)</f>
        <v>3191</v>
      </c>
      <c r="AG149" s="59">
        <f t="shared" si="130"/>
        <v>0.12879974929489188</v>
      </c>
      <c r="AH149" s="58">
        <f>SUM(AH146:AH148)</f>
        <v>7472</v>
      </c>
      <c r="AI149" s="58">
        <f>SUM(AI146:AI148)</f>
        <v>62511</v>
      </c>
      <c r="AJ149" s="103">
        <f t="shared" si="131"/>
        <v>0.11953096255059109</v>
      </c>
      <c r="AK149" s="119">
        <f>SUM(AK146:AK148)</f>
        <v>367</v>
      </c>
      <c r="AL149" s="121"/>
    </row>
    <row r="150" spans="1:38" x14ac:dyDescent="0.3">
      <c r="A150" s="233"/>
      <c r="B150" s="232" t="s">
        <v>26</v>
      </c>
      <c r="C150" s="100" t="s">
        <v>55</v>
      </c>
      <c r="D150" s="77"/>
      <c r="E150" s="70"/>
      <c r="F150" s="55">
        <f t="shared" si="121"/>
        <v>0</v>
      </c>
      <c r="G150" s="77">
        <v>2004</v>
      </c>
      <c r="H150" s="70">
        <v>13385</v>
      </c>
      <c r="I150" s="55">
        <f t="shared" si="122"/>
        <v>0.14971983563690699</v>
      </c>
      <c r="J150" s="77">
        <v>1091</v>
      </c>
      <c r="K150" s="70">
        <v>13085</v>
      </c>
      <c r="L150" s="55">
        <f t="shared" si="123"/>
        <v>8.3377913641574319E-2</v>
      </c>
      <c r="M150" s="77">
        <v>813</v>
      </c>
      <c r="N150" s="70">
        <v>11667</v>
      </c>
      <c r="O150" s="55">
        <f t="shared" si="124"/>
        <v>6.9683723322190791E-2</v>
      </c>
      <c r="P150" s="77"/>
      <c r="Q150" s="70"/>
      <c r="R150" s="55">
        <f t="shared" si="125"/>
        <v>0</v>
      </c>
      <c r="S150" s="77"/>
      <c r="T150" s="70"/>
      <c r="U150" s="55">
        <f t="shared" si="126"/>
        <v>0</v>
      </c>
      <c r="V150" s="77"/>
      <c r="W150" s="70"/>
      <c r="X150" s="55">
        <f t="shared" si="127"/>
        <v>0</v>
      </c>
      <c r="Y150" s="77"/>
      <c r="Z150" s="70"/>
      <c r="AA150" s="55">
        <f t="shared" si="128"/>
        <v>0</v>
      </c>
      <c r="AB150" s="77"/>
      <c r="AC150" s="70"/>
      <c r="AD150" s="55">
        <f t="shared" si="129"/>
        <v>0</v>
      </c>
      <c r="AE150" s="77">
        <v>61</v>
      </c>
      <c r="AF150" s="70">
        <v>487</v>
      </c>
      <c r="AG150" s="55">
        <f t="shared" si="130"/>
        <v>0.12525667351129363</v>
      </c>
      <c r="AH150" s="97">
        <f>SUM(D150,G150,J150,M150,P150,S150,V150,Y150,AB150,AE150)</f>
        <v>3969</v>
      </c>
      <c r="AI150" s="77">
        <f>SUM(E150,H150,K150,N150,Q150,W150,T150,Z150,AC150,AF150)</f>
        <v>38624</v>
      </c>
      <c r="AJ150" s="98">
        <f t="shared" si="131"/>
        <v>0.102759942004971</v>
      </c>
      <c r="AK150" s="124">
        <v>192</v>
      </c>
      <c r="AL150" s="121"/>
    </row>
    <row r="151" spans="1:38" x14ac:dyDescent="0.3">
      <c r="A151" s="233"/>
      <c r="B151" s="233"/>
      <c r="C151" s="100" t="s">
        <v>50</v>
      </c>
      <c r="D151" s="77"/>
      <c r="E151" s="70"/>
      <c r="F151" s="55">
        <f t="shared" si="121"/>
        <v>0</v>
      </c>
      <c r="G151" s="77">
        <v>1430</v>
      </c>
      <c r="H151" s="70">
        <v>11703</v>
      </c>
      <c r="I151" s="55">
        <f t="shared" si="122"/>
        <v>0.12219089122447235</v>
      </c>
      <c r="J151" s="77">
        <v>1065</v>
      </c>
      <c r="K151" s="70">
        <v>15521</v>
      </c>
      <c r="L151" s="55">
        <f t="shared" si="123"/>
        <v>6.8616712840667476E-2</v>
      </c>
      <c r="M151" s="77">
        <v>1167</v>
      </c>
      <c r="N151" s="70">
        <v>14094</v>
      </c>
      <c r="O151" s="55">
        <f t="shared" si="124"/>
        <v>8.2801191996594289E-2</v>
      </c>
      <c r="P151" s="77"/>
      <c r="Q151" s="70"/>
      <c r="R151" s="55">
        <f t="shared" si="125"/>
        <v>0</v>
      </c>
      <c r="S151" s="77"/>
      <c r="T151" s="70"/>
      <c r="U151" s="55">
        <f t="shared" si="126"/>
        <v>0</v>
      </c>
      <c r="V151" s="77"/>
      <c r="W151" s="70"/>
      <c r="X151" s="55">
        <f t="shared" si="127"/>
        <v>0</v>
      </c>
      <c r="Y151" s="77"/>
      <c r="Z151" s="70"/>
      <c r="AA151" s="55">
        <f t="shared" si="128"/>
        <v>0</v>
      </c>
      <c r="AB151" s="77"/>
      <c r="AC151" s="70"/>
      <c r="AD151" s="55">
        <f t="shared" si="129"/>
        <v>0</v>
      </c>
      <c r="AE151" s="77"/>
      <c r="AF151" s="70"/>
      <c r="AG151" s="55">
        <f t="shared" si="130"/>
        <v>0</v>
      </c>
      <c r="AH151" s="97">
        <f>SUM(D151,G151,J151,M151,P151,S151,V151,Y151,AB151,AE151)</f>
        <v>3662</v>
      </c>
      <c r="AI151" s="77">
        <f>SUM(E151,H151,K151,N151,Q151,W151,T151,Z151,AC151,AF151)</f>
        <v>41318</v>
      </c>
      <c r="AJ151" s="98">
        <f t="shared" si="131"/>
        <v>8.8629652935766495E-2</v>
      </c>
      <c r="AK151" s="118">
        <v>260</v>
      </c>
      <c r="AL151" s="121"/>
    </row>
    <row r="152" spans="1:38" x14ac:dyDescent="0.3">
      <c r="A152" s="233"/>
      <c r="B152" s="233"/>
      <c r="C152" s="100" t="s">
        <v>51</v>
      </c>
      <c r="D152" s="77"/>
      <c r="E152" s="70"/>
      <c r="F152" s="55">
        <f t="shared" si="121"/>
        <v>0</v>
      </c>
      <c r="G152" s="77">
        <v>1701</v>
      </c>
      <c r="H152" s="70">
        <v>9590</v>
      </c>
      <c r="I152" s="55">
        <f t="shared" si="122"/>
        <v>0.17737226277372262</v>
      </c>
      <c r="J152" s="77">
        <v>783</v>
      </c>
      <c r="K152" s="70">
        <v>7557</v>
      </c>
      <c r="L152" s="55">
        <f t="shared" si="123"/>
        <v>0.10361254466057959</v>
      </c>
      <c r="M152" s="77">
        <v>996</v>
      </c>
      <c r="N152" s="70">
        <v>6992</v>
      </c>
      <c r="O152" s="55">
        <f t="shared" si="124"/>
        <v>0.14244851258581237</v>
      </c>
      <c r="P152" s="77"/>
      <c r="Q152" s="70"/>
      <c r="R152" s="55">
        <f t="shared" si="125"/>
        <v>0</v>
      </c>
      <c r="S152" s="77"/>
      <c r="T152" s="70"/>
      <c r="U152" s="55">
        <f t="shared" si="126"/>
        <v>0</v>
      </c>
      <c r="V152" s="77"/>
      <c r="W152" s="70"/>
      <c r="X152" s="55">
        <f t="shared" si="127"/>
        <v>0</v>
      </c>
      <c r="Y152" s="77"/>
      <c r="Z152" s="70"/>
      <c r="AA152" s="55">
        <f t="shared" si="128"/>
        <v>0</v>
      </c>
      <c r="AB152" s="77"/>
      <c r="AC152" s="70"/>
      <c r="AD152" s="55">
        <f t="shared" si="129"/>
        <v>0</v>
      </c>
      <c r="AE152" s="77"/>
      <c r="AF152" s="70"/>
      <c r="AG152" s="55">
        <f t="shared" si="130"/>
        <v>0</v>
      </c>
      <c r="AH152" s="97">
        <f>SUM(D152,G152,J152,M152,P152,S152,V152,Y152,AB152,AE152)</f>
        <v>3480</v>
      </c>
      <c r="AI152" s="77">
        <f>SUM(E152,H152,K152,N152,Q152,W152,T152,Z152,AC152,AF152)</f>
        <v>24139</v>
      </c>
      <c r="AJ152" s="98">
        <f t="shared" si="131"/>
        <v>0.1441650441194747</v>
      </c>
      <c r="AK152" s="118">
        <v>144</v>
      </c>
      <c r="AL152" s="121"/>
    </row>
    <row r="153" spans="1:38" x14ac:dyDescent="0.3">
      <c r="A153" s="233"/>
      <c r="B153" s="234"/>
      <c r="C153" s="102" t="s">
        <v>44</v>
      </c>
      <c r="D153" s="58">
        <f>SUM(D150:D152)</f>
        <v>0</v>
      </c>
      <c r="E153" s="71">
        <f>SUM(E150:E152)</f>
        <v>0</v>
      </c>
      <c r="F153" s="59">
        <f t="shared" si="121"/>
        <v>0</v>
      </c>
      <c r="G153" s="58">
        <f>SUM(G150:G152)</f>
        <v>5135</v>
      </c>
      <c r="H153" s="71">
        <f>SUM(H150:H152)</f>
        <v>34678</v>
      </c>
      <c r="I153" s="59">
        <f t="shared" si="122"/>
        <v>0.14807659034546397</v>
      </c>
      <c r="J153" s="58">
        <f>SUM(J150:J152)</f>
        <v>2939</v>
      </c>
      <c r="K153" s="71">
        <f>SUM(K150:K152)</f>
        <v>36163</v>
      </c>
      <c r="L153" s="59">
        <f t="shared" si="123"/>
        <v>8.1270912258385647E-2</v>
      </c>
      <c r="M153" s="58">
        <f>SUM(M150:M152)</f>
        <v>2976</v>
      </c>
      <c r="N153" s="71">
        <f>SUM(N150:N152)</f>
        <v>32753</v>
      </c>
      <c r="O153" s="59">
        <f t="shared" si="124"/>
        <v>9.0861905779623234E-2</v>
      </c>
      <c r="P153" s="58">
        <f>SUM(P150:P152)</f>
        <v>0</v>
      </c>
      <c r="Q153" s="71">
        <f>SUM(Q150:Q152)</f>
        <v>0</v>
      </c>
      <c r="R153" s="59">
        <f t="shared" si="125"/>
        <v>0</v>
      </c>
      <c r="S153" s="58">
        <f>SUM(S150:S152)</f>
        <v>0</v>
      </c>
      <c r="T153" s="71">
        <f>SUM(T150:T152)</f>
        <v>0</v>
      </c>
      <c r="U153" s="59">
        <f t="shared" si="126"/>
        <v>0</v>
      </c>
      <c r="V153" s="58">
        <f>SUM(V150:V152)</f>
        <v>0</v>
      </c>
      <c r="W153" s="71">
        <f>SUM(W150:W152)</f>
        <v>0</v>
      </c>
      <c r="X153" s="59">
        <f t="shared" si="127"/>
        <v>0</v>
      </c>
      <c r="Y153" s="58">
        <f>SUM(Y150:Y152)</f>
        <v>0</v>
      </c>
      <c r="Z153" s="71">
        <f>SUM(Z150:Z152)</f>
        <v>0</v>
      </c>
      <c r="AA153" s="59">
        <f t="shared" si="128"/>
        <v>0</v>
      </c>
      <c r="AB153" s="58">
        <f>SUM(AB150:AB152)</f>
        <v>0</v>
      </c>
      <c r="AC153" s="71">
        <f>SUM(AC150:AC152)</f>
        <v>0</v>
      </c>
      <c r="AD153" s="59">
        <f t="shared" si="129"/>
        <v>0</v>
      </c>
      <c r="AE153" s="58">
        <f>SUM(AE150:AE152)</f>
        <v>61</v>
      </c>
      <c r="AF153" s="71">
        <f>SUM(AF150:AF152)</f>
        <v>487</v>
      </c>
      <c r="AG153" s="59">
        <f t="shared" si="130"/>
        <v>0.12525667351129363</v>
      </c>
      <c r="AH153" s="58">
        <f>SUM(AH150:AH152)</f>
        <v>11111</v>
      </c>
      <c r="AI153" s="58">
        <f>SUM(AI150:AI152)</f>
        <v>104081</v>
      </c>
      <c r="AJ153" s="103">
        <f t="shared" si="131"/>
        <v>0.10675339399121837</v>
      </c>
      <c r="AK153" s="119">
        <f>SUM(AK150:AK152)</f>
        <v>596</v>
      </c>
      <c r="AL153" s="121"/>
    </row>
    <row r="154" spans="1:38" x14ac:dyDescent="0.3">
      <c r="A154" s="233"/>
      <c r="B154" s="232" t="s">
        <v>9</v>
      </c>
      <c r="C154" s="100" t="s">
        <v>53</v>
      </c>
      <c r="D154" s="113"/>
      <c r="E154" s="70"/>
      <c r="F154" s="55">
        <f t="shared" si="121"/>
        <v>0</v>
      </c>
      <c r="G154" s="113">
        <v>1948</v>
      </c>
      <c r="H154" s="70">
        <v>13631</v>
      </c>
      <c r="I154" s="55">
        <f t="shared" si="122"/>
        <v>0.14290954442080553</v>
      </c>
      <c r="J154" s="113">
        <v>1275</v>
      </c>
      <c r="K154" s="70">
        <v>13760</v>
      </c>
      <c r="L154" s="55">
        <f t="shared" si="123"/>
        <v>9.2659883720930231E-2</v>
      </c>
      <c r="M154" s="113">
        <v>1710</v>
      </c>
      <c r="N154" s="70">
        <v>13675</v>
      </c>
      <c r="O154" s="55">
        <f t="shared" si="124"/>
        <v>0.12504570383912247</v>
      </c>
      <c r="P154" s="113"/>
      <c r="Q154" s="70"/>
      <c r="R154" s="55">
        <f t="shared" si="125"/>
        <v>0</v>
      </c>
      <c r="S154" s="113"/>
      <c r="T154" s="70"/>
      <c r="U154" s="55">
        <f t="shared" si="126"/>
        <v>0</v>
      </c>
      <c r="V154" s="113"/>
      <c r="W154" s="70"/>
      <c r="X154" s="55">
        <f t="shared" si="127"/>
        <v>0</v>
      </c>
      <c r="Y154" s="113"/>
      <c r="Z154" s="70"/>
      <c r="AA154" s="55">
        <f t="shared" si="128"/>
        <v>0</v>
      </c>
      <c r="AB154" s="113"/>
      <c r="AC154" s="70"/>
      <c r="AD154" s="55">
        <f t="shared" si="129"/>
        <v>0</v>
      </c>
      <c r="AE154" s="113"/>
      <c r="AF154" s="70"/>
      <c r="AG154" s="55">
        <f t="shared" si="130"/>
        <v>0</v>
      </c>
      <c r="AH154" s="97">
        <f>SUM(D154,G154,J154,M154,P154,S154,V154,Y154,AB154,AE154)</f>
        <v>4933</v>
      </c>
      <c r="AI154" s="77">
        <f>SUM(E154,H154,K154,N154,Q154,W154,T154,Z154,AC154,AF154)</f>
        <v>41066</v>
      </c>
      <c r="AJ154" s="98">
        <f t="shared" si="131"/>
        <v>0.12012370330687186</v>
      </c>
      <c r="AK154" s="118">
        <v>186</v>
      </c>
      <c r="AL154" s="121"/>
    </row>
    <row r="155" spans="1:38" x14ac:dyDescent="0.3">
      <c r="A155" s="233"/>
      <c r="B155" s="233"/>
      <c r="C155" s="100" t="s">
        <v>48</v>
      </c>
      <c r="D155" s="77"/>
      <c r="E155" s="70"/>
      <c r="F155" s="55">
        <f t="shared" si="121"/>
        <v>0</v>
      </c>
      <c r="G155" s="77">
        <v>1810</v>
      </c>
      <c r="H155" s="70">
        <v>14035</v>
      </c>
      <c r="I155" s="55">
        <f t="shared" si="122"/>
        <v>0.12896330602066264</v>
      </c>
      <c r="J155" s="77">
        <v>1387</v>
      </c>
      <c r="K155" s="70">
        <v>18154</v>
      </c>
      <c r="L155" s="55">
        <f t="shared" si="123"/>
        <v>7.6401894899195771E-2</v>
      </c>
      <c r="M155" s="77">
        <v>1980</v>
      </c>
      <c r="N155" s="70">
        <v>15128</v>
      </c>
      <c r="O155" s="55">
        <f t="shared" si="124"/>
        <v>0.13088313061872026</v>
      </c>
      <c r="P155" s="77"/>
      <c r="Q155" s="70"/>
      <c r="R155" s="55">
        <f t="shared" si="125"/>
        <v>0</v>
      </c>
      <c r="S155" s="77"/>
      <c r="T155" s="70"/>
      <c r="U155" s="55">
        <f t="shared" si="126"/>
        <v>0</v>
      </c>
      <c r="V155" s="77"/>
      <c r="W155" s="70"/>
      <c r="X155" s="55">
        <f t="shared" si="127"/>
        <v>0</v>
      </c>
      <c r="Y155" s="77"/>
      <c r="Z155" s="70"/>
      <c r="AA155" s="55">
        <f t="shared" si="128"/>
        <v>0</v>
      </c>
      <c r="AB155" s="77"/>
      <c r="AC155" s="70"/>
      <c r="AD155" s="55">
        <f t="shared" si="129"/>
        <v>0</v>
      </c>
      <c r="AE155" s="77"/>
      <c r="AF155" s="70"/>
      <c r="AG155" s="55">
        <f t="shared" si="130"/>
        <v>0</v>
      </c>
      <c r="AH155" s="97">
        <f>SUM(D155,G155,J155,M155,P155,S155,V155,Y155,AB155,AE155)</f>
        <v>5177</v>
      </c>
      <c r="AI155" s="77">
        <f>SUM(E155,H155,K155,N155,Q155,W155,T155,Z155,AC155,AF155)</f>
        <v>47317</v>
      </c>
      <c r="AJ155" s="98">
        <f t="shared" si="131"/>
        <v>0.1094109939345267</v>
      </c>
      <c r="AK155" s="118">
        <v>274</v>
      </c>
      <c r="AL155" s="121"/>
    </row>
    <row r="156" spans="1:38" x14ac:dyDescent="0.3">
      <c r="A156" s="233"/>
      <c r="B156" s="233"/>
      <c r="C156" s="100" t="s">
        <v>54</v>
      </c>
      <c r="D156" s="77">
        <v>0</v>
      </c>
      <c r="E156" s="70"/>
      <c r="F156" s="55">
        <f t="shared" si="121"/>
        <v>0</v>
      </c>
      <c r="G156" s="77">
        <v>1780</v>
      </c>
      <c r="H156" s="70">
        <v>10018</v>
      </c>
      <c r="I156" s="55">
        <f t="shared" si="122"/>
        <v>0.1776801756837692</v>
      </c>
      <c r="J156" s="77">
        <v>1185</v>
      </c>
      <c r="K156" s="70">
        <v>9331</v>
      </c>
      <c r="L156" s="55">
        <f t="shared" si="123"/>
        <v>0.12699603472296644</v>
      </c>
      <c r="M156" s="77">
        <v>1719</v>
      </c>
      <c r="N156" s="70">
        <v>9764</v>
      </c>
      <c r="O156" s="55">
        <f t="shared" si="124"/>
        <v>0.17605489553461695</v>
      </c>
      <c r="P156" s="77"/>
      <c r="Q156" s="70"/>
      <c r="R156" s="55">
        <f t="shared" si="125"/>
        <v>0</v>
      </c>
      <c r="S156" s="77"/>
      <c r="T156" s="70"/>
      <c r="U156" s="55">
        <f t="shared" si="126"/>
        <v>0</v>
      </c>
      <c r="V156" s="77"/>
      <c r="W156" s="70"/>
      <c r="X156" s="55">
        <f t="shared" si="127"/>
        <v>0</v>
      </c>
      <c r="Y156" s="77"/>
      <c r="Z156" s="70"/>
      <c r="AA156" s="55">
        <f t="shared" si="128"/>
        <v>0</v>
      </c>
      <c r="AB156" s="77"/>
      <c r="AC156" s="70"/>
      <c r="AD156" s="55">
        <f t="shared" si="129"/>
        <v>0</v>
      </c>
      <c r="AE156" s="77"/>
      <c r="AF156" s="70"/>
      <c r="AG156" s="55">
        <f t="shared" si="130"/>
        <v>0</v>
      </c>
      <c r="AH156" s="97">
        <f>SUM(D156,G156,J156,M156,P156,S156,V156,Y156,AB156,AE156)</f>
        <v>4684</v>
      </c>
      <c r="AI156" s="77">
        <f>SUM(E156,H156,K156,N156,Q156,W156,T156,Z156,AC156,AF156)</f>
        <v>29113</v>
      </c>
      <c r="AJ156" s="98">
        <f t="shared" si="131"/>
        <v>0.16089032391028063</v>
      </c>
      <c r="AK156" s="118">
        <v>100</v>
      </c>
      <c r="AL156" s="121"/>
    </row>
    <row r="157" spans="1:38" x14ac:dyDescent="0.3">
      <c r="A157" s="234"/>
      <c r="B157" s="234"/>
      <c r="C157" s="102" t="s">
        <v>44</v>
      </c>
      <c r="D157" s="58">
        <f>SUM(D154:D156)</f>
        <v>0</v>
      </c>
      <c r="E157" s="71">
        <f>SUM(E154:E156)</f>
        <v>0</v>
      </c>
      <c r="F157" s="59">
        <f t="shared" si="121"/>
        <v>0</v>
      </c>
      <c r="G157" s="58">
        <f>SUM(G154:G156)</f>
        <v>5538</v>
      </c>
      <c r="H157" s="71">
        <f>SUM(H154:H156)</f>
        <v>37684</v>
      </c>
      <c r="I157" s="59">
        <f t="shared" si="122"/>
        <v>0.14695892155822099</v>
      </c>
      <c r="J157" s="58">
        <f>SUM(J154:J156)</f>
        <v>3847</v>
      </c>
      <c r="K157" s="71">
        <f>SUM(K154:K156)</f>
        <v>41245</v>
      </c>
      <c r="L157" s="59">
        <f t="shared" si="123"/>
        <v>9.3271911746878405E-2</v>
      </c>
      <c r="M157" s="58">
        <f>SUM(M154:M156)</f>
        <v>5409</v>
      </c>
      <c r="N157" s="71">
        <f>SUM(N154:N156)</f>
        <v>38567</v>
      </c>
      <c r="O157" s="59">
        <f t="shared" si="124"/>
        <v>0.14024943604636086</v>
      </c>
      <c r="P157" s="58">
        <f>SUM(P154:P156)</f>
        <v>0</v>
      </c>
      <c r="Q157" s="71">
        <f>SUM(Q154:Q156)</f>
        <v>0</v>
      </c>
      <c r="R157" s="59">
        <f t="shared" si="125"/>
        <v>0</v>
      </c>
      <c r="S157" s="58">
        <f>SUM(S154:S156)</f>
        <v>0</v>
      </c>
      <c r="T157" s="71">
        <f>SUM(T154:T156)</f>
        <v>0</v>
      </c>
      <c r="U157" s="59">
        <f t="shared" si="126"/>
        <v>0</v>
      </c>
      <c r="V157" s="58">
        <f>SUM(V154:V156)</f>
        <v>0</v>
      </c>
      <c r="W157" s="71">
        <f>SUM(W154:W156)</f>
        <v>0</v>
      </c>
      <c r="X157" s="59">
        <f t="shared" si="127"/>
        <v>0</v>
      </c>
      <c r="Y157" s="58">
        <f>SUM(Y154:Y156)</f>
        <v>0</v>
      </c>
      <c r="Z157" s="71">
        <f>SUM(Z154:Z156)</f>
        <v>0</v>
      </c>
      <c r="AA157" s="59">
        <f t="shared" si="128"/>
        <v>0</v>
      </c>
      <c r="AB157" s="58">
        <f>SUM(AB154:AB156)</f>
        <v>0</v>
      </c>
      <c r="AC157" s="71">
        <f>SUM(AC154:AC156)</f>
        <v>0</v>
      </c>
      <c r="AD157" s="59">
        <f t="shared" si="129"/>
        <v>0</v>
      </c>
      <c r="AE157" s="58">
        <f>SUM(AE154:AE156)</f>
        <v>0</v>
      </c>
      <c r="AF157" s="71">
        <f>SUM(AF154:AF156)</f>
        <v>0</v>
      </c>
      <c r="AG157" s="59">
        <f t="shared" si="130"/>
        <v>0</v>
      </c>
      <c r="AH157" s="58">
        <f>SUM(AH154:AH156)</f>
        <v>14794</v>
      </c>
      <c r="AI157" s="58">
        <f>SUM(AI154:AI156)</f>
        <v>117496</v>
      </c>
      <c r="AJ157" s="103">
        <f t="shared" si="131"/>
        <v>0.12591066929938041</v>
      </c>
      <c r="AK157" s="119">
        <f>SUM(AK154:AK156)</f>
        <v>560</v>
      </c>
      <c r="AL157" s="121"/>
    </row>
    <row r="158" spans="1:38" x14ac:dyDescent="0.3">
      <c r="A158" s="235" t="s">
        <v>46</v>
      </c>
      <c r="B158" s="236"/>
      <c r="C158" s="237"/>
      <c r="D158" s="61">
        <f>SUM(D145,D149,D153,D157)</f>
        <v>1944</v>
      </c>
      <c r="E158" s="73">
        <f>SUM(E145,E149,E153,E157)</f>
        <v>15386</v>
      </c>
      <c r="F158" s="62">
        <f t="shared" si="121"/>
        <v>0.12634862862342389</v>
      </c>
      <c r="G158" s="61">
        <f>SUM(G145,G149,G153,G157)</f>
        <v>19572</v>
      </c>
      <c r="H158" s="73">
        <f>SUM(H145,H149,H153,H157)</f>
        <v>137338</v>
      </c>
      <c r="I158" s="62">
        <f t="shared" si="122"/>
        <v>0.14250972054347669</v>
      </c>
      <c r="J158" s="61">
        <f>SUM(J145,J149,J153,J157)</f>
        <v>8441</v>
      </c>
      <c r="K158" s="73">
        <f>SUM(K145,K149,K153,K157)</f>
        <v>98401</v>
      </c>
      <c r="L158" s="62">
        <f t="shared" si="123"/>
        <v>8.5781648560482107E-2</v>
      </c>
      <c r="M158" s="61">
        <f>SUM(M145,M149,M153,M157)</f>
        <v>8590</v>
      </c>
      <c r="N158" s="73">
        <f>SUM(N145,N149,N153,N157)</f>
        <v>74440</v>
      </c>
      <c r="O158" s="62">
        <f t="shared" si="124"/>
        <v>0.11539494895217625</v>
      </c>
      <c r="P158" s="61">
        <f>SUM(P145,P149,P153,P157)</f>
        <v>0</v>
      </c>
      <c r="Q158" s="73">
        <f>SUM(Q145,Q149,Q153,Q157)</f>
        <v>0</v>
      </c>
      <c r="R158" s="62">
        <f t="shared" si="125"/>
        <v>0</v>
      </c>
      <c r="S158" s="61">
        <f>SUM(S145,S149,S153,S157)</f>
        <v>0</v>
      </c>
      <c r="T158" s="73">
        <f>SUM(T145,T149,T153,T157)</f>
        <v>0</v>
      </c>
      <c r="U158" s="62">
        <f t="shared" si="126"/>
        <v>0</v>
      </c>
      <c r="V158" s="61">
        <f>SUM(V145,V149,V153,V157)</f>
        <v>0</v>
      </c>
      <c r="W158" s="73">
        <f>SUM(W145,W149,W153,W157)</f>
        <v>0</v>
      </c>
      <c r="X158" s="62">
        <f t="shared" si="127"/>
        <v>0</v>
      </c>
      <c r="Y158" s="61">
        <f>SUM(Y145,Y149,Y153,Y157)</f>
        <v>0</v>
      </c>
      <c r="Z158" s="73">
        <f>SUM(Z145,Z149,Z153,Z157)</f>
        <v>0</v>
      </c>
      <c r="AA158" s="62">
        <f t="shared" si="128"/>
        <v>0</v>
      </c>
      <c r="AB158" s="61">
        <f>SUM(AB145,AB149,AB153,AB157)</f>
        <v>0</v>
      </c>
      <c r="AC158" s="73">
        <f>SUM(AC145,AC149,AC153,AC157)</f>
        <v>0</v>
      </c>
      <c r="AD158" s="62">
        <f t="shared" si="129"/>
        <v>0</v>
      </c>
      <c r="AE158" s="61">
        <f>SUM(AE145,AE149,AE153,AE157)</f>
        <v>776</v>
      </c>
      <c r="AF158" s="73">
        <f>SUM(AF145,AF149,AF153,AF157)</f>
        <v>5568</v>
      </c>
      <c r="AG158" s="62">
        <f t="shared" si="130"/>
        <v>0.13936781609195403</v>
      </c>
      <c r="AH158" s="61">
        <f>SUM(AH145,AH149,AH153,AH157)</f>
        <v>39323</v>
      </c>
      <c r="AI158" s="61">
        <f>SUM(AI145,AI149,AI153,AI157)</f>
        <v>331133</v>
      </c>
      <c r="AJ158" s="105">
        <f t="shared" si="131"/>
        <v>0.11875288781244998</v>
      </c>
      <c r="AK158" s="120">
        <f>SUM(AK145,AK149,AK153,AK157)</f>
        <v>1988</v>
      </c>
      <c r="AL158" s="121"/>
    </row>
    <row r="159" spans="1:38" x14ac:dyDescent="0.3">
      <c r="A159" s="238" t="s">
        <v>35</v>
      </c>
      <c r="B159" s="232" t="s">
        <v>24</v>
      </c>
      <c r="C159" s="100" t="s">
        <v>41</v>
      </c>
      <c r="D159" s="77">
        <v>191</v>
      </c>
      <c r="E159" s="70">
        <v>3432</v>
      </c>
      <c r="F159" s="55">
        <f t="shared" si="121"/>
        <v>5.5652680652680656E-2</v>
      </c>
      <c r="G159" s="77"/>
      <c r="H159" s="70"/>
      <c r="I159" s="55">
        <f t="shared" si="122"/>
        <v>0</v>
      </c>
      <c r="J159" s="77"/>
      <c r="K159" s="70"/>
      <c r="L159" s="55">
        <f t="shared" si="123"/>
        <v>0</v>
      </c>
      <c r="M159" s="77"/>
      <c r="N159" s="70"/>
      <c r="O159" s="55">
        <f t="shared" si="124"/>
        <v>0</v>
      </c>
      <c r="P159" s="77"/>
      <c r="Q159" s="70"/>
      <c r="R159" s="55">
        <f t="shared" si="125"/>
        <v>0</v>
      </c>
      <c r="S159" s="77"/>
      <c r="T159" s="70"/>
      <c r="U159" s="55">
        <f t="shared" si="126"/>
        <v>0</v>
      </c>
      <c r="V159" s="77"/>
      <c r="W159" s="70"/>
      <c r="X159" s="55">
        <f t="shared" si="127"/>
        <v>0</v>
      </c>
      <c r="Y159" s="77"/>
      <c r="Z159" s="70"/>
      <c r="AA159" s="55">
        <f t="shared" si="128"/>
        <v>0</v>
      </c>
      <c r="AB159" s="77"/>
      <c r="AC159" s="70"/>
      <c r="AD159" s="55">
        <f t="shared" si="129"/>
        <v>0</v>
      </c>
      <c r="AE159" s="77"/>
      <c r="AF159" s="70"/>
      <c r="AG159" s="55">
        <f t="shared" si="130"/>
        <v>0</v>
      </c>
      <c r="AH159" s="97">
        <f>SUM(D159,G159,J159,M159,P159,S159,V159,Y159,AB159,AE159)</f>
        <v>191</v>
      </c>
      <c r="AI159" s="77">
        <f>SUM(E159,H159,K159,N159,Q159,W159,T159,Z159,AC159,AF159)</f>
        <v>3432</v>
      </c>
      <c r="AJ159" s="98">
        <f t="shared" si="131"/>
        <v>5.5652680652680656E-2</v>
      </c>
      <c r="AK159" s="118"/>
      <c r="AL159" s="121"/>
    </row>
    <row r="160" spans="1:38" x14ac:dyDescent="0.3">
      <c r="A160" s="233"/>
      <c r="B160" s="233"/>
      <c r="C160" s="100" t="s">
        <v>43</v>
      </c>
      <c r="D160" s="77">
        <v>88</v>
      </c>
      <c r="E160" s="70">
        <v>1039</v>
      </c>
      <c r="F160" s="55">
        <f t="shared" si="121"/>
        <v>8.4696823869104904E-2</v>
      </c>
      <c r="G160" s="77"/>
      <c r="H160" s="70"/>
      <c r="I160" s="55">
        <f t="shared" si="122"/>
        <v>0</v>
      </c>
      <c r="J160" s="77"/>
      <c r="K160" s="70"/>
      <c r="L160" s="55">
        <f t="shared" si="123"/>
        <v>0</v>
      </c>
      <c r="M160" s="77"/>
      <c r="N160" s="70"/>
      <c r="O160" s="55">
        <f t="shared" si="124"/>
        <v>0</v>
      </c>
      <c r="P160" s="77"/>
      <c r="Q160" s="70"/>
      <c r="R160" s="55">
        <f t="shared" si="125"/>
        <v>0</v>
      </c>
      <c r="S160" s="77"/>
      <c r="T160" s="70"/>
      <c r="U160" s="55">
        <f t="shared" si="126"/>
        <v>0</v>
      </c>
      <c r="V160" s="77"/>
      <c r="W160" s="70"/>
      <c r="X160" s="55">
        <f t="shared" si="127"/>
        <v>0</v>
      </c>
      <c r="Y160" s="77"/>
      <c r="Z160" s="70"/>
      <c r="AA160" s="55">
        <f t="shared" si="128"/>
        <v>0</v>
      </c>
      <c r="AB160" s="77"/>
      <c r="AC160" s="70"/>
      <c r="AD160" s="55">
        <f t="shared" si="129"/>
        <v>0</v>
      </c>
      <c r="AE160" s="77"/>
      <c r="AF160" s="70"/>
      <c r="AG160" s="55">
        <f t="shared" si="130"/>
        <v>0</v>
      </c>
      <c r="AH160" s="97">
        <f>SUM(D160,G160,J160,M160,P160,S160,V160,Y160,AB160,AE160)</f>
        <v>88</v>
      </c>
      <c r="AI160" s="77">
        <f>SUM(E160,H160,K160,N160,Q160,W160,T160,Z160,AC160,AF160)</f>
        <v>1039</v>
      </c>
      <c r="AJ160" s="98">
        <f t="shared" si="131"/>
        <v>8.4696823869104904E-2</v>
      </c>
      <c r="AK160" s="118"/>
      <c r="AL160" s="121"/>
    </row>
    <row r="161" spans="1:38" x14ac:dyDescent="0.3">
      <c r="A161" s="233"/>
      <c r="B161" s="233"/>
      <c r="C161" s="100" t="s">
        <v>47</v>
      </c>
      <c r="D161" s="77">
        <v>0</v>
      </c>
      <c r="E161" s="70">
        <v>0</v>
      </c>
      <c r="F161" s="55">
        <f t="shared" si="121"/>
        <v>0</v>
      </c>
      <c r="G161" s="77"/>
      <c r="H161" s="70"/>
      <c r="I161" s="55">
        <f t="shared" si="122"/>
        <v>0</v>
      </c>
      <c r="J161" s="77"/>
      <c r="K161" s="70"/>
      <c r="L161" s="55">
        <f t="shared" si="123"/>
        <v>0</v>
      </c>
      <c r="M161" s="77"/>
      <c r="N161" s="70"/>
      <c r="O161" s="55">
        <f t="shared" si="124"/>
        <v>0</v>
      </c>
      <c r="P161" s="77"/>
      <c r="Q161" s="70"/>
      <c r="R161" s="55">
        <f t="shared" si="125"/>
        <v>0</v>
      </c>
      <c r="S161" s="77"/>
      <c r="T161" s="70"/>
      <c r="U161" s="55">
        <f t="shared" si="126"/>
        <v>0</v>
      </c>
      <c r="V161" s="77"/>
      <c r="W161" s="70"/>
      <c r="X161" s="55">
        <f t="shared" si="127"/>
        <v>0</v>
      </c>
      <c r="Y161" s="77"/>
      <c r="Z161" s="70"/>
      <c r="AA161" s="55">
        <f t="shared" si="128"/>
        <v>0</v>
      </c>
      <c r="AB161" s="77"/>
      <c r="AC161" s="70"/>
      <c r="AD161" s="55">
        <f t="shared" si="129"/>
        <v>0</v>
      </c>
      <c r="AE161" s="77"/>
      <c r="AF161" s="70"/>
      <c r="AG161" s="55">
        <f t="shared" si="130"/>
        <v>0</v>
      </c>
      <c r="AH161" s="97">
        <f>SUM(D161,G161,J161,M161,P161,S161,V161,Y161,AB161,AE161)</f>
        <v>0</v>
      </c>
      <c r="AI161" s="77">
        <f>SUM(E161,H161,K161,N161,Q161,W161,T161,Z161,AC161,AF161)</f>
        <v>0</v>
      </c>
      <c r="AJ161" s="98">
        <f t="shared" si="131"/>
        <v>0</v>
      </c>
      <c r="AK161" s="118"/>
      <c r="AL161" s="121"/>
    </row>
    <row r="162" spans="1:38" x14ac:dyDescent="0.3">
      <c r="A162" s="233"/>
      <c r="B162" s="234"/>
      <c r="C162" s="102" t="s">
        <v>44</v>
      </c>
      <c r="D162" s="58">
        <f>SUM(D159:D161)</f>
        <v>279</v>
      </c>
      <c r="E162" s="71">
        <f>SUM(E159:E161)</f>
        <v>4471</v>
      </c>
      <c r="F162" s="59">
        <f t="shared" si="121"/>
        <v>6.2402147170655335E-2</v>
      </c>
      <c r="G162" s="58">
        <f>SUM(G159:G161)</f>
        <v>0</v>
      </c>
      <c r="H162" s="71">
        <f>SUM(H159:H161)</f>
        <v>0</v>
      </c>
      <c r="I162" s="59">
        <f t="shared" si="122"/>
        <v>0</v>
      </c>
      <c r="J162" s="58">
        <f>SUM(J159:J161)</f>
        <v>0</v>
      </c>
      <c r="K162" s="71">
        <f>SUM(K159:K161)</f>
        <v>0</v>
      </c>
      <c r="L162" s="59">
        <f t="shared" si="123"/>
        <v>0</v>
      </c>
      <c r="M162" s="58">
        <f>SUM(M159:M161)</f>
        <v>0</v>
      </c>
      <c r="N162" s="71">
        <f>SUM(N159:N161)</f>
        <v>0</v>
      </c>
      <c r="O162" s="59">
        <f t="shared" si="124"/>
        <v>0</v>
      </c>
      <c r="P162" s="58">
        <f>SUM(P159:P161)</f>
        <v>0</v>
      </c>
      <c r="Q162" s="71">
        <f>SUM(Q159:Q161)</f>
        <v>0</v>
      </c>
      <c r="R162" s="59">
        <f t="shared" si="125"/>
        <v>0</v>
      </c>
      <c r="S162" s="58">
        <f>SUM(S159:S161)</f>
        <v>0</v>
      </c>
      <c r="T162" s="71">
        <f>SUM(T159:T161)</f>
        <v>0</v>
      </c>
      <c r="U162" s="59">
        <f t="shared" si="126"/>
        <v>0</v>
      </c>
      <c r="V162" s="58">
        <f>SUM(V159:V161)</f>
        <v>0</v>
      </c>
      <c r="W162" s="71">
        <f>SUM(W159:W161)</f>
        <v>0</v>
      </c>
      <c r="X162" s="59">
        <f t="shared" si="127"/>
        <v>0</v>
      </c>
      <c r="Y162" s="58">
        <f>SUM(Y159:Y161)</f>
        <v>0</v>
      </c>
      <c r="Z162" s="71">
        <f>SUM(Z159:Z161)</f>
        <v>0</v>
      </c>
      <c r="AA162" s="59">
        <f t="shared" si="128"/>
        <v>0</v>
      </c>
      <c r="AB162" s="58">
        <f>SUM(AB159:AB161)</f>
        <v>0</v>
      </c>
      <c r="AC162" s="71">
        <f>SUM(AC159:AC161)</f>
        <v>0</v>
      </c>
      <c r="AD162" s="59">
        <f t="shared" si="129"/>
        <v>0</v>
      </c>
      <c r="AE162" s="58">
        <f>SUM(AE159:AE161)</f>
        <v>0</v>
      </c>
      <c r="AF162" s="71">
        <f>SUM(AF159:AF161)</f>
        <v>0</v>
      </c>
      <c r="AG162" s="59">
        <f t="shared" si="130"/>
        <v>0</v>
      </c>
      <c r="AH162" s="58">
        <f>SUM(AH159:AH161)</f>
        <v>279</v>
      </c>
      <c r="AI162" s="58">
        <f>SUM(AI159:AI161)</f>
        <v>4471</v>
      </c>
      <c r="AJ162" s="103">
        <f t="shared" si="131"/>
        <v>6.2402147170655335E-2</v>
      </c>
      <c r="AK162" s="119">
        <f>SUM(AK159:AK161)</f>
        <v>0</v>
      </c>
      <c r="AL162" s="121"/>
    </row>
    <row r="163" spans="1:38" x14ac:dyDescent="0.3">
      <c r="A163" s="233"/>
      <c r="B163" s="232" t="s">
        <v>25</v>
      </c>
      <c r="C163" s="100" t="s">
        <v>38</v>
      </c>
      <c r="D163" s="77">
        <v>6</v>
      </c>
      <c r="E163" s="70">
        <v>194</v>
      </c>
      <c r="F163" s="55">
        <f t="shared" si="121"/>
        <v>3.0927835051546393E-2</v>
      </c>
      <c r="G163" s="77"/>
      <c r="H163" s="70"/>
      <c r="I163" s="55">
        <f t="shared" si="122"/>
        <v>0</v>
      </c>
      <c r="J163" s="77"/>
      <c r="K163" s="70"/>
      <c r="L163" s="55">
        <f t="shared" si="123"/>
        <v>0</v>
      </c>
      <c r="M163" s="77"/>
      <c r="N163" s="70"/>
      <c r="O163" s="55">
        <f t="shared" si="124"/>
        <v>0</v>
      </c>
      <c r="P163" s="77"/>
      <c r="Q163" s="70"/>
      <c r="R163" s="55">
        <f t="shared" si="125"/>
        <v>0</v>
      </c>
      <c r="S163" s="77"/>
      <c r="T163" s="70"/>
      <c r="U163" s="55">
        <f t="shared" si="126"/>
        <v>0</v>
      </c>
      <c r="V163" s="77"/>
      <c r="W163" s="70"/>
      <c r="X163" s="55">
        <f t="shared" si="127"/>
        <v>0</v>
      </c>
      <c r="Y163" s="77"/>
      <c r="Z163" s="70"/>
      <c r="AA163" s="55">
        <f t="shared" si="128"/>
        <v>0</v>
      </c>
      <c r="AB163" s="77"/>
      <c r="AC163" s="70"/>
      <c r="AD163" s="55">
        <f t="shared" si="129"/>
        <v>0</v>
      </c>
      <c r="AE163" s="77"/>
      <c r="AF163" s="70"/>
      <c r="AG163" s="55">
        <f t="shared" si="130"/>
        <v>0</v>
      </c>
      <c r="AH163" s="97">
        <f>SUM(D163,G163,J163,M163,P163,S163,V163,Y163,AB163,AE163)</f>
        <v>6</v>
      </c>
      <c r="AI163" s="77">
        <f>SUM(E163,H163,K163,N163,Q163,W163,T163,Z163,AC163,AF163)</f>
        <v>194</v>
      </c>
      <c r="AJ163" s="98">
        <f t="shared" si="131"/>
        <v>3.0927835051546393E-2</v>
      </c>
      <c r="AK163" s="118"/>
      <c r="AL163" s="121"/>
    </row>
    <row r="164" spans="1:38" x14ac:dyDescent="0.3">
      <c r="A164" s="233"/>
      <c r="B164" s="233"/>
      <c r="C164" s="54" t="s">
        <v>39</v>
      </c>
      <c r="D164" s="77">
        <v>20</v>
      </c>
      <c r="E164" s="70">
        <v>284</v>
      </c>
      <c r="F164" s="55">
        <f t="shared" si="121"/>
        <v>7.0422535211267609E-2</v>
      </c>
      <c r="G164" s="77"/>
      <c r="H164" s="77"/>
      <c r="I164" s="55">
        <f t="shared" si="122"/>
        <v>0</v>
      </c>
      <c r="J164" s="77"/>
      <c r="K164" s="77"/>
      <c r="L164" s="55">
        <f t="shared" si="123"/>
        <v>0</v>
      </c>
      <c r="M164" s="77"/>
      <c r="N164" s="77"/>
      <c r="O164" s="55">
        <f t="shared" si="124"/>
        <v>0</v>
      </c>
      <c r="P164" s="77"/>
      <c r="Q164" s="77"/>
      <c r="R164" s="55">
        <f t="shared" si="125"/>
        <v>0</v>
      </c>
      <c r="S164" s="77"/>
      <c r="T164" s="77"/>
      <c r="U164" s="55">
        <f t="shared" si="126"/>
        <v>0</v>
      </c>
      <c r="V164" s="77"/>
      <c r="W164" s="77"/>
      <c r="X164" s="55">
        <f t="shared" si="127"/>
        <v>0</v>
      </c>
      <c r="Y164" s="77"/>
      <c r="Z164" s="77"/>
      <c r="AA164" s="55">
        <f t="shared" si="128"/>
        <v>0</v>
      </c>
      <c r="AB164" s="77"/>
      <c r="AC164" s="77"/>
      <c r="AD164" s="55">
        <f t="shared" si="129"/>
        <v>0</v>
      </c>
      <c r="AE164" s="77"/>
      <c r="AF164" s="77"/>
      <c r="AG164" s="55">
        <f t="shared" si="130"/>
        <v>0</v>
      </c>
      <c r="AH164" s="97">
        <f t="shared" ref="AH164" si="134">SUM(D164,G164,J164,M164,P164,S164,V164,Y164,AB164,AE164)</f>
        <v>20</v>
      </c>
      <c r="AI164" s="77">
        <f t="shared" ref="AI164" si="135">SUM(E164,H164,K164,N164,Q164,W164,T164,Z164,AC164,AF164)</f>
        <v>284</v>
      </c>
      <c r="AJ164" s="98">
        <f t="shared" si="131"/>
        <v>7.0422535211267609E-2</v>
      </c>
      <c r="AK164" s="118"/>
      <c r="AL164" s="122"/>
    </row>
    <row r="165" spans="1:38" x14ac:dyDescent="0.3">
      <c r="A165" s="233"/>
      <c r="B165" s="233"/>
      <c r="C165" s="100" t="s">
        <v>52</v>
      </c>
      <c r="D165" s="77"/>
      <c r="E165" s="70"/>
      <c r="F165" s="55">
        <f t="shared" si="121"/>
        <v>0</v>
      </c>
      <c r="G165" s="77"/>
      <c r="H165" s="70"/>
      <c r="I165" s="55">
        <f t="shared" si="122"/>
        <v>0</v>
      </c>
      <c r="J165" s="77"/>
      <c r="K165" s="70"/>
      <c r="L165" s="55">
        <f t="shared" si="123"/>
        <v>0</v>
      </c>
      <c r="M165" s="77"/>
      <c r="N165" s="70"/>
      <c r="O165" s="55">
        <f t="shared" si="124"/>
        <v>0</v>
      </c>
      <c r="P165" s="77"/>
      <c r="Q165" s="70"/>
      <c r="R165" s="55">
        <f t="shared" si="125"/>
        <v>0</v>
      </c>
      <c r="S165" s="77"/>
      <c r="T165" s="70"/>
      <c r="U165" s="55">
        <f t="shared" si="126"/>
        <v>0</v>
      </c>
      <c r="V165" s="77"/>
      <c r="W165" s="70"/>
      <c r="X165" s="55">
        <f t="shared" si="127"/>
        <v>0</v>
      </c>
      <c r="Y165" s="77"/>
      <c r="Z165" s="70"/>
      <c r="AA165" s="55">
        <f t="shared" si="128"/>
        <v>0</v>
      </c>
      <c r="AB165" s="77"/>
      <c r="AC165" s="70"/>
      <c r="AD165" s="55">
        <f t="shared" si="129"/>
        <v>0</v>
      </c>
      <c r="AE165" s="77"/>
      <c r="AF165" s="70"/>
      <c r="AG165" s="55">
        <f t="shared" si="130"/>
        <v>0</v>
      </c>
      <c r="AH165" s="97">
        <f>SUM(D165,G165,J165,M165,P165,S165,V165,Y165,AB165,AE165)</f>
        <v>0</v>
      </c>
      <c r="AI165" s="77">
        <f>SUM(E165,H165,K165,N165,Q165,W165,T165,Z165,AC165,AF165)</f>
        <v>0</v>
      </c>
      <c r="AJ165" s="98">
        <f t="shared" si="131"/>
        <v>0</v>
      </c>
      <c r="AK165" s="118"/>
      <c r="AL165" s="121"/>
    </row>
    <row r="166" spans="1:38" x14ac:dyDescent="0.3">
      <c r="A166" s="233"/>
      <c r="B166" s="234"/>
      <c r="C166" s="102" t="s">
        <v>44</v>
      </c>
      <c r="D166" s="58">
        <f>SUM(D163:D165)</f>
        <v>26</v>
      </c>
      <c r="E166" s="71">
        <f>SUM(E163:E165)</f>
        <v>478</v>
      </c>
      <c r="F166" s="59">
        <f t="shared" si="121"/>
        <v>5.4393305439330547E-2</v>
      </c>
      <c r="G166" s="58">
        <f>SUM(G163:G165)</f>
        <v>0</v>
      </c>
      <c r="H166" s="71">
        <f>SUM(H163:H165)</f>
        <v>0</v>
      </c>
      <c r="I166" s="59">
        <f t="shared" si="122"/>
        <v>0</v>
      </c>
      <c r="J166" s="58">
        <f>SUM(J163:J165)</f>
        <v>0</v>
      </c>
      <c r="K166" s="71">
        <f>SUM(K163:K165)</f>
        <v>0</v>
      </c>
      <c r="L166" s="59">
        <f t="shared" si="123"/>
        <v>0</v>
      </c>
      <c r="M166" s="58">
        <f>SUM(M163:M165)</f>
        <v>0</v>
      </c>
      <c r="N166" s="71">
        <f>SUM(N163:N165)</f>
        <v>0</v>
      </c>
      <c r="O166" s="59">
        <f t="shared" si="124"/>
        <v>0</v>
      </c>
      <c r="P166" s="58">
        <f>SUM(P163:P165)</f>
        <v>0</v>
      </c>
      <c r="Q166" s="71">
        <f>SUM(Q163:Q165)</f>
        <v>0</v>
      </c>
      <c r="R166" s="59">
        <f t="shared" si="125"/>
        <v>0</v>
      </c>
      <c r="S166" s="58">
        <f>SUM(S163:S165)</f>
        <v>0</v>
      </c>
      <c r="T166" s="71">
        <f>SUM(T163:T165)</f>
        <v>0</v>
      </c>
      <c r="U166" s="59">
        <f t="shared" si="126"/>
        <v>0</v>
      </c>
      <c r="V166" s="58">
        <f>SUM(V163:V165)</f>
        <v>0</v>
      </c>
      <c r="W166" s="71">
        <f>SUM(W163:W165)</f>
        <v>0</v>
      </c>
      <c r="X166" s="59">
        <f t="shared" si="127"/>
        <v>0</v>
      </c>
      <c r="Y166" s="58">
        <f>SUM(Y163:Y165)</f>
        <v>0</v>
      </c>
      <c r="Z166" s="71">
        <f>SUM(Z163:Z165)</f>
        <v>0</v>
      </c>
      <c r="AA166" s="59">
        <f t="shared" si="128"/>
        <v>0</v>
      </c>
      <c r="AB166" s="58">
        <f>SUM(AB163:AB165)</f>
        <v>0</v>
      </c>
      <c r="AC166" s="71">
        <f>SUM(AC163:AC165)</f>
        <v>0</v>
      </c>
      <c r="AD166" s="59">
        <f t="shared" si="129"/>
        <v>0</v>
      </c>
      <c r="AE166" s="58">
        <f>SUM(AE163:AE165)</f>
        <v>0</v>
      </c>
      <c r="AF166" s="71">
        <f>SUM(AF163:AF165)</f>
        <v>0</v>
      </c>
      <c r="AG166" s="59">
        <f t="shared" si="130"/>
        <v>0</v>
      </c>
      <c r="AH166" s="58">
        <f>SUM(AH163:AH165)</f>
        <v>26</v>
      </c>
      <c r="AI166" s="58">
        <f>SUM(AI163:AI165)</f>
        <v>478</v>
      </c>
      <c r="AJ166" s="103">
        <f t="shared" si="131"/>
        <v>5.4393305439330547E-2</v>
      </c>
      <c r="AK166" s="119">
        <f>SUM(AK163:AK165)</f>
        <v>0</v>
      </c>
      <c r="AL166" s="121"/>
    </row>
    <row r="167" spans="1:38" x14ac:dyDescent="0.3">
      <c r="A167" s="233"/>
      <c r="B167" s="232" t="s">
        <v>26</v>
      </c>
      <c r="C167" s="100" t="s">
        <v>55</v>
      </c>
      <c r="D167" s="77"/>
      <c r="E167" s="70"/>
      <c r="F167" s="55">
        <f t="shared" si="121"/>
        <v>0</v>
      </c>
      <c r="G167" s="77"/>
      <c r="H167" s="70"/>
      <c r="I167" s="55">
        <f t="shared" si="122"/>
        <v>0</v>
      </c>
      <c r="J167" s="77"/>
      <c r="K167" s="70"/>
      <c r="L167" s="55">
        <f t="shared" si="123"/>
        <v>0</v>
      </c>
      <c r="M167" s="77">
        <v>20</v>
      </c>
      <c r="N167" s="70">
        <v>343</v>
      </c>
      <c r="O167" s="55">
        <f t="shared" si="124"/>
        <v>5.8309037900874633E-2</v>
      </c>
      <c r="P167" s="77"/>
      <c r="Q167" s="70"/>
      <c r="R167" s="55">
        <f t="shared" si="125"/>
        <v>0</v>
      </c>
      <c r="S167" s="77"/>
      <c r="T167" s="70"/>
      <c r="U167" s="55">
        <f t="shared" si="126"/>
        <v>0</v>
      </c>
      <c r="V167" s="77"/>
      <c r="W167" s="70"/>
      <c r="X167" s="55">
        <f t="shared" si="127"/>
        <v>0</v>
      </c>
      <c r="Y167" s="77"/>
      <c r="Z167" s="70"/>
      <c r="AA167" s="55">
        <f t="shared" si="128"/>
        <v>0</v>
      </c>
      <c r="AB167" s="77"/>
      <c r="AC167" s="70"/>
      <c r="AD167" s="55">
        <f t="shared" si="129"/>
        <v>0</v>
      </c>
      <c r="AE167" s="77"/>
      <c r="AF167" s="70"/>
      <c r="AG167" s="55">
        <f t="shared" si="130"/>
        <v>0</v>
      </c>
      <c r="AH167" s="97">
        <f>SUM(D167,G167,J167,M167,P167,S167,V167,Y167,AB167,AE167)</f>
        <v>20</v>
      </c>
      <c r="AI167" s="77">
        <f>SUM(E167,H167,K167,N167,Q167,W167,T167,Z167,AC167,AF167)</f>
        <v>343</v>
      </c>
      <c r="AJ167" s="98">
        <f t="shared" si="131"/>
        <v>5.8309037900874633E-2</v>
      </c>
      <c r="AK167" s="118"/>
      <c r="AL167" s="121"/>
    </row>
    <row r="168" spans="1:38" x14ac:dyDescent="0.3">
      <c r="A168" s="233"/>
      <c r="B168" s="233"/>
      <c r="C168" s="100" t="s">
        <v>50</v>
      </c>
      <c r="D168" s="77"/>
      <c r="E168" s="70"/>
      <c r="F168" s="55">
        <f t="shared" si="121"/>
        <v>0</v>
      </c>
      <c r="G168" s="77"/>
      <c r="H168" s="70"/>
      <c r="I168" s="55">
        <f t="shared" si="122"/>
        <v>0</v>
      </c>
      <c r="J168" s="77"/>
      <c r="K168" s="70"/>
      <c r="L168" s="55">
        <f t="shared" si="123"/>
        <v>0</v>
      </c>
      <c r="M168" s="77">
        <v>349</v>
      </c>
      <c r="N168" s="70">
        <v>8275</v>
      </c>
      <c r="O168" s="55">
        <f t="shared" si="124"/>
        <v>4.2175226586102718E-2</v>
      </c>
      <c r="P168" s="77"/>
      <c r="Q168" s="70"/>
      <c r="R168" s="55">
        <f t="shared" si="125"/>
        <v>0</v>
      </c>
      <c r="S168" s="77"/>
      <c r="T168" s="70"/>
      <c r="U168" s="55">
        <f t="shared" si="126"/>
        <v>0</v>
      </c>
      <c r="V168" s="77"/>
      <c r="W168" s="70"/>
      <c r="X168" s="55">
        <f t="shared" si="127"/>
        <v>0</v>
      </c>
      <c r="Y168" s="77"/>
      <c r="Z168" s="70"/>
      <c r="AA168" s="55">
        <f t="shared" si="128"/>
        <v>0</v>
      </c>
      <c r="AB168" s="77"/>
      <c r="AC168" s="70"/>
      <c r="AD168" s="55">
        <f t="shared" si="129"/>
        <v>0</v>
      </c>
      <c r="AE168" s="77"/>
      <c r="AF168" s="70"/>
      <c r="AG168" s="55">
        <f t="shared" si="130"/>
        <v>0</v>
      </c>
      <c r="AH168" s="97">
        <f>SUM(D168,G168,J168,M168,P168,S168,V168,Y168,AB168,AE168)</f>
        <v>349</v>
      </c>
      <c r="AI168" s="77">
        <f>SUM(E168,H168,K168,N168,Q168,W168,T168,Z168,AC168,AF168)</f>
        <v>8275</v>
      </c>
      <c r="AJ168" s="98">
        <f t="shared" si="131"/>
        <v>4.2175226586102718E-2</v>
      </c>
      <c r="AK168" s="118"/>
      <c r="AL168" s="121"/>
    </row>
    <row r="169" spans="1:38" x14ac:dyDescent="0.3">
      <c r="A169" s="233"/>
      <c r="B169" s="233"/>
      <c r="C169" s="100" t="s">
        <v>51</v>
      </c>
      <c r="D169" s="77"/>
      <c r="E169" s="70"/>
      <c r="F169" s="55">
        <f t="shared" si="121"/>
        <v>0</v>
      </c>
      <c r="G169" s="77"/>
      <c r="H169" s="70"/>
      <c r="I169" s="55">
        <f t="shared" si="122"/>
        <v>0</v>
      </c>
      <c r="J169" s="77"/>
      <c r="K169" s="70"/>
      <c r="L169" s="55">
        <f t="shared" si="123"/>
        <v>0</v>
      </c>
      <c r="M169" s="77">
        <v>316</v>
      </c>
      <c r="N169" s="70">
        <v>3849</v>
      </c>
      <c r="O169" s="55">
        <f t="shared" si="124"/>
        <v>8.2099246557547412E-2</v>
      </c>
      <c r="P169" s="77"/>
      <c r="Q169" s="70"/>
      <c r="R169" s="55">
        <f t="shared" si="125"/>
        <v>0</v>
      </c>
      <c r="S169" s="77"/>
      <c r="T169" s="70"/>
      <c r="U169" s="55">
        <f t="shared" si="126"/>
        <v>0</v>
      </c>
      <c r="V169" s="77"/>
      <c r="W169" s="70"/>
      <c r="X169" s="55">
        <f t="shared" si="127"/>
        <v>0</v>
      </c>
      <c r="Y169" s="77"/>
      <c r="Z169" s="70"/>
      <c r="AA169" s="55">
        <f t="shared" si="128"/>
        <v>0</v>
      </c>
      <c r="AB169" s="77"/>
      <c r="AC169" s="70"/>
      <c r="AD169" s="55">
        <f t="shared" si="129"/>
        <v>0</v>
      </c>
      <c r="AE169" s="77"/>
      <c r="AF169" s="70"/>
      <c r="AG169" s="55">
        <f t="shared" si="130"/>
        <v>0</v>
      </c>
      <c r="AH169" s="97">
        <f>SUM(D169,G169,J169,M169,P169,S169,V169,Y169,AB169,AE169)</f>
        <v>316</v>
      </c>
      <c r="AI169" s="77">
        <f>SUM(E169,H169,K169,N169,Q169,W169,T169,Z169,AC169,AF169)</f>
        <v>3849</v>
      </c>
      <c r="AJ169" s="98">
        <f t="shared" si="131"/>
        <v>8.2099246557547412E-2</v>
      </c>
      <c r="AK169" s="118"/>
      <c r="AL169" s="121"/>
    </row>
    <row r="170" spans="1:38" x14ac:dyDescent="0.3">
      <c r="A170" s="233"/>
      <c r="B170" s="234"/>
      <c r="C170" s="102" t="s">
        <v>44</v>
      </c>
      <c r="D170" s="58">
        <f>SUM(D167:D169)</f>
        <v>0</v>
      </c>
      <c r="E170" s="71">
        <f>SUM(E167:E169)</f>
        <v>0</v>
      </c>
      <c r="F170" s="59">
        <f t="shared" si="121"/>
        <v>0</v>
      </c>
      <c r="G170" s="58">
        <f>SUM(G167:G169)</f>
        <v>0</v>
      </c>
      <c r="H170" s="71">
        <f>SUM(H167:H169)</f>
        <v>0</v>
      </c>
      <c r="I170" s="59">
        <f t="shared" si="122"/>
        <v>0</v>
      </c>
      <c r="J170" s="58">
        <f>SUM(J167:J169)</f>
        <v>0</v>
      </c>
      <c r="K170" s="71">
        <f>SUM(K167:K169)</f>
        <v>0</v>
      </c>
      <c r="L170" s="59">
        <f t="shared" si="123"/>
        <v>0</v>
      </c>
      <c r="M170" s="58">
        <f>SUM(M167:M169)</f>
        <v>685</v>
      </c>
      <c r="N170" s="71">
        <f>SUM(N167:N169)</f>
        <v>12467</v>
      </c>
      <c r="O170" s="59">
        <f t="shared" si="124"/>
        <v>5.4945054945054944E-2</v>
      </c>
      <c r="P170" s="58">
        <f>SUM(P167:P169)</f>
        <v>0</v>
      </c>
      <c r="Q170" s="71">
        <f>SUM(Q167:Q169)</f>
        <v>0</v>
      </c>
      <c r="R170" s="59">
        <f t="shared" si="125"/>
        <v>0</v>
      </c>
      <c r="S170" s="58">
        <f>SUM(S167:S169)</f>
        <v>0</v>
      </c>
      <c r="T170" s="71">
        <f>SUM(T167:T169)</f>
        <v>0</v>
      </c>
      <c r="U170" s="59">
        <f t="shared" si="126"/>
        <v>0</v>
      </c>
      <c r="V170" s="58">
        <f>SUM(V167:V169)</f>
        <v>0</v>
      </c>
      <c r="W170" s="71">
        <f>SUM(W167:W169)</f>
        <v>0</v>
      </c>
      <c r="X170" s="59">
        <f t="shared" si="127"/>
        <v>0</v>
      </c>
      <c r="Y170" s="58">
        <f>SUM(Y167:Y169)</f>
        <v>0</v>
      </c>
      <c r="Z170" s="71">
        <f>SUM(Z167:Z169)</f>
        <v>0</v>
      </c>
      <c r="AA170" s="59">
        <f t="shared" si="128"/>
        <v>0</v>
      </c>
      <c r="AB170" s="58">
        <f>SUM(AB167:AB169)</f>
        <v>0</v>
      </c>
      <c r="AC170" s="71">
        <f>SUM(AC167:AC169)</f>
        <v>0</v>
      </c>
      <c r="AD170" s="59">
        <f t="shared" si="129"/>
        <v>0</v>
      </c>
      <c r="AE170" s="58">
        <f>SUM(AE167:AE169)</f>
        <v>0</v>
      </c>
      <c r="AF170" s="71">
        <f>SUM(AF167:AF169)</f>
        <v>0</v>
      </c>
      <c r="AG170" s="59">
        <f t="shared" si="130"/>
        <v>0</v>
      </c>
      <c r="AH170" s="58">
        <f>SUM(AH167:AH169)</f>
        <v>685</v>
      </c>
      <c r="AI170" s="58">
        <f>SUM(AI167:AI169)</f>
        <v>12467</v>
      </c>
      <c r="AJ170" s="103">
        <f t="shared" si="131"/>
        <v>5.4945054945054944E-2</v>
      </c>
      <c r="AK170" s="119">
        <f>SUM(AK167:AK169)</f>
        <v>0</v>
      </c>
      <c r="AL170" s="121"/>
    </row>
    <row r="171" spans="1:38" x14ac:dyDescent="0.3">
      <c r="A171" s="233"/>
      <c r="B171" s="232" t="s">
        <v>9</v>
      </c>
      <c r="C171" s="100" t="s">
        <v>53</v>
      </c>
      <c r="D171" s="113"/>
      <c r="E171" s="70"/>
      <c r="F171" s="55">
        <f t="shared" si="121"/>
        <v>0</v>
      </c>
      <c r="G171" s="113"/>
      <c r="H171" s="70"/>
      <c r="I171" s="55">
        <f t="shared" si="122"/>
        <v>0</v>
      </c>
      <c r="J171" s="113"/>
      <c r="K171" s="70"/>
      <c r="L171" s="55">
        <f t="shared" si="123"/>
        <v>0</v>
      </c>
      <c r="M171" s="113">
        <v>451</v>
      </c>
      <c r="N171" s="70">
        <v>6270</v>
      </c>
      <c r="O171" s="55">
        <f t="shared" si="124"/>
        <v>7.192982456140351E-2</v>
      </c>
      <c r="P171" s="113"/>
      <c r="Q171" s="70"/>
      <c r="R171" s="55">
        <f t="shared" si="125"/>
        <v>0</v>
      </c>
      <c r="S171" s="113"/>
      <c r="T171" s="70"/>
      <c r="U171" s="55">
        <f t="shared" si="126"/>
        <v>0</v>
      </c>
      <c r="V171" s="113"/>
      <c r="W171" s="70"/>
      <c r="X171" s="55">
        <f t="shared" si="127"/>
        <v>0</v>
      </c>
      <c r="Y171" s="113"/>
      <c r="Z171" s="70"/>
      <c r="AA171" s="55">
        <f t="shared" si="128"/>
        <v>0</v>
      </c>
      <c r="AB171" s="113"/>
      <c r="AC171" s="70"/>
      <c r="AD171" s="55">
        <f t="shared" si="129"/>
        <v>0</v>
      </c>
      <c r="AE171" s="113"/>
      <c r="AF171" s="70"/>
      <c r="AG171" s="55">
        <f t="shared" si="130"/>
        <v>0</v>
      </c>
      <c r="AH171" s="97">
        <f>SUM(D171,G171,J171,M171,P171,S171,V171,Y171,AB171,AE171)</f>
        <v>451</v>
      </c>
      <c r="AI171" s="77">
        <f>SUM(E171,H171,K171,N171,Q171,W171,T171,Z171,AC171,AF171)</f>
        <v>6270</v>
      </c>
      <c r="AJ171" s="98">
        <f t="shared" si="131"/>
        <v>7.192982456140351E-2</v>
      </c>
      <c r="AK171" s="118"/>
      <c r="AL171" s="121"/>
    </row>
    <row r="172" spans="1:38" x14ac:dyDescent="0.3">
      <c r="A172" s="233"/>
      <c r="B172" s="233"/>
      <c r="C172" s="100" t="s">
        <v>48</v>
      </c>
      <c r="D172" s="77"/>
      <c r="E172" s="70"/>
      <c r="F172" s="55">
        <f t="shared" si="121"/>
        <v>0</v>
      </c>
      <c r="G172" s="77"/>
      <c r="H172" s="70"/>
      <c r="I172" s="55">
        <f t="shared" si="122"/>
        <v>0</v>
      </c>
      <c r="J172" s="77"/>
      <c r="K172" s="70"/>
      <c r="L172" s="55">
        <f t="shared" si="123"/>
        <v>0</v>
      </c>
      <c r="M172" s="77">
        <v>443</v>
      </c>
      <c r="N172" s="70">
        <v>6129</v>
      </c>
      <c r="O172" s="55">
        <f t="shared" si="124"/>
        <v>7.227932778593571E-2</v>
      </c>
      <c r="P172" s="77"/>
      <c r="Q172" s="70"/>
      <c r="R172" s="55">
        <f t="shared" si="125"/>
        <v>0</v>
      </c>
      <c r="S172" s="77"/>
      <c r="T172" s="70"/>
      <c r="U172" s="55">
        <f t="shared" si="126"/>
        <v>0</v>
      </c>
      <c r="V172" s="77"/>
      <c r="W172" s="70"/>
      <c r="X172" s="55">
        <f t="shared" si="127"/>
        <v>0</v>
      </c>
      <c r="Y172" s="77"/>
      <c r="Z172" s="70"/>
      <c r="AA172" s="55">
        <f t="shared" si="128"/>
        <v>0</v>
      </c>
      <c r="AB172" s="77"/>
      <c r="AC172" s="70"/>
      <c r="AD172" s="55">
        <f t="shared" si="129"/>
        <v>0</v>
      </c>
      <c r="AE172" s="77"/>
      <c r="AF172" s="70"/>
      <c r="AG172" s="55">
        <f t="shared" si="130"/>
        <v>0</v>
      </c>
      <c r="AH172" s="97">
        <f>SUM(D172,G172,J172,M172,P172,S172,V172,Y172,AB172,AE172)</f>
        <v>443</v>
      </c>
      <c r="AI172" s="77">
        <f>SUM(E172,H172,K172,N172,Q172,W172,T172,Z172,AC172,AF172)</f>
        <v>6129</v>
      </c>
      <c r="AJ172" s="98">
        <f t="shared" si="131"/>
        <v>7.227932778593571E-2</v>
      </c>
      <c r="AK172" s="118"/>
      <c r="AL172" s="121"/>
    </row>
    <row r="173" spans="1:38" x14ac:dyDescent="0.3">
      <c r="A173" s="233"/>
      <c r="B173" s="233"/>
      <c r="C173" s="100" t="s">
        <v>54</v>
      </c>
      <c r="D173" s="77"/>
      <c r="E173" s="70"/>
      <c r="F173" s="55">
        <f t="shared" si="121"/>
        <v>0</v>
      </c>
      <c r="G173" s="77"/>
      <c r="H173" s="70"/>
      <c r="I173" s="55">
        <f t="shared" si="122"/>
        <v>0</v>
      </c>
      <c r="J173" s="77"/>
      <c r="K173" s="70"/>
      <c r="L173" s="55">
        <f t="shared" si="123"/>
        <v>0</v>
      </c>
      <c r="M173" s="77">
        <v>363</v>
      </c>
      <c r="N173" s="70">
        <v>3466</v>
      </c>
      <c r="O173" s="55">
        <f t="shared" si="124"/>
        <v>0.10473167916907097</v>
      </c>
      <c r="P173" s="77"/>
      <c r="Q173" s="70"/>
      <c r="R173" s="55">
        <f t="shared" si="125"/>
        <v>0</v>
      </c>
      <c r="S173" s="77"/>
      <c r="T173" s="70"/>
      <c r="U173" s="55">
        <f t="shared" si="126"/>
        <v>0</v>
      </c>
      <c r="V173" s="77"/>
      <c r="W173" s="70"/>
      <c r="X173" s="55">
        <f t="shared" si="127"/>
        <v>0</v>
      </c>
      <c r="Y173" s="77"/>
      <c r="Z173" s="70"/>
      <c r="AA173" s="55">
        <f t="shared" si="128"/>
        <v>0</v>
      </c>
      <c r="AB173" s="77"/>
      <c r="AC173" s="70"/>
      <c r="AD173" s="55">
        <f t="shared" si="129"/>
        <v>0</v>
      </c>
      <c r="AE173" s="77"/>
      <c r="AF173" s="70"/>
      <c r="AG173" s="55">
        <f t="shared" si="130"/>
        <v>0</v>
      </c>
      <c r="AH173" s="97">
        <f>SUM(D173,G173,J173,M173,P173,S173,V173,Y173,AB173,AE173)</f>
        <v>363</v>
      </c>
      <c r="AI173" s="77">
        <f>SUM(E173,H173,K173,N173,Q173,W173,T173,Z173,AC173,AF173)</f>
        <v>3466</v>
      </c>
      <c r="AJ173" s="98">
        <f t="shared" si="131"/>
        <v>0.10473167916907097</v>
      </c>
      <c r="AK173" s="118"/>
      <c r="AL173" s="121"/>
    </row>
    <row r="174" spans="1:38" x14ac:dyDescent="0.3">
      <c r="A174" s="234"/>
      <c r="B174" s="234"/>
      <c r="C174" s="102" t="s">
        <v>44</v>
      </c>
      <c r="D174" s="58">
        <f>SUM(D171:D173)</f>
        <v>0</v>
      </c>
      <c r="E174" s="71">
        <f>SUM(E171:E173)</f>
        <v>0</v>
      </c>
      <c r="F174" s="59">
        <f t="shared" si="121"/>
        <v>0</v>
      </c>
      <c r="G174" s="58">
        <f>SUM(G171:G173)</f>
        <v>0</v>
      </c>
      <c r="H174" s="71">
        <f>SUM(H171:H173)</f>
        <v>0</v>
      </c>
      <c r="I174" s="59">
        <f t="shared" si="122"/>
        <v>0</v>
      </c>
      <c r="J174" s="58">
        <f>SUM(J171:J173)</f>
        <v>0</v>
      </c>
      <c r="K174" s="71">
        <f>SUM(K171:K173)</f>
        <v>0</v>
      </c>
      <c r="L174" s="59">
        <f t="shared" si="123"/>
        <v>0</v>
      </c>
      <c r="M174" s="58">
        <f>SUM(M171:M173)</f>
        <v>1257</v>
      </c>
      <c r="N174" s="71">
        <f>SUM(N171:N173)</f>
        <v>15865</v>
      </c>
      <c r="O174" s="59">
        <f t="shared" si="124"/>
        <v>7.923101166088875E-2</v>
      </c>
      <c r="P174" s="58">
        <f>SUM(P171:P173)</f>
        <v>0</v>
      </c>
      <c r="Q174" s="71">
        <f>SUM(Q171:Q173)</f>
        <v>0</v>
      </c>
      <c r="R174" s="59">
        <f t="shared" si="125"/>
        <v>0</v>
      </c>
      <c r="S174" s="58">
        <f>SUM(S171:S173)</f>
        <v>0</v>
      </c>
      <c r="T174" s="71">
        <f>SUM(T171:T173)</f>
        <v>0</v>
      </c>
      <c r="U174" s="59">
        <f t="shared" si="126"/>
        <v>0</v>
      </c>
      <c r="V174" s="58">
        <f>SUM(V171:V173)</f>
        <v>0</v>
      </c>
      <c r="W174" s="71">
        <f>SUM(W171:W173)</f>
        <v>0</v>
      </c>
      <c r="X174" s="59">
        <f t="shared" si="127"/>
        <v>0</v>
      </c>
      <c r="Y174" s="58">
        <f>SUM(Y171:Y173)</f>
        <v>0</v>
      </c>
      <c r="Z174" s="71">
        <f>SUM(Z171:Z173)</f>
        <v>0</v>
      </c>
      <c r="AA174" s="59">
        <f t="shared" si="128"/>
        <v>0</v>
      </c>
      <c r="AB174" s="58">
        <f>SUM(AB171:AB173)</f>
        <v>0</v>
      </c>
      <c r="AC174" s="71">
        <f>SUM(AC171:AC173)</f>
        <v>0</v>
      </c>
      <c r="AD174" s="59">
        <f t="shared" si="129"/>
        <v>0</v>
      </c>
      <c r="AE174" s="58">
        <f>SUM(AE171:AE173)</f>
        <v>0</v>
      </c>
      <c r="AF174" s="71">
        <f>SUM(AF171:AF173)</f>
        <v>0</v>
      </c>
      <c r="AG174" s="59">
        <f t="shared" si="130"/>
        <v>0</v>
      </c>
      <c r="AH174" s="58">
        <f>SUM(AH171:AH173)</f>
        <v>1257</v>
      </c>
      <c r="AI174" s="58">
        <f>SUM(AI171:AI173)</f>
        <v>15865</v>
      </c>
      <c r="AJ174" s="103">
        <f t="shared" si="131"/>
        <v>7.923101166088875E-2</v>
      </c>
      <c r="AK174" s="119">
        <f>SUM(AK171:AK173)</f>
        <v>0</v>
      </c>
      <c r="AL174" s="121"/>
    </row>
    <row r="175" spans="1:38" x14ac:dyDescent="0.3">
      <c r="A175" s="235" t="s">
        <v>46</v>
      </c>
      <c r="B175" s="236"/>
      <c r="C175" s="237"/>
      <c r="D175" s="61">
        <f>SUM(D162,D166,D170,D174)</f>
        <v>305</v>
      </c>
      <c r="E175" s="73">
        <f>SUM(E162,E166,E170,E174)</f>
        <v>4949</v>
      </c>
      <c r="F175" s="62">
        <f t="shared" si="121"/>
        <v>6.1628611840775914E-2</v>
      </c>
      <c r="G175" s="61">
        <f>SUM(G162,G166,G170,G174)</f>
        <v>0</v>
      </c>
      <c r="H175" s="73">
        <f>SUM(H162,H166,H170,H174)</f>
        <v>0</v>
      </c>
      <c r="I175" s="62">
        <f t="shared" si="122"/>
        <v>0</v>
      </c>
      <c r="J175" s="61">
        <f>SUM(J162,J166,J170,J174)</f>
        <v>0</v>
      </c>
      <c r="K175" s="73">
        <f>SUM(K162,K166,K170,K174)</f>
        <v>0</v>
      </c>
      <c r="L175" s="62">
        <f t="shared" si="123"/>
        <v>0</v>
      </c>
      <c r="M175" s="61">
        <f>SUM(M162,M166,M170,M174)</f>
        <v>1942</v>
      </c>
      <c r="N175" s="73">
        <f>SUM(N162,N166,N170,N174)</f>
        <v>28332</v>
      </c>
      <c r="O175" s="62">
        <f t="shared" si="124"/>
        <v>6.8544402089510098E-2</v>
      </c>
      <c r="P175" s="61">
        <f>SUM(P162,P166,P170,P174)</f>
        <v>0</v>
      </c>
      <c r="Q175" s="73">
        <f>SUM(Q162,Q166,Q170,Q174)</f>
        <v>0</v>
      </c>
      <c r="R175" s="62">
        <f t="shared" si="125"/>
        <v>0</v>
      </c>
      <c r="S175" s="61">
        <f>SUM(S162,S166,S170,S174)</f>
        <v>0</v>
      </c>
      <c r="T175" s="73">
        <f>SUM(T162,T166,T170,T174)</f>
        <v>0</v>
      </c>
      <c r="U175" s="62">
        <f t="shared" si="126"/>
        <v>0</v>
      </c>
      <c r="V175" s="61">
        <f>SUM(V162,V166,V170,V174)</f>
        <v>0</v>
      </c>
      <c r="W175" s="73">
        <f>SUM(W162,W166,W170,W174)</f>
        <v>0</v>
      </c>
      <c r="X175" s="62">
        <f t="shared" si="127"/>
        <v>0</v>
      </c>
      <c r="Y175" s="61">
        <f>SUM(Y162,Y166,Y170,Y174)</f>
        <v>0</v>
      </c>
      <c r="Z175" s="73">
        <f>SUM(Z162,Z166,Z170,Z174)</f>
        <v>0</v>
      </c>
      <c r="AA175" s="62">
        <f t="shared" si="128"/>
        <v>0</v>
      </c>
      <c r="AB175" s="61">
        <f>SUM(AB162,AB166,AB170,AB174)</f>
        <v>0</v>
      </c>
      <c r="AC175" s="73">
        <f>SUM(AC162,AC166,AC170,AC174)</f>
        <v>0</v>
      </c>
      <c r="AD175" s="62">
        <f t="shared" si="129"/>
        <v>0</v>
      </c>
      <c r="AE175" s="61">
        <f>SUM(AE162,AE166,AE170,AE174)</f>
        <v>0</v>
      </c>
      <c r="AF175" s="73">
        <f>SUM(AF162,AF166,AF170,AF174)</f>
        <v>0</v>
      </c>
      <c r="AG175" s="62">
        <f t="shared" si="130"/>
        <v>0</v>
      </c>
      <c r="AH175" s="61">
        <f>SUM(AH162,AH166,AH170,AH174)</f>
        <v>2247</v>
      </c>
      <c r="AI175" s="61">
        <f>SUM(AI162,AI166,AI170,AI174)</f>
        <v>33281</v>
      </c>
      <c r="AJ175" s="105">
        <f t="shared" si="131"/>
        <v>6.7516000120188699E-2</v>
      </c>
      <c r="AK175" s="120">
        <f>SUM(AK162,AK166,AK170,AK174)</f>
        <v>0</v>
      </c>
      <c r="AL175" s="121"/>
    </row>
    <row r="176" spans="1:38" x14ac:dyDescent="0.3">
      <c r="A176" s="238" t="s">
        <v>29</v>
      </c>
      <c r="B176" s="232" t="s">
        <v>24</v>
      </c>
      <c r="C176" s="100" t="s">
        <v>41</v>
      </c>
      <c r="D176" s="77">
        <v>818</v>
      </c>
      <c r="E176" s="70">
        <v>7311</v>
      </c>
      <c r="F176" s="55">
        <f t="shared" si="121"/>
        <v>0.11188619887840241</v>
      </c>
      <c r="G176" s="77">
        <v>126</v>
      </c>
      <c r="H176" s="70">
        <v>971</v>
      </c>
      <c r="I176" s="55">
        <f t="shared" si="122"/>
        <v>0.12976313079299692</v>
      </c>
      <c r="J176" s="77"/>
      <c r="K176" s="70"/>
      <c r="L176" s="55">
        <f t="shared" si="123"/>
        <v>0</v>
      </c>
      <c r="M176" s="77"/>
      <c r="N176" s="70"/>
      <c r="O176" s="55">
        <f t="shared" si="124"/>
        <v>0</v>
      </c>
      <c r="P176" s="77"/>
      <c r="Q176" s="70"/>
      <c r="R176" s="55">
        <f t="shared" si="125"/>
        <v>0</v>
      </c>
      <c r="S176" s="77"/>
      <c r="T176" s="70"/>
      <c r="U176" s="55">
        <f t="shared" si="126"/>
        <v>0</v>
      </c>
      <c r="V176" s="77"/>
      <c r="W176" s="70"/>
      <c r="X176" s="55">
        <f t="shared" si="127"/>
        <v>0</v>
      </c>
      <c r="Y176" s="77"/>
      <c r="Z176" s="70"/>
      <c r="AA176" s="55">
        <f t="shared" si="128"/>
        <v>0</v>
      </c>
      <c r="AB176" s="77"/>
      <c r="AC176" s="70"/>
      <c r="AD176" s="55">
        <f t="shared" si="129"/>
        <v>0</v>
      </c>
      <c r="AE176" s="77"/>
      <c r="AF176" s="70"/>
      <c r="AG176" s="55">
        <f t="shared" si="130"/>
        <v>0</v>
      </c>
      <c r="AH176" s="97">
        <f>SUM(D176,G176,J176,M176,P176,S176,V176,Y176,AB176,AE176)</f>
        <v>944</v>
      </c>
      <c r="AI176" s="77">
        <f>SUM(E176,H176,K176,N176,Q176,W176,T176,Z176,AC176,AF176)</f>
        <v>8282</v>
      </c>
      <c r="AJ176" s="98">
        <f t="shared" si="131"/>
        <v>0.11398212992030911</v>
      </c>
      <c r="AK176" s="118"/>
      <c r="AL176" s="121"/>
    </row>
    <row r="177" spans="1:38" x14ac:dyDescent="0.3">
      <c r="A177" s="233"/>
      <c r="B177" s="233"/>
      <c r="C177" s="100" t="s">
        <v>43</v>
      </c>
      <c r="D177" s="77">
        <v>625</v>
      </c>
      <c r="E177" s="70">
        <v>3853</v>
      </c>
      <c r="F177" s="55">
        <f t="shared" si="121"/>
        <v>0.16221126395016869</v>
      </c>
      <c r="G177" s="77">
        <v>17</v>
      </c>
      <c r="H177" s="70">
        <v>116</v>
      </c>
      <c r="I177" s="55">
        <f t="shared" si="122"/>
        <v>0.14655172413793102</v>
      </c>
      <c r="J177" s="77"/>
      <c r="K177" s="70"/>
      <c r="L177" s="55">
        <f t="shared" si="123"/>
        <v>0</v>
      </c>
      <c r="M177" s="77"/>
      <c r="N177" s="70"/>
      <c r="O177" s="55">
        <f t="shared" si="124"/>
        <v>0</v>
      </c>
      <c r="P177" s="77"/>
      <c r="Q177" s="70"/>
      <c r="R177" s="55">
        <f t="shared" si="125"/>
        <v>0</v>
      </c>
      <c r="S177" s="77"/>
      <c r="T177" s="70"/>
      <c r="U177" s="55">
        <f t="shared" si="126"/>
        <v>0</v>
      </c>
      <c r="V177" s="77"/>
      <c r="W177" s="70"/>
      <c r="X177" s="55">
        <f t="shared" si="127"/>
        <v>0</v>
      </c>
      <c r="Y177" s="77"/>
      <c r="Z177" s="70"/>
      <c r="AA177" s="55">
        <f t="shared" si="128"/>
        <v>0</v>
      </c>
      <c r="AB177" s="77"/>
      <c r="AC177" s="70"/>
      <c r="AD177" s="55">
        <f t="shared" si="129"/>
        <v>0</v>
      </c>
      <c r="AE177" s="77"/>
      <c r="AF177" s="70"/>
      <c r="AG177" s="55">
        <f t="shared" si="130"/>
        <v>0</v>
      </c>
      <c r="AH177" s="97">
        <f>SUM(D177,G177,J177,M177,P177,S177,V177,Y177,AB177,AE177)</f>
        <v>642</v>
      </c>
      <c r="AI177" s="77">
        <f>SUM(E177,H177,K177,N177,Q177,W177,T177,Z177,AC177,AF177)</f>
        <v>3969</v>
      </c>
      <c r="AJ177" s="98">
        <f t="shared" si="131"/>
        <v>0.1617535903250189</v>
      </c>
      <c r="AK177" s="118"/>
      <c r="AL177" s="121"/>
    </row>
    <row r="178" spans="1:38" x14ac:dyDescent="0.3">
      <c r="A178" s="233"/>
      <c r="B178" s="233"/>
      <c r="C178" s="100" t="s">
        <v>47</v>
      </c>
      <c r="D178" s="77">
        <v>7</v>
      </c>
      <c r="E178" s="70">
        <v>44</v>
      </c>
      <c r="F178" s="55">
        <f t="shared" si="121"/>
        <v>0.15909090909090909</v>
      </c>
      <c r="G178" s="77">
        <v>6</v>
      </c>
      <c r="H178" s="70">
        <v>73</v>
      </c>
      <c r="I178" s="55">
        <f t="shared" si="122"/>
        <v>8.2191780821917804E-2</v>
      </c>
      <c r="J178" s="77"/>
      <c r="K178" s="70"/>
      <c r="L178" s="55">
        <f t="shared" si="123"/>
        <v>0</v>
      </c>
      <c r="M178" s="77"/>
      <c r="N178" s="70"/>
      <c r="O178" s="55">
        <f t="shared" si="124"/>
        <v>0</v>
      </c>
      <c r="P178" s="77"/>
      <c r="Q178" s="70"/>
      <c r="R178" s="55">
        <f t="shared" si="125"/>
        <v>0</v>
      </c>
      <c r="S178" s="77"/>
      <c r="T178" s="70"/>
      <c r="U178" s="55">
        <f t="shared" si="126"/>
        <v>0</v>
      </c>
      <c r="V178" s="77"/>
      <c r="W178" s="70"/>
      <c r="X178" s="55">
        <f t="shared" si="127"/>
        <v>0</v>
      </c>
      <c r="Y178" s="77"/>
      <c r="Z178" s="70"/>
      <c r="AA178" s="55">
        <f t="shared" si="128"/>
        <v>0</v>
      </c>
      <c r="AB178" s="77"/>
      <c r="AC178" s="70"/>
      <c r="AD178" s="55">
        <f t="shared" si="129"/>
        <v>0</v>
      </c>
      <c r="AE178" s="77"/>
      <c r="AF178" s="70"/>
      <c r="AG178" s="55">
        <f t="shared" si="130"/>
        <v>0</v>
      </c>
      <c r="AH178" s="97">
        <f>SUM(D178,G178,J178,M178,P178,S178,V178,Y178,AB178,AE178)</f>
        <v>13</v>
      </c>
      <c r="AI178" s="77">
        <f>SUM(E178,H178,K178,N178,Q178,W178,T178,Z178,AC178,AF178)</f>
        <v>117</v>
      </c>
      <c r="AJ178" s="98">
        <f t="shared" si="131"/>
        <v>0.1111111111111111</v>
      </c>
      <c r="AK178" s="118"/>
      <c r="AL178" s="121"/>
    </row>
    <row r="179" spans="1:38" x14ac:dyDescent="0.3">
      <c r="A179" s="233"/>
      <c r="B179" s="234"/>
      <c r="C179" s="102" t="s">
        <v>44</v>
      </c>
      <c r="D179" s="58">
        <f>SUM(D176:D178)</f>
        <v>1450</v>
      </c>
      <c r="E179" s="71">
        <f>SUM(E176:E178)</f>
        <v>11208</v>
      </c>
      <c r="F179" s="59">
        <f t="shared" si="121"/>
        <v>0.1293718772305496</v>
      </c>
      <c r="G179" s="58">
        <f>SUM(G176:G178)</f>
        <v>149</v>
      </c>
      <c r="H179" s="71">
        <f>SUM(H176:H178)</f>
        <v>1160</v>
      </c>
      <c r="I179" s="59">
        <f t="shared" si="122"/>
        <v>0.12844827586206897</v>
      </c>
      <c r="J179" s="58">
        <f>SUM(J176:J178)</f>
        <v>0</v>
      </c>
      <c r="K179" s="71">
        <f>SUM(K176:K178)</f>
        <v>0</v>
      </c>
      <c r="L179" s="59">
        <f t="shared" si="123"/>
        <v>0</v>
      </c>
      <c r="M179" s="58">
        <f>SUM(M176:M178)</f>
        <v>0</v>
      </c>
      <c r="N179" s="71">
        <f>SUM(N176:N178)</f>
        <v>0</v>
      </c>
      <c r="O179" s="59">
        <f t="shared" si="124"/>
        <v>0</v>
      </c>
      <c r="P179" s="58">
        <f>SUM(P176:P178)</f>
        <v>0</v>
      </c>
      <c r="Q179" s="71">
        <f>SUM(Q176:Q178)</f>
        <v>0</v>
      </c>
      <c r="R179" s="59">
        <f t="shared" si="125"/>
        <v>0</v>
      </c>
      <c r="S179" s="58">
        <f>SUM(S176:S178)</f>
        <v>0</v>
      </c>
      <c r="T179" s="71">
        <f>SUM(T176:T178)</f>
        <v>0</v>
      </c>
      <c r="U179" s="59">
        <f t="shared" si="126"/>
        <v>0</v>
      </c>
      <c r="V179" s="58">
        <f>SUM(V176:V178)</f>
        <v>0</v>
      </c>
      <c r="W179" s="71">
        <f>SUM(W176:W178)</f>
        <v>0</v>
      </c>
      <c r="X179" s="59">
        <f t="shared" si="127"/>
        <v>0</v>
      </c>
      <c r="Y179" s="58">
        <f>SUM(Y176:Y178)</f>
        <v>0</v>
      </c>
      <c r="Z179" s="71">
        <f>SUM(Z176:Z178)</f>
        <v>0</v>
      </c>
      <c r="AA179" s="59">
        <f t="shared" si="128"/>
        <v>0</v>
      </c>
      <c r="AB179" s="58">
        <f>SUM(AB176:AB178)</f>
        <v>0</v>
      </c>
      <c r="AC179" s="71">
        <f>SUM(AC176:AC178)</f>
        <v>0</v>
      </c>
      <c r="AD179" s="59">
        <f t="shared" si="129"/>
        <v>0</v>
      </c>
      <c r="AE179" s="58">
        <f>SUM(AE176:AE178)</f>
        <v>0</v>
      </c>
      <c r="AF179" s="71">
        <f>SUM(AF176:AF178)</f>
        <v>0</v>
      </c>
      <c r="AG179" s="59">
        <f t="shared" si="130"/>
        <v>0</v>
      </c>
      <c r="AH179" s="58">
        <f>SUM(AH176:AH178)</f>
        <v>1599</v>
      </c>
      <c r="AI179" s="58">
        <f>SUM(AI176:AI178)</f>
        <v>12368</v>
      </c>
      <c r="AJ179" s="103">
        <f t="shared" si="131"/>
        <v>0.12928525226390686</v>
      </c>
      <c r="AK179" s="119">
        <f>SUM(AK176:AK178)</f>
        <v>0</v>
      </c>
      <c r="AL179" s="121"/>
    </row>
    <row r="180" spans="1:38" x14ac:dyDescent="0.3">
      <c r="A180" s="233"/>
      <c r="B180" s="232" t="s">
        <v>25</v>
      </c>
      <c r="C180" s="100" t="s">
        <v>38</v>
      </c>
      <c r="D180" s="77">
        <v>8</v>
      </c>
      <c r="E180" s="70">
        <v>207</v>
      </c>
      <c r="F180" s="55">
        <f t="shared" si="121"/>
        <v>3.864734299516908E-2</v>
      </c>
      <c r="G180" s="77"/>
      <c r="H180" s="70"/>
      <c r="I180" s="55">
        <f t="shared" si="122"/>
        <v>0</v>
      </c>
      <c r="J180" s="77"/>
      <c r="K180" s="70"/>
      <c r="L180" s="55">
        <f t="shared" si="123"/>
        <v>0</v>
      </c>
      <c r="M180" s="77"/>
      <c r="N180" s="70"/>
      <c r="O180" s="55">
        <f t="shared" si="124"/>
        <v>0</v>
      </c>
      <c r="P180" s="77"/>
      <c r="Q180" s="70"/>
      <c r="R180" s="55">
        <f t="shared" si="125"/>
        <v>0</v>
      </c>
      <c r="S180" s="77"/>
      <c r="T180" s="70"/>
      <c r="U180" s="55">
        <f t="shared" si="126"/>
        <v>0</v>
      </c>
      <c r="V180" s="77"/>
      <c r="W180" s="70"/>
      <c r="X180" s="55">
        <f t="shared" si="127"/>
        <v>0</v>
      </c>
      <c r="Y180" s="77"/>
      <c r="Z180" s="70"/>
      <c r="AA180" s="55">
        <f t="shared" si="128"/>
        <v>0</v>
      </c>
      <c r="AB180" s="77"/>
      <c r="AC180" s="70"/>
      <c r="AD180" s="55">
        <f t="shared" si="129"/>
        <v>0</v>
      </c>
      <c r="AE180" s="77"/>
      <c r="AF180" s="70"/>
      <c r="AG180" s="55">
        <f t="shared" si="130"/>
        <v>0</v>
      </c>
      <c r="AH180" s="97">
        <f>SUM(D180,G180,J180,M180,P180,S180,V180,Y180,AB180,AE180)</f>
        <v>8</v>
      </c>
      <c r="AI180" s="77">
        <f>SUM(E180,H180,K180,N180,Q180,W180,T180,Z180,AC180,AF180)</f>
        <v>207</v>
      </c>
      <c r="AJ180" s="98">
        <f t="shared" si="131"/>
        <v>3.864734299516908E-2</v>
      </c>
      <c r="AK180" s="118"/>
      <c r="AL180" s="121"/>
    </row>
    <row r="181" spans="1:38" x14ac:dyDescent="0.3">
      <c r="A181" s="233"/>
      <c r="B181" s="233"/>
      <c r="C181" s="54" t="s">
        <v>39</v>
      </c>
      <c r="D181" s="77">
        <v>97</v>
      </c>
      <c r="E181" s="70">
        <v>1003</v>
      </c>
      <c r="F181" s="55">
        <f t="shared" si="121"/>
        <v>9.6709870388833497E-2</v>
      </c>
      <c r="G181" s="77"/>
      <c r="H181" s="77"/>
      <c r="I181" s="55">
        <f t="shared" si="122"/>
        <v>0</v>
      </c>
      <c r="J181" s="77"/>
      <c r="K181" s="77"/>
      <c r="L181" s="55">
        <f t="shared" si="123"/>
        <v>0</v>
      </c>
      <c r="M181" s="77"/>
      <c r="N181" s="77"/>
      <c r="O181" s="55">
        <f t="shared" si="124"/>
        <v>0</v>
      </c>
      <c r="P181" s="77"/>
      <c r="Q181" s="77"/>
      <c r="R181" s="55">
        <f t="shared" si="125"/>
        <v>0</v>
      </c>
      <c r="S181" s="77"/>
      <c r="T181" s="77"/>
      <c r="U181" s="55">
        <f t="shared" si="126"/>
        <v>0</v>
      </c>
      <c r="V181" s="77"/>
      <c r="W181" s="77"/>
      <c r="X181" s="55">
        <f t="shared" si="127"/>
        <v>0</v>
      </c>
      <c r="Y181" s="77"/>
      <c r="Z181" s="77"/>
      <c r="AA181" s="55">
        <f t="shared" si="128"/>
        <v>0</v>
      </c>
      <c r="AB181" s="77"/>
      <c r="AC181" s="77"/>
      <c r="AD181" s="55">
        <f t="shared" si="129"/>
        <v>0</v>
      </c>
      <c r="AE181" s="77"/>
      <c r="AF181" s="77"/>
      <c r="AG181" s="55">
        <f t="shared" si="130"/>
        <v>0</v>
      </c>
      <c r="AH181" s="97">
        <f t="shared" ref="AH181" si="136">SUM(D181,G181,J181,M181,P181,S181,V181,Y181,AB181,AE181)</f>
        <v>97</v>
      </c>
      <c r="AI181" s="77">
        <f t="shared" ref="AI181" si="137">SUM(E181,H181,K181,N181,Q181,W181,T181,Z181,AC181,AF181)</f>
        <v>1003</v>
      </c>
      <c r="AJ181" s="98">
        <f t="shared" si="131"/>
        <v>9.6709870388833497E-2</v>
      </c>
      <c r="AK181" s="118"/>
      <c r="AL181" s="122"/>
    </row>
    <row r="182" spans="1:38" x14ac:dyDescent="0.3">
      <c r="A182" s="233"/>
      <c r="B182" s="233"/>
      <c r="C182" s="100" t="s">
        <v>52</v>
      </c>
      <c r="D182" s="77"/>
      <c r="E182" s="70"/>
      <c r="F182" s="55">
        <f t="shared" si="121"/>
        <v>0</v>
      </c>
      <c r="G182" s="77"/>
      <c r="H182" s="70"/>
      <c r="I182" s="55">
        <f t="shared" si="122"/>
        <v>0</v>
      </c>
      <c r="J182" s="77"/>
      <c r="K182" s="70"/>
      <c r="L182" s="55">
        <f t="shared" si="123"/>
        <v>0</v>
      </c>
      <c r="M182" s="77"/>
      <c r="N182" s="70"/>
      <c r="O182" s="55">
        <f t="shared" si="124"/>
        <v>0</v>
      </c>
      <c r="P182" s="77"/>
      <c r="Q182" s="70"/>
      <c r="R182" s="55">
        <f t="shared" si="125"/>
        <v>0</v>
      </c>
      <c r="S182" s="77"/>
      <c r="T182" s="70"/>
      <c r="U182" s="55">
        <f t="shared" si="126"/>
        <v>0</v>
      </c>
      <c r="V182" s="77"/>
      <c r="W182" s="70"/>
      <c r="X182" s="55">
        <f t="shared" si="127"/>
        <v>0</v>
      </c>
      <c r="Y182" s="77"/>
      <c r="Z182" s="70"/>
      <c r="AA182" s="55">
        <f t="shared" si="128"/>
        <v>0</v>
      </c>
      <c r="AB182" s="77"/>
      <c r="AC182" s="70"/>
      <c r="AD182" s="55">
        <f t="shared" si="129"/>
        <v>0</v>
      </c>
      <c r="AE182" s="77"/>
      <c r="AF182" s="70"/>
      <c r="AG182" s="55">
        <f t="shared" si="130"/>
        <v>0</v>
      </c>
      <c r="AH182" s="97">
        <f>SUM(D182,G182,J182,M182,P182,S182,V182,Y182,AB182,AE182)</f>
        <v>0</v>
      </c>
      <c r="AI182" s="77">
        <f>SUM(E182,H182,K182,N182,Q182,W182,T182,Z182,AC182,AF182)</f>
        <v>0</v>
      </c>
      <c r="AJ182" s="98">
        <f t="shared" si="131"/>
        <v>0</v>
      </c>
      <c r="AK182" s="118"/>
      <c r="AL182" s="121"/>
    </row>
    <row r="183" spans="1:38" x14ac:dyDescent="0.3">
      <c r="A183" s="233"/>
      <c r="B183" s="234"/>
      <c r="C183" s="102" t="s">
        <v>44</v>
      </c>
      <c r="D183" s="58">
        <f>SUM(D180:D182)</f>
        <v>105</v>
      </c>
      <c r="E183" s="71">
        <f>SUM(E180:E182)</f>
        <v>1210</v>
      </c>
      <c r="F183" s="59">
        <f t="shared" si="121"/>
        <v>8.6776859504132234E-2</v>
      </c>
      <c r="G183" s="58">
        <f>SUM(G180:G182)</f>
        <v>0</v>
      </c>
      <c r="H183" s="71">
        <f>SUM(H180:H182)</f>
        <v>0</v>
      </c>
      <c r="I183" s="59">
        <f t="shared" si="122"/>
        <v>0</v>
      </c>
      <c r="J183" s="58">
        <f>SUM(J180:J182)</f>
        <v>0</v>
      </c>
      <c r="K183" s="71">
        <f>SUM(K180:K182)</f>
        <v>0</v>
      </c>
      <c r="L183" s="59">
        <f t="shared" si="123"/>
        <v>0</v>
      </c>
      <c r="M183" s="58">
        <f>SUM(M180:M182)</f>
        <v>0</v>
      </c>
      <c r="N183" s="71">
        <f>SUM(N180:N182)</f>
        <v>0</v>
      </c>
      <c r="O183" s="59">
        <f t="shared" si="124"/>
        <v>0</v>
      </c>
      <c r="P183" s="58">
        <f>SUM(P180:P182)</f>
        <v>0</v>
      </c>
      <c r="Q183" s="71">
        <f>SUM(Q180:Q182)</f>
        <v>0</v>
      </c>
      <c r="R183" s="59">
        <f t="shared" si="125"/>
        <v>0</v>
      </c>
      <c r="S183" s="58">
        <f>SUM(S180:S182)</f>
        <v>0</v>
      </c>
      <c r="T183" s="71">
        <f>SUM(T180:T182)</f>
        <v>0</v>
      </c>
      <c r="U183" s="59">
        <f t="shared" si="126"/>
        <v>0</v>
      </c>
      <c r="V183" s="58">
        <f>SUM(V180:V182)</f>
        <v>0</v>
      </c>
      <c r="W183" s="71">
        <f>SUM(W180:W182)</f>
        <v>0</v>
      </c>
      <c r="X183" s="59">
        <f t="shared" si="127"/>
        <v>0</v>
      </c>
      <c r="Y183" s="58">
        <f>SUM(Y180:Y182)</f>
        <v>0</v>
      </c>
      <c r="Z183" s="71">
        <f>SUM(Z180:Z182)</f>
        <v>0</v>
      </c>
      <c r="AA183" s="59">
        <f t="shared" si="128"/>
        <v>0</v>
      </c>
      <c r="AB183" s="58">
        <f>SUM(AB180:AB182)</f>
        <v>0</v>
      </c>
      <c r="AC183" s="71">
        <f>SUM(AC180:AC182)</f>
        <v>0</v>
      </c>
      <c r="AD183" s="59">
        <f t="shared" si="129"/>
        <v>0</v>
      </c>
      <c r="AE183" s="58">
        <f>SUM(AE180:AE182)</f>
        <v>0</v>
      </c>
      <c r="AF183" s="71">
        <f>SUM(AF180:AF182)</f>
        <v>0</v>
      </c>
      <c r="AG183" s="59">
        <f t="shared" si="130"/>
        <v>0</v>
      </c>
      <c r="AH183" s="58">
        <f>SUM(AH180:AH182)</f>
        <v>105</v>
      </c>
      <c r="AI183" s="58">
        <f>SUM(AI180:AI182)</f>
        <v>1210</v>
      </c>
      <c r="AJ183" s="103">
        <f t="shared" si="131"/>
        <v>8.6776859504132234E-2</v>
      </c>
      <c r="AK183" s="119">
        <f>SUM(AK180:AK182)</f>
        <v>0</v>
      </c>
      <c r="AL183" s="121"/>
    </row>
    <row r="184" spans="1:38" x14ac:dyDescent="0.3">
      <c r="A184" s="233"/>
      <c r="B184" s="232" t="s">
        <v>26</v>
      </c>
      <c r="C184" s="100" t="s">
        <v>55</v>
      </c>
      <c r="D184" s="77"/>
      <c r="E184" s="70"/>
      <c r="F184" s="55">
        <f t="shared" si="121"/>
        <v>0</v>
      </c>
      <c r="G184" s="77"/>
      <c r="H184" s="70"/>
      <c r="I184" s="55">
        <f t="shared" si="122"/>
        <v>0</v>
      </c>
      <c r="J184" s="77"/>
      <c r="K184" s="70"/>
      <c r="L184" s="55">
        <f t="shared" si="123"/>
        <v>0</v>
      </c>
      <c r="M184" s="77"/>
      <c r="N184" s="70"/>
      <c r="O184" s="55">
        <f t="shared" si="124"/>
        <v>0</v>
      </c>
      <c r="P184" s="77"/>
      <c r="Q184" s="70"/>
      <c r="R184" s="55">
        <f t="shared" si="125"/>
        <v>0</v>
      </c>
      <c r="S184" s="77"/>
      <c r="T184" s="70"/>
      <c r="U184" s="55">
        <f t="shared" si="126"/>
        <v>0</v>
      </c>
      <c r="V184" s="77"/>
      <c r="W184" s="70"/>
      <c r="X184" s="55">
        <f t="shared" si="127"/>
        <v>0</v>
      </c>
      <c r="Y184" s="77"/>
      <c r="Z184" s="70"/>
      <c r="AA184" s="55">
        <f t="shared" si="128"/>
        <v>0</v>
      </c>
      <c r="AB184" s="77"/>
      <c r="AC184" s="70"/>
      <c r="AD184" s="55">
        <f t="shared" si="129"/>
        <v>0</v>
      </c>
      <c r="AE184" s="77"/>
      <c r="AF184" s="70"/>
      <c r="AG184" s="55">
        <f t="shared" si="130"/>
        <v>0</v>
      </c>
      <c r="AH184" s="97">
        <f>SUM(D184,G184,J184,M184,P184,S184,V184,Y184,AB184,AE184)</f>
        <v>0</v>
      </c>
      <c r="AI184" s="77">
        <f>SUM(E184,H184,K184,N184,Q184,W184,T184,Z184,AC184,AF184)</f>
        <v>0</v>
      </c>
      <c r="AJ184" s="98">
        <f t="shared" si="131"/>
        <v>0</v>
      </c>
      <c r="AK184" s="118"/>
      <c r="AL184" s="121"/>
    </row>
    <row r="185" spans="1:38" x14ac:dyDescent="0.3">
      <c r="A185" s="233"/>
      <c r="B185" s="233"/>
      <c r="C185" s="100" t="s">
        <v>50</v>
      </c>
      <c r="D185" s="77"/>
      <c r="E185" s="70"/>
      <c r="F185" s="55">
        <f t="shared" si="121"/>
        <v>0</v>
      </c>
      <c r="G185" s="77"/>
      <c r="H185" s="70"/>
      <c r="I185" s="55">
        <f t="shared" si="122"/>
        <v>0</v>
      </c>
      <c r="J185" s="77"/>
      <c r="K185" s="70"/>
      <c r="L185" s="55">
        <f t="shared" si="123"/>
        <v>0</v>
      </c>
      <c r="M185" s="77"/>
      <c r="N185" s="70"/>
      <c r="O185" s="55">
        <f t="shared" si="124"/>
        <v>0</v>
      </c>
      <c r="P185" s="77"/>
      <c r="Q185" s="70"/>
      <c r="R185" s="55">
        <f t="shared" si="125"/>
        <v>0</v>
      </c>
      <c r="S185" s="77"/>
      <c r="T185" s="70"/>
      <c r="U185" s="55">
        <f t="shared" si="126"/>
        <v>0</v>
      </c>
      <c r="V185" s="77"/>
      <c r="W185" s="70"/>
      <c r="X185" s="55">
        <f t="shared" si="127"/>
        <v>0</v>
      </c>
      <c r="Y185" s="77"/>
      <c r="Z185" s="70"/>
      <c r="AA185" s="55">
        <f t="shared" si="128"/>
        <v>0</v>
      </c>
      <c r="AB185" s="77"/>
      <c r="AC185" s="70"/>
      <c r="AD185" s="55">
        <f t="shared" si="129"/>
        <v>0</v>
      </c>
      <c r="AE185" s="77"/>
      <c r="AF185" s="70"/>
      <c r="AG185" s="55">
        <f t="shared" si="130"/>
        <v>0</v>
      </c>
      <c r="AH185" s="97">
        <f>SUM(D185,G185,J185,M185,P185,S185,V185,Y185,AB185,AE185)</f>
        <v>0</v>
      </c>
      <c r="AI185" s="77">
        <f>SUM(E185,H185,K185,N185,Q185,W185,T185,Z185,AC185,AF185)</f>
        <v>0</v>
      </c>
      <c r="AJ185" s="98">
        <f t="shared" si="131"/>
        <v>0</v>
      </c>
      <c r="AK185" s="118"/>
      <c r="AL185" s="121"/>
    </row>
    <row r="186" spans="1:38" x14ac:dyDescent="0.3">
      <c r="A186" s="233"/>
      <c r="B186" s="233"/>
      <c r="C186" s="100" t="s">
        <v>51</v>
      </c>
      <c r="D186" s="77"/>
      <c r="E186" s="70"/>
      <c r="F186" s="55">
        <f t="shared" si="121"/>
        <v>0</v>
      </c>
      <c r="G186" s="77"/>
      <c r="H186" s="70"/>
      <c r="I186" s="55">
        <f t="shared" si="122"/>
        <v>0</v>
      </c>
      <c r="J186" s="77"/>
      <c r="K186" s="70"/>
      <c r="L186" s="55">
        <f t="shared" si="123"/>
        <v>0</v>
      </c>
      <c r="M186" s="77"/>
      <c r="N186" s="70"/>
      <c r="O186" s="55">
        <f t="shared" si="124"/>
        <v>0</v>
      </c>
      <c r="P186" s="77"/>
      <c r="Q186" s="70"/>
      <c r="R186" s="55">
        <f t="shared" si="125"/>
        <v>0</v>
      </c>
      <c r="S186" s="77"/>
      <c r="T186" s="70"/>
      <c r="U186" s="55">
        <f t="shared" si="126"/>
        <v>0</v>
      </c>
      <c r="V186" s="77"/>
      <c r="W186" s="70"/>
      <c r="X186" s="55">
        <f t="shared" si="127"/>
        <v>0</v>
      </c>
      <c r="Y186" s="77"/>
      <c r="Z186" s="70"/>
      <c r="AA186" s="55">
        <f t="shared" si="128"/>
        <v>0</v>
      </c>
      <c r="AB186" s="77"/>
      <c r="AC186" s="70"/>
      <c r="AD186" s="55">
        <f t="shared" si="129"/>
        <v>0</v>
      </c>
      <c r="AE186" s="77">
        <v>12</v>
      </c>
      <c r="AF186" s="70">
        <v>162</v>
      </c>
      <c r="AG186" s="55">
        <f t="shared" si="130"/>
        <v>7.407407407407407E-2</v>
      </c>
      <c r="AH186" s="97">
        <f>SUM(D186,G186,J186,M186,P186,S186,V186,Y186,AB186,AE186)</f>
        <v>12</v>
      </c>
      <c r="AI186" s="77">
        <f>SUM(E186,H186,K186,N186,Q186,W186,T186,Z186,AC186,AF186)</f>
        <v>162</v>
      </c>
      <c r="AJ186" s="98">
        <f t="shared" si="131"/>
        <v>7.407407407407407E-2</v>
      </c>
      <c r="AK186" s="118"/>
      <c r="AL186" s="121"/>
    </row>
    <row r="187" spans="1:38" x14ac:dyDescent="0.3">
      <c r="A187" s="233"/>
      <c r="B187" s="234"/>
      <c r="C187" s="102" t="s">
        <v>44</v>
      </c>
      <c r="D187" s="58">
        <f>SUM(D184:D186)</f>
        <v>0</v>
      </c>
      <c r="E187" s="71">
        <f>SUM(E184:E186)</f>
        <v>0</v>
      </c>
      <c r="F187" s="59">
        <f t="shared" si="121"/>
        <v>0</v>
      </c>
      <c r="G187" s="58">
        <f>SUM(G184:G186)</f>
        <v>0</v>
      </c>
      <c r="H187" s="71">
        <f>SUM(H184:H186)</f>
        <v>0</v>
      </c>
      <c r="I187" s="59">
        <f t="shared" si="122"/>
        <v>0</v>
      </c>
      <c r="J187" s="58">
        <f>SUM(J184:J186)</f>
        <v>0</v>
      </c>
      <c r="K187" s="71">
        <f>SUM(K184:K186)</f>
        <v>0</v>
      </c>
      <c r="L187" s="59">
        <f t="shared" si="123"/>
        <v>0</v>
      </c>
      <c r="M187" s="58">
        <f>SUM(M184:M186)</f>
        <v>0</v>
      </c>
      <c r="N187" s="71">
        <f>SUM(N184:N186)</f>
        <v>0</v>
      </c>
      <c r="O187" s="59">
        <f t="shared" si="124"/>
        <v>0</v>
      </c>
      <c r="P187" s="58">
        <f>SUM(P184:P186)</f>
        <v>0</v>
      </c>
      <c r="Q187" s="71">
        <f>SUM(Q184:Q186)</f>
        <v>0</v>
      </c>
      <c r="R187" s="59">
        <f t="shared" si="125"/>
        <v>0</v>
      </c>
      <c r="S187" s="58">
        <f>SUM(S184:S186)</f>
        <v>0</v>
      </c>
      <c r="T187" s="71">
        <f>SUM(T184:T186)</f>
        <v>0</v>
      </c>
      <c r="U187" s="59">
        <f t="shared" si="126"/>
        <v>0</v>
      </c>
      <c r="V187" s="58">
        <f>SUM(V184:V186)</f>
        <v>0</v>
      </c>
      <c r="W187" s="71">
        <f>SUM(W184:W186)</f>
        <v>0</v>
      </c>
      <c r="X187" s="59">
        <f t="shared" si="127"/>
        <v>0</v>
      </c>
      <c r="Y187" s="58">
        <f>SUM(Y184:Y186)</f>
        <v>0</v>
      </c>
      <c r="Z187" s="71">
        <f>SUM(Z184:Z186)</f>
        <v>0</v>
      </c>
      <c r="AA187" s="59">
        <f t="shared" si="128"/>
        <v>0</v>
      </c>
      <c r="AB187" s="58">
        <f>SUM(AB184:AB186)</f>
        <v>0</v>
      </c>
      <c r="AC187" s="71">
        <f>SUM(AC184:AC186)</f>
        <v>0</v>
      </c>
      <c r="AD187" s="59">
        <f t="shared" si="129"/>
        <v>0</v>
      </c>
      <c r="AE187" s="58">
        <f>SUM(AE184:AE186)</f>
        <v>12</v>
      </c>
      <c r="AF187" s="71">
        <f>SUM(AF184:AF186)</f>
        <v>162</v>
      </c>
      <c r="AG187" s="59">
        <f t="shared" si="130"/>
        <v>7.407407407407407E-2</v>
      </c>
      <c r="AH187" s="58">
        <f>SUM(AH184:AH186)</f>
        <v>12</v>
      </c>
      <c r="AI187" s="58">
        <f>SUM(AI184:AI186)</f>
        <v>162</v>
      </c>
      <c r="AJ187" s="103">
        <f t="shared" si="131"/>
        <v>7.407407407407407E-2</v>
      </c>
      <c r="AK187" s="119">
        <f>SUM(AK184:AK186)</f>
        <v>0</v>
      </c>
      <c r="AL187" s="121"/>
    </row>
    <row r="188" spans="1:38" x14ac:dyDescent="0.3">
      <c r="A188" s="233"/>
      <c r="B188" s="232" t="s">
        <v>9</v>
      </c>
      <c r="C188" s="100" t="s">
        <v>53</v>
      </c>
      <c r="D188" s="113"/>
      <c r="E188" s="70"/>
      <c r="F188" s="55">
        <f t="shared" si="121"/>
        <v>0</v>
      </c>
      <c r="G188" s="113"/>
      <c r="H188" s="70"/>
      <c r="I188" s="55">
        <f t="shared" si="122"/>
        <v>0</v>
      </c>
      <c r="J188" s="113"/>
      <c r="K188" s="70"/>
      <c r="L188" s="55">
        <f t="shared" si="123"/>
        <v>0</v>
      </c>
      <c r="M188" s="113"/>
      <c r="N188" s="70"/>
      <c r="O188" s="55">
        <f t="shared" si="124"/>
        <v>0</v>
      </c>
      <c r="P188" s="113"/>
      <c r="Q188" s="70"/>
      <c r="R188" s="55">
        <f t="shared" si="125"/>
        <v>0</v>
      </c>
      <c r="S188" s="113"/>
      <c r="T188" s="70"/>
      <c r="U188" s="55">
        <f t="shared" si="126"/>
        <v>0</v>
      </c>
      <c r="V188" s="113"/>
      <c r="W188" s="70"/>
      <c r="X188" s="55">
        <f t="shared" si="127"/>
        <v>0</v>
      </c>
      <c r="Y188" s="113"/>
      <c r="Z188" s="70"/>
      <c r="AA188" s="55">
        <f t="shared" si="128"/>
        <v>0</v>
      </c>
      <c r="AB188" s="113"/>
      <c r="AC188" s="70"/>
      <c r="AD188" s="55">
        <f t="shared" si="129"/>
        <v>0</v>
      </c>
      <c r="AE188" s="113">
        <v>268</v>
      </c>
      <c r="AF188" s="70">
        <v>2017</v>
      </c>
      <c r="AG188" s="55">
        <f t="shared" si="130"/>
        <v>0.13287059990084282</v>
      </c>
      <c r="AH188" s="97">
        <f>SUM(D188,G188,J188,M188,P188,S188,V188,Y188,AB188,AE188)</f>
        <v>268</v>
      </c>
      <c r="AI188" s="77">
        <f>SUM(E188,H188,K188,N188,Q188,W188,T188,Z188,AC188,AF188)</f>
        <v>2017</v>
      </c>
      <c r="AJ188" s="98">
        <f t="shared" si="131"/>
        <v>0.13287059990084282</v>
      </c>
      <c r="AK188" s="118"/>
      <c r="AL188" s="121"/>
    </row>
    <row r="189" spans="1:38" x14ac:dyDescent="0.3">
      <c r="A189" s="233"/>
      <c r="B189" s="233"/>
      <c r="C189" s="100" t="s">
        <v>48</v>
      </c>
      <c r="D189" s="77"/>
      <c r="E189" s="70"/>
      <c r="F189" s="55">
        <f t="shared" si="121"/>
        <v>0</v>
      </c>
      <c r="G189" s="77"/>
      <c r="H189" s="70"/>
      <c r="I189" s="55">
        <f t="shared" si="122"/>
        <v>0</v>
      </c>
      <c r="J189" s="77"/>
      <c r="K189" s="70"/>
      <c r="L189" s="55">
        <f t="shared" si="123"/>
        <v>0</v>
      </c>
      <c r="M189" s="77"/>
      <c r="N189" s="70"/>
      <c r="O189" s="55">
        <f t="shared" si="124"/>
        <v>0</v>
      </c>
      <c r="P189" s="77"/>
      <c r="Q189" s="70"/>
      <c r="R189" s="55">
        <f t="shared" si="125"/>
        <v>0</v>
      </c>
      <c r="S189" s="77"/>
      <c r="T189" s="70"/>
      <c r="U189" s="55">
        <f t="shared" si="126"/>
        <v>0</v>
      </c>
      <c r="V189" s="77"/>
      <c r="W189" s="70"/>
      <c r="X189" s="55">
        <f t="shared" si="127"/>
        <v>0</v>
      </c>
      <c r="Y189" s="77"/>
      <c r="Z189" s="70"/>
      <c r="AA189" s="55">
        <f t="shared" si="128"/>
        <v>0</v>
      </c>
      <c r="AB189" s="77"/>
      <c r="AC189" s="70"/>
      <c r="AD189" s="55">
        <f t="shared" si="129"/>
        <v>0</v>
      </c>
      <c r="AE189" s="77">
        <v>295</v>
      </c>
      <c r="AF189" s="70">
        <v>1990</v>
      </c>
      <c r="AG189" s="55">
        <f t="shared" si="130"/>
        <v>0.14824120603015076</v>
      </c>
      <c r="AH189" s="97">
        <f>SUM(D189,G189,J189,M189,P189,S189,V189,Y189,AB189,AE189)</f>
        <v>295</v>
      </c>
      <c r="AI189" s="77">
        <f>SUM(E189,H189,K189,N189,Q189,W189,T189,Z189,AC189,AF189)</f>
        <v>1990</v>
      </c>
      <c r="AJ189" s="98">
        <f t="shared" si="131"/>
        <v>0.14824120603015076</v>
      </c>
      <c r="AK189" s="118"/>
      <c r="AL189" s="121"/>
    </row>
    <row r="190" spans="1:38" x14ac:dyDescent="0.3">
      <c r="A190" s="233"/>
      <c r="B190" s="233"/>
      <c r="C190" s="100" t="s">
        <v>54</v>
      </c>
      <c r="D190" s="77"/>
      <c r="E190" s="70"/>
      <c r="F190" s="55">
        <f t="shared" si="121"/>
        <v>0</v>
      </c>
      <c r="G190" s="77"/>
      <c r="H190" s="70"/>
      <c r="I190" s="55">
        <f t="shared" si="122"/>
        <v>0</v>
      </c>
      <c r="J190" s="77"/>
      <c r="K190" s="70"/>
      <c r="L190" s="55">
        <f t="shared" si="123"/>
        <v>0</v>
      </c>
      <c r="M190" s="77"/>
      <c r="N190" s="70"/>
      <c r="O190" s="55">
        <f t="shared" si="124"/>
        <v>0</v>
      </c>
      <c r="P190" s="77"/>
      <c r="Q190" s="70"/>
      <c r="R190" s="55">
        <f t="shared" si="125"/>
        <v>0</v>
      </c>
      <c r="S190" s="77"/>
      <c r="T190" s="70"/>
      <c r="U190" s="55">
        <f t="shared" si="126"/>
        <v>0</v>
      </c>
      <c r="V190" s="77"/>
      <c r="W190" s="70"/>
      <c r="X190" s="55">
        <f t="shared" si="127"/>
        <v>0</v>
      </c>
      <c r="Y190" s="77"/>
      <c r="Z190" s="70"/>
      <c r="AA190" s="55">
        <f t="shared" si="128"/>
        <v>0</v>
      </c>
      <c r="AB190" s="77"/>
      <c r="AC190" s="70"/>
      <c r="AD190" s="55">
        <f t="shared" si="129"/>
        <v>0</v>
      </c>
      <c r="AE190" s="77">
        <v>305</v>
      </c>
      <c r="AF190" s="70">
        <v>1779</v>
      </c>
      <c r="AG190" s="55">
        <f t="shared" si="130"/>
        <v>0.17144463181562675</v>
      </c>
      <c r="AH190" s="97">
        <f>SUM(D190,G190,J190,M190,P190,S190,V190,Y190,AB190,AE190)</f>
        <v>305</v>
      </c>
      <c r="AI190" s="77">
        <f>SUM(E190,H190,K190,N190,Q190,W190,T190,Z190,AC190,AF190)</f>
        <v>1779</v>
      </c>
      <c r="AJ190" s="98">
        <f t="shared" si="131"/>
        <v>0.17144463181562675</v>
      </c>
      <c r="AK190" s="118"/>
      <c r="AL190" s="121"/>
    </row>
    <row r="191" spans="1:38" x14ac:dyDescent="0.3">
      <c r="A191" s="234"/>
      <c r="B191" s="234"/>
      <c r="C191" s="102" t="s">
        <v>44</v>
      </c>
      <c r="D191" s="58">
        <f>SUM(D188:D190)</f>
        <v>0</v>
      </c>
      <c r="E191" s="71">
        <f>SUM(E188:E190)</f>
        <v>0</v>
      </c>
      <c r="F191" s="59">
        <f t="shared" si="121"/>
        <v>0</v>
      </c>
      <c r="G191" s="58">
        <f>SUM(G188:G190)</f>
        <v>0</v>
      </c>
      <c r="H191" s="71">
        <f>SUM(H188:H190)</f>
        <v>0</v>
      </c>
      <c r="I191" s="59">
        <f t="shared" si="122"/>
        <v>0</v>
      </c>
      <c r="J191" s="58">
        <f>SUM(J188:J190)</f>
        <v>0</v>
      </c>
      <c r="K191" s="71">
        <f>SUM(K188:K190)</f>
        <v>0</v>
      </c>
      <c r="L191" s="59">
        <f t="shared" si="123"/>
        <v>0</v>
      </c>
      <c r="M191" s="58">
        <f>SUM(M188:M190)</f>
        <v>0</v>
      </c>
      <c r="N191" s="71">
        <f>SUM(N188:N190)</f>
        <v>0</v>
      </c>
      <c r="O191" s="59">
        <f t="shared" si="124"/>
        <v>0</v>
      </c>
      <c r="P191" s="58">
        <f>SUM(P188:P190)</f>
        <v>0</v>
      </c>
      <c r="Q191" s="71">
        <f>SUM(Q188:Q190)</f>
        <v>0</v>
      </c>
      <c r="R191" s="59">
        <f t="shared" si="125"/>
        <v>0</v>
      </c>
      <c r="S191" s="58">
        <f>SUM(S188:S190)</f>
        <v>0</v>
      </c>
      <c r="T191" s="71">
        <f>SUM(T188:T190)</f>
        <v>0</v>
      </c>
      <c r="U191" s="59">
        <f t="shared" si="126"/>
        <v>0</v>
      </c>
      <c r="V191" s="58">
        <f>SUM(V188:V190)</f>
        <v>0</v>
      </c>
      <c r="W191" s="71">
        <f>SUM(W188:W190)</f>
        <v>0</v>
      </c>
      <c r="X191" s="59">
        <f t="shared" si="127"/>
        <v>0</v>
      </c>
      <c r="Y191" s="58">
        <f>SUM(Y188:Y190)</f>
        <v>0</v>
      </c>
      <c r="Z191" s="71">
        <f>SUM(Z188:Z190)</f>
        <v>0</v>
      </c>
      <c r="AA191" s="59">
        <f t="shared" si="128"/>
        <v>0</v>
      </c>
      <c r="AB191" s="58">
        <f>SUM(AB188:AB190)</f>
        <v>0</v>
      </c>
      <c r="AC191" s="71">
        <f>SUM(AC188:AC190)</f>
        <v>0</v>
      </c>
      <c r="AD191" s="59">
        <f t="shared" si="129"/>
        <v>0</v>
      </c>
      <c r="AE191" s="58">
        <f>SUM(AE188:AE190)</f>
        <v>868</v>
      </c>
      <c r="AF191" s="71">
        <f>SUM(AF188:AF190)</f>
        <v>5786</v>
      </c>
      <c r="AG191" s="59">
        <f t="shared" si="130"/>
        <v>0.150017283097131</v>
      </c>
      <c r="AH191" s="58">
        <f>SUM(AH188:AH190)</f>
        <v>868</v>
      </c>
      <c r="AI191" s="58">
        <f>SUM(AI188:AI190)</f>
        <v>5786</v>
      </c>
      <c r="AJ191" s="103">
        <f t="shared" si="131"/>
        <v>0.150017283097131</v>
      </c>
      <c r="AK191" s="119">
        <f>SUM(AK188:AK190)</f>
        <v>0</v>
      </c>
      <c r="AL191" s="121"/>
    </row>
    <row r="192" spans="1:38" x14ac:dyDescent="0.3">
      <c r="A192" s="235" t="s">
        <v>46</v>
      </c>
      <c r="B192" s="236"/>
      <c r="C192" s="237"/>
      <c r="D192" s="61">
        <f>SUM(D179,D183,D187,D191)</f>
        <v>1555</v>
      </c>
      <c r="E192" s="73">
        <f>SUM(E179,E183,E187,E191)</f>
        <v>12418</v>
      </c>
      <c r="F192" s="62">
        <f t="shared" si="121"/>
        <v>0.1252214527299082</v>
      </c>
      <c r="G192" s="61">
        <f>SUM(G179,G183,G187,G191)</f>
        <v>149</v>
      </c>
      <c r="H192" s="73">
        <f>SUM(H179,H183,H187,H191)</f>
        <v>1160</v>
      </c>
      <c r="I192" s="62">
        <f t="shared" si="122"/>
        <v>0.12844827586206897</v>
      </c>
      <c r="J192" s="61">
        <f>SUM(J179,J183,J187,J191)</f>
        <v>0</v>
      </c>
      <c r="K192" s="73">
        <f>SUM(K179,K183,K187,K191)</f>
        <v>0</v>
      </c>
      <c r="L192" s="62">
        <f t="shared" si="123"/>
        <v>0</v>
      </c>
      <c r="M192" s="61">
        <f>SUM(M179,M183,M187,M191)</f>
        <v>0</v>
      </c>
      <c r="N192" s="73">
        <f>SUM(N179,N183,N187,N191)</f>
        <v>0</v>
      </c>
      <c r="O192" s="62">
        <f t="shared" si="124"/>
        <v>0</v>
      </c>
      <c r="P192" s="61">
        <f>SUM(P179,P183,P187,P191)</f>
        <v>0</v>
      </c>
      <c r="Q192" s="73">
        <f>SUM(Q179,Q183,Q187,Q191)</f>
        <v>0</v>
      </c>
      <c r="R192" s="62">
        <f t="shared" si="125"/>
        <v>0</v>
      </c>
      <c r="S192" s="61">
        <f>SUM(S179,S183,S187,S191)</f>
        <v>0</v>
      </c>
      <c r="T192" s="73">
        <f>SUM(T179,T183,T187,T191)</f>
        <v>0</v>
      </c>
      <c r="U192" s="62">
        <f t="shared" si="126"/>
        <v>0</v>
      </c>
      <c r="V192" s="61">
        <f>SUM(V179,V183,V187,V191)</f>
        <v>0</v>
      </c>
      <c r="W192" s="73">
        <f>SUM(W179,W183,W187,W191)</f>
        <v>0</v>
      </c>
      <c r="X192" s="62">
        <f t="shared" si="127"/>
        <v>0</v>
      </c>
      <c r="Y192" s="61">
        <f>SUM(Y179,Y183,Y187,Y191)</f>
        <v>0</v>
      </c>
      <c r="Z192" s="73">
        <f>SUM(Z179,Z183,Z187,Z191)</f>
        <v>0</v>
      </c>
      <c r="AA192" s="62">
        <f t="shared" si="128"/>
        <v>0</v>
      </c>
      <c r="AB192" s="61">
        <f>SUM(AB179,AB183,AB187,AB191)</f>
        <v>0</v>
      </c>
      <c r="AC192" s="73">
        <f>SUM(AC179,AC183,AC187,AC191)</f>
        <v>0</v>
      </c>
      <c r="AD192" s="62">
        <f t="shared" si="129"/>
        <v>0</v>
      </c>
      <c r="AE192" s="61">
        <f>SUM(AE179,AE183,AE187,AE191)</f>
        <v>880</v>
      </c>
      <c r="AF192" s="73">
        <f>SUM(AF179,AF183,AF187,AF191)</f>
        <v>5948</v>
      </c>
      <c r="AG192" s="62">
        <f t="shared" si="130"/>
        <v>0.14794889038332212</v>
      </c>
      <c r="AH192" s="61">
        <f>SUM(AH179,AH183,AH187,AH191)</f>
        <v>2584</v>
      </c>
      <c r="AI192" s="61">
        <f>SUM(AI179,AI183,AI187,AI191)</f>
        <v>19526</v>
      </c>
      <c r="AJ192" s="105">
        <f t="shared" si="131"/>
        <v>0.13233637201679813</v>
      </c>
      <c r="AK192" s="120">
        <f>SUM(AK179,AK183,AK187,AK191)</f>
        <v>0</v>
      </c>
      <c r="AL192" s="121"/>
    </row>
    <row r="193" spans="1:38" x14ac:dyDescent="0.3">
      <c r="A193" s="238" t="s">
        <v>28</v>
      </c>
      <c r="B193" s="232" t="s">
        <v>24</v>
      </c>
      <c r="C193" s="100" t="s">
        <v>41</v>
      </c>
      <c r="D193" s="77">
        <v>217</v>
      </c>
      <c r="E193" s="70">
        <v>4079</v>
      </c>
      <c r="F193" s="55">
        <f t="shared" si="121"/>
        <v>5.3199313557244422E-2</v>
      </c>
      <c r="G193" s="77"/>
      <c r="H193" s="70"/>
      <c r="I193" s="55">
        <f t="shared" si="122"/>
        <v>0</v>
      </c>
      <c r="J193" s="77"/>
      <c r="K193" s="70"/>
      <c r="L193" s="55">
        <f t="shared" si="123"/>
        <v>0</v>
      </c>
      <c r="M193" s="77"/>
      <c r="N193" s="70"/>
      <c r="O193" s="55">
        <f t="shared" si="124"/>
        <v>0</v>
      </c>
      <c r="P193" s="77"/>
      <c r="Q193" s="70"/>
      <c r="R193" s="55">
        <f t="shared" si="125"/>
        <v>0</v>
      </c>
      <c r="S193" s="77">
        <v>439</v>
      </c>
      <c r="T193" s="70">
        <v>9687</v>
      </c>
      <c r="U193" s="55">
        <f t="shared" si="126"/>
        <v>4.5318468049963867E-2</v>
      </c>
      <c r="V193" s="77"/>
      <c r="W193" s="70"/>
      <c r="X193" s="55">
        <f t="shared" si="127"/>
        <v>0</v>
      </c>
      <c r="Y193" s="77"/>
      <c r="Z193" s="70"/>
      <c r="AA193" s="55">
        <f t="shared" si="128"/>
        <v>0</v>
      </c>
      <c r="AB193" s="77"/>
      <c r="AC193" s="70"/>
      <c r="AD193" s="55">
        <f t="shared" si="129"/>
        <v>0</v>
      </c>
      <c r="AE193" s="77"/>
      <c r="AF193" s="70"/>
      <c r="AG193" s="55">
        <f t="shared" si="130"/>
        <v>0</v>
      </c>
      <c r="AH193" s="97">
        <f>SUM(D193,G193,J193,M193,P193,S193,V193,Y193,AB193,AE193)</f>
        <v>656</v>
      </c>
      <c r="AI193" s="77">
        <f>SUM(E193,H193,K193,N193,Q193,W193,T193,Z193,AC193,AF193)</f>
        <v>13766</v>
      </c>
      <c r="AJ193" s="98">
        <f t="shared" si="131"/>
        <v>4.7653639401423795E-2</v>
      </c>
      <c r="AK193" s="118"/>
      <c r="AL193" s="121"/>
    </row>
    <row r="194" spans="1:38" x14ac:dyDescent="0.3">
      <c r="A194" s="233"/>
      <c r="B194" s="233"/>
      <c r="C194" s="100" t="s">
        <v>43</v>
      </c>
      <c r="D194" s="77">
        <v>168</v>
      </c>
      <c r="E194" s="70">
        <v>1955</v>
      </c>
      <c r="F194" s="55">
        <f t="shared" si="121"/>
        <v>8.5933503836317135E-2</v>
      </c>
      <c r="G194" s="77"/>
      <c r="H194" s="70"/>
      <c r="I194" s="55">
        <f t="shared" si="122"/>
        <v>0</v>
      </c>
      <c r="J194" s="77"/>
      <c r="K194" s="70"/>
      <c r="L194" s="55">
        <f t="shared" si="123"/>
        <v>0</v>
      </c>
      <c r="M194" s="77"/>
      <c r="N194" s="70"/>
      <c r="O194" s="55">
        <f t="shared" si="124"/>
        <v>0</v>
      </c>
      <c r="P194" s="77"/>
      <c r="Q194" s="70"/>
      <c r="R194" s="55">
        <f t="shared" si="125"/>
        <v>0</v>
      </c>
      <c r="S194" s="77">
        <v>344</v>
      </c>
      <c r="T194" s="70">
        <v>5401</v>
      </c>
      <c r="U194" s="55">
        <f t="shared" si="126"/>
        <v>6.3691908905758196E-2</v>
      </c>
      <c r="V194" s="77"/>
      <c r="W194" s="70"/>
      <c r="X194" s="55">
        <f t="shared" si="127"/>
        <v>0</v>
      </c>
      <c r="Y194" s="77"/>
      <c r="Z194" s="70"/>
      <c r="AA194" s="55">
        <f t="shared" si="128"/>
        <v>0</v>
      </c>
      <c r="AB194" s="77"/>
      <c r="AC194" s="70"/>
      <c r="AD194" s="55">
        <f t="shared" si="129"/>
        <v>0</v>
      </c>
      <c r="AE194" s="77"/>
      <c r="AF194" s="70"/>
      <c r="AG194" s="55">
        <f t="shared" si="130"/>
        <v>0</v>
      </c>
      <c r="AH194" s="97">
        <f>SUM(D194,G194,J194,M194,P194,S194,V194,Y194,AB194,AE194)</f>
        <v>512</v>
      </c>
      <c r="AI194" s="77">
        <f>SUM(E194,H194,K194,N194,Q194,W194,T194,Z194,AC194,AF194)</f>
        <v>7356</v>
      </c>
      <c r="AJ194" s="98">
        <f t="shared" si="131"/>
        <v>6.9603045133224573E-2</v>
      </c>
      <c r="AK194" s="118"/>
      <c r="AL194" s="121"/>
    </row>
    <row r="195" spans="1:38" x14ac:dyDescent="0.3">
      <c r="A195" s="233"/>
      <c r="B195" s="233"/>
      <c r="C195" s="100" t="s">
        <v>47</v>
      </c>
      <c r="D195" s="77">
        <v>0</v>
      </c>
      <c r="E195" s="70">
        <v>0</v>
      </c>
      <c r="F195" s="55">
        <f t="shared" si="121"/>
        <v>0</v>
      </c>
      <c r="G195" s="77"/>
      <c r="H195" s="70"/>
      <c r="I195" s="55">
        <f t="shared" si="122"/>
        <v>0</v>
      </c>
      <c r="J195" s="77"/>
      <c r="K195" s="70"/>
      <c r="L195" s="55">
        <f t="shared" si="123"/>
        <v>0</v>
      </c>
      <c r="M195" s="77"/>
      <c r="N195" s="70"/>
      <c r="O195" s="55">
        <f t="shared" si="124"/>
        <v>0</v>
      </c>
      <c r="P195" s="77"/>
      <c r="Q195" s="70"/>
      <c r="R195" s="55">
        <f t="shared" si="125"/>
        <v>0</v>
      </c>
      <c r="S195" s="77">
        <v>367</v>
      </c>
      <c r="T195" s="70">
        <v>4719</v>
      </c>
      <c r="U195" s="55">
        <f t="shared" si="126"/>
        <v>7.7770714134350494E-2</v>
      </c>
      <c r="V195" s="77"/>
      <c r="W195" s="70"/>
      <c r="X195" s="55">
        <f t="shared" si="127"/>
        <v>0</v>
      </c>
      <c r="Y195" s="77"/>
      <c r="Z195" s="70"/>
      <c r="AA195" s="55">
        <f t="shared" si="128"/>
        <v>0</v>
      </c>
      <c r="AB195" s="77"/>
      <c r="AC195" s="70"/>
      <c r="AD195" s="55">
        <f t="shared" si="129"/>
        <v>0</v>
      </c>
      <c r="AE195" s="77"/>
      <c r="AF195" s="70"/>
      <c r="AG195" s="55">
        <f t="shared" si="130"/>
        <v>0</v>
      </c>
      <c r="AH195" s="97">
        <f>SUM(D195,G195,J195,M195,P195,S195,V195,Y195,AB195,AE195)</f>
        <v>367</v>
      </c>
      <c r="AI195" s="77">
        <f>SUM(E195,H195,K195,N195,Q195,W195,T195,Z195,AC195,AF195)</f>
        <v>4719</v>
      </c>
      <c r="AJ195" s="98">
        <f t="shared" si="131"/>
        <v>7.7770714134350494E-2</v>
      </c>
      <c r="AK195" s="118"/>
      <c r="AL195" s="121"/>
    </row>
    <row r="196" spans="1:38" x14ac:dyDescent="0.3">
      <c r="A196" s="233"/>
      <c r="B196" s="234"/>
      <c r="C196" s="102" t="s">
        <v>44</v>
      </c>
      <c r="D196" s="58">
        <f>SUM(D193:D195)</f>
        <v>385</v>
      </c>
      <c r="E196" s="71">
        <f>SUM(E193:E195)</f>
        <v>6034</v>
      </c>
      <c r="F196" s="59">
        <f t="shared" si="121"/>
        <v>6.3805104408352672E-2</v>
      </c>
      <c r="G196" s="58">
        <f>SUM(G193:G195)</f>
        <v>0</v>
      </c>
      <c r="H196" s="71">
        <f>SUM(H193:H195)</f>
        <v>0</v>
      </c>
      <c r="I196" s="59">
        <f t="shared" si="122"/>
        <v>0</v>
      </c>
      <c r="J196" s="58">
        <f>SUM(J193:J195)</f>
        <v>0</v>
      </c>
      <c r="K196" s="71">
        <f>SUM(K193:K195)</f>
        <v>0</v>
      </c>
      <c r="L196" s="59">
        <f t="shared" si="123"/>
        <v>0</v>
      </c>
      <c r="M196" s="58">
        <f>SUM(M193:M195)</f>
        <v>0</v>
      </c>
      <c r="N196" s="71">
        <f>SUM(N193:N195)</f>
        <v>0</v>
      </c>
      <c r="O196" s="59">
        <f t="shared" si="124"/>
        <v>0</v>
      </c>
      <c r="P196" s="58">
        <f>SUM(P193:P195)</f>
        <v>0</v>
      </c>
      <c r="Q196" s="71">
        <f>SUM(Q193:Q195)</f>
        <v>0</v>
      </c>
      <c r="R196" s="59">
        <f t="shared" si="125"/>
        <v>0</v>
      </c>
      <c r="S196" s="58">
        <f>SUM(S193:S195)</f>
        <v>1150</v>
      </c>
      <c r="T196" s="71">
        <f>SUM(T193:T195)</f>
        <v>19807</v>
      </c>
      <c r="U196" s="59">
        <f t="shared" si="126"/>
        <v>5.8060281718584336E-2</v>
      </c>
      <c r="V196" s="58">
        <f>SUM(V193:V195)</f>
        <v>0</v>
      </c>
      <c r="W196" s="71">
        <f>SUM(W193:W195)</f>
        <v>0</v>
      </c>
      <c r="X196" s="59">
        <f t="shared" si="127"/>
        <v>0</v>
      </c>
      <c r="Y196" s="58">
        <f>SUM(Y193:Y195)</f>
        <v>0</v>
      </c>
      <c r="Z196" s="71">
        <f>SUM(Z193:Z195)</f>
        <v>0</v>
      </c>
      <c r="AA196" s="59">
        <f t="shared" si="128"/>
        <v>0</v>
      </c>
      <c r="AB196" s="58">
        <f>SUM(AB193:AB195)</f>
        <v>0</v>
      </c>
      <c r="AC196" s="71">
        <f>SUM(AC193:AC195)</f>
        <v>0</v>
      </c>
      <c r="AD196" s="59">
        <f t="shared" si="129"/>
        <v>0</v>
      </c>
      <c r="AE196" s="58">
        <f>SUM(AE193:AE195)</f>
        <v>0</v>
      </c>
      <c r="AF196" s="71">
        <f>SUM(AF193:AF195)</f>
        <v>0</v>
      </c>
      <c r="AG196" s="59">
        <f t="shared" si="130"/>
        <v>0</v>
      </c>
      <c r="AH196" s="58">
        <f>SUM(AH193:AH195)</f>
        <v>1535</v>
      </c>
      <c r="AI196" s="58">
        <f>SUM(AI193:AI195)</f>
        <v>25841</v>
      </c>
      <c r="AJ196" s="103">
        <f t="shared" si="131"/>
        <v>5.9401725939398631E-2</v>
      </c>
      <c r="AK196" s="119">
        <f>SUM(AK193:AK195)</f>
        <v>0</v>
      </c>
      <c r="AL196" s="121"/>
    </row>
    <row r="197" spans="1:38" x14ac:dyDescent="0.3">
      <c r="A197" s="233"/>
      <c r="B197" s="232" t="s">
        <v>25</v>
      </c>
      <c r="C197" s="100" t="s">
        <v>38</v>
      </c>
      <c r="D197" s="77">
        <v>10</v>
      </c>
      <c r="E197" s="70">
        <v>278</v>
      </c>
      <c r="F197" s="55">
        <f t="shared" si="121"/>
        <v>3.5971223021582732E-2</v>
      </c>
      <c r="G197" s="77"/>
      <c r="H197" s="70"/>
      <c r="I197" s="55">
        <f t="shared" si="122"/>
        <v>0</v>
      </c>
      <c r="J197" s="77"/>
      <c r="K197" s="70"/>
      <c r="L197" s="55">
        <f t="shared" si="123"/>
        <v>0</v>
      </c>
      <c r="M197" s="77"/>
      <c r="N197" s="70"/>
      <c r="O197" s="55">
        <f t="shared" si="124"/>
        <v>0</v>
      </c>
      <c r="P197" s="77"/>
      <c r="Q197" s="70"/>
      <c r="R197" s="55">
        <f t="shared" si="125"/>
        <v>0</v>
      </c>
      <c r="S197" s="77"/>
      <c r="T197" s="70"/>
      <c r="U197" s="55">
        <f t="shared" si="126"/>
        <v>0</v>
      </c>
      <c r="V197" s="77"/>
      <c r="W197" s="70"/>
      <c r="X197" s="55">
        <f t="shared" si="127"/>
        <v>0</v>
      </c>
      <c r="Y197" s="77"/>
      <c r="Z197" s="70"/>
      <c r="AA197" s="55">
        <f t="shared" si="128"/>
        <v>0</v>
      </c>
      <c r="AB197" s="77"/>
      <c r="AC197" s="70"/>
      <c r="AD197" s="55">
        <f t="shared" si="129"/>
        <v>0</v>
      </c>
      <c r="AE197" s="77"/>
      <c r="AF197" s="70"/>
      <c r="AG197" s="55">
        <f t="shared" si="130"/>
        <v>0</v>
      </c>
      <c r="AH197" s="97">
        <f>SUM(D197,G197,J197,M197,P197,S197,V197,Y197,AB197,AE197)</f>
        <v>10</v>
      </c>
      <c r="AI197" s="77">
        <f>SUM(E197,H197,K197,N197,Q197,W197,T197,Z197,AC197,AF197)</f>
        <v>278</v>
      </c>
      <c r="AJ197" s="98">
        <f t="shared" si="131"/>
        <v>3.5971223021582732E-2</v>
      </c>
      <c r="AK197" s="118"/>
      <c r="AL197" s="121"/>
    </row>
    <row r="198" spans="1:38" x14ac:dyDescent="0.3">
      <c r="A198" s="233"/>
      <c r="B198" s="233"/>
      <c r="C198" s="54" t="s">
        <v>39</v>
      </c>
      <c r="D198" s="77">
        <v>86</v>
      </c>
      <c r="E198" s="70">
        <v>538</v>
      </c>
      <c r="F198" s="55">
        <f t="shared" ref="F198" si="138">IF(ISERROR(D198/E198),0,(D198/E198))</f>
        <v>0.15985130111524162</v>
      </c>
      <c r="G198" s="77"/>
      <c r="H198" s="77"/>
      <c r="I198" s="55">
        <f t="shared" ref="I198" si="139">IF(ISERROR(G198/H198),0,(G198/H198))</f>
        <v>0</v>
      </c>
      <c r="J198" s="77"/>
      <c r="K198" s="77"/>
      <c r="L198" s="55">
        <f t="shared" ref="L198" si="140">IF(ISERROR(J198/K198),0,(J198/K198))</f>
        <v>0</v>
      </c>
      <c r="M198" s="77"/>
      <c r="N198" s="77"/>
      <c r="O198" s="55">
        <f t="shared" ref="O198" si="141">IF(ISERROR(M198/N198),0,(M198/N198))</f>
        <v>0</v>
      </c>
      <c r="P198" s="77"/>
      <c r="Q198" s="77"/>
      <c r="R198" s="55">
        <f t="shared" ref="R198" si="142">IF(ISERROR(P198/Q198),0,(P198/Q198))</f>
        <v>0</v>
      </c>
      <c r="S198" s="77"/>
      <c r="T198" s="77"/>
      <c r="U198" s="55">
        <f t="shared" ref="U198" si="143">IF(ISERROR(S198/T198),0,(S198/T198))</f>
        <v>0</v>
      </c>
      <c r="V198" s="77"/>
      <c r="W198" s="77"/>
      <c r="X198" s="55">
        <f t="shared" ref="X198" si="144">IF(ISERROR(V198/W198),0,(V198/W198))</f>
        <v>0</v>
      </c>
      <c r="Y198" s="77"/>
      <c r="Z198" s="77"/>
      <c r="AA198" s="55">
        <f t="shared" ref="AA198" si="145">IF(ISERROR(Y198/Z198),0,(Y198/Z198))</f>
        <v>0</v>
      </c>
      <c r="AB198" s="77"/>
      <c r="AC198" s="77"/>
      <c r="AD198" s="55">
        <f t="shared" ref="AD198" si="146">IF(ISERROR(AB198/AC198),0,(AB198/AC198))</f>
        <v>0</v>
      </c>
      <c r="AE198" s="77"/>
      <c r="AF198" s="77"/>
      <c r="AG198" s="55">
        <f t="shared" ref="AG198" si="147">IF(ISERROR(AE198/AF198),0,(AE198/AF198))</f>
        <v>0</v>
      </c>
      <c r="AH198" s="97">
        <f t="shared" ref="AH198" si="148">SUM(D198,G198,J198,M198,P198,S198,V198,Y198,AB198,AE198)</f>
        <v>86</v>
      </c>
      <c r="AI198" s="77">
        <f t="shared" ref="AI198" si="149">SUM(E198,H198,K198,N198,Q198,W198,T198,Z198,AC198,AF198)</f>
        <v>538</v>
      </c>
      <c r="AJ198" s="98">
        <f t="shared" ref="AJ198" si="150">IF(ISERROR(AH198/AI198),0,(AH198/AI198))</f>
        <v>0.15985130111524162</v>
      </c>
      <c r="AK198" s="118"/>
      <c r="AL198" s="122"/>
    </row>
    <row r="199" spans="1:38" x14ac:dyDescent="0.3">
      <c r="A199" s="233"/>
      <c r="B199" s="233"/>
      <c r="C199" s="100" t="s">
        <v>52</v>
      </c>
      <c r="D199" s="77"/>
      <c r="E199" s="70"/>
      <c r="F199" s="55">
        <f t="shared" ref="F199:F243" si="151">IF(ISERROR(D199/E199),0,(D199/E199))</f>
        <v>0</v>
      </c>
      <c r="G199" s="77"/>
      <c r="H199" s="70"/>
      <c r="I199" s="55">
        <f t="shared" ref="I199:I243" si="152">IF(ISERROR(G199/H199),0,(G199/H199))</f>
        <v>0</v>
      </c>
      <c r="J199" s="77"/>
      <c r="K199" s="70"/>
      <c r="L199" s="55">
        <f t="shared" ref="L199:L243" si="153">IF(ISERROR(J199/K199),0,(J199/K199))</f>
        <v>0</v>
      </c>
      <c r="M199" s="77"/>
      <c r="N199" s="70"/>
      <c r="O199" s="55">
        <f t="shared" ref="O199:O243" si="154">IF(ISERROR(M199/N199),0,(M199/N199))</f>
        <v>0</v>
      </c>
      <c r="P199" s="77"/>
      <c r="Q199" s="70"/>
      <c r="R199" s="55">
        <f t="shared" ref="R199:R243" si="155">IF(ISERROR(P199/Q199),0,(P199/Q199))</f>
        <v>0</v>
      </c>
      <c r="S199" s="77"/>
      <c r="T199" s="70"/>
      <c r="U199" s="55">
        <f t="shared" ref="U199:U243" si="156">IF(ISERROR(S199/T199),0,(S199/T199))</f>
        <v>0</v>
      </c>
      <c r="V199" s="77"/>
      <c r="W199" s="70"/>
      <c r="X199" s="55">
        <f t="shared" ref="X199:X243" si="157">IF(ISERROR(V199/W199),0,(V199/W199))</f>
        <v>0</v>
      </c>
      <c r="Y199" s="77"/>
      <c r="Z199" s="70"/>
      <c r="AA199" s="55">
        <f t="shared" ref="AA199:AA243" si="158">IF(ISERROR(Y199/Z199),0,(Y199/Z199))</f>
        <v>0</v>
      </c>
      <c r="AB199" s="77"/>
      <c r="AC199" s="70"/>
      <c r="AD199" s="55">
        <f t="shared" ref="AD199:AD244" si="159">IF(ISERROR(AB199/AC199),0,(AB199/AC199))</f>
        <v>0</v>
      </c>
      <c r="AE199" s="77"/>
      <c r="AF199" s="70"/>
      <c r="AG199" s="55">
        <f t="shared" ref="AG199:AG244" si="160">IF(ISERROR(AE199/AF199),0,(AE199/AF199))</f>
        <v>0</v>
      </c>
      <c r="AH199" s="97">
        <f>SUM(D199,G199,J199,M199,P199,S199,V199,Y199,AB199,AE199)</f>
        <v>0</v>
      </c>
      <c r="AI199" s="77">
        <f>SUM(E199,H199,K199,N199,Q199,W199,T199,Z199,AC199,AF199)</f>
        <v>0</v>
      </c>
      <c r="AJ199" s="98">
        <f t="shared" ref="AJ199:AJ243" si="161">IF(ISERROR(AH199/AI199),0,(AH199/AI199))</f>
        <v>0</v>
      </c>
      <c r="AK199" s="118"/>
      <c r="AL199" s="121"/>
    </row>
    <row r="200" spans="1:38" x14ac:dyDescent="0.3">
      <c r="A200" s="233"/>
      <c r="B200" s="234"/>
      <c r="C200" s="102" t="s">
        <v>44</v>
      </c>
      <c r="D200" s="58">
        <f>SUM(D197:D199)</f>
        <v>96</v>
      </c>
      <c r="E200" s="71">
        <f>SUM(E197:E199)</f>
        <v>816</v>
      </c>
      <c r="F200" s="59">
        <f t="shared" si="151"/>
        <v>0.11764705882352941</v>
      </c>
      <c r="G200" s="58">
        <f>SUM(G197:G199)</f>
        <v>0</v>
      </c>
      <c r="H200" s="71">
        <f>SUM(H197:H199)</f>
        <v>0</v>
      </c>
      <c r="I200" s="59">
        <f t="shared" si="152"/>
        <v>0</v>
      </c>
      <c r="J200" s="58">
        <f>SUM(J197:J199)</f>
        <v>0</v>
      </c>
      <c r="K200" s="71">
        <f>SUM(K197:K199)</f>
        <v>0</v>
      </c>
      <c r="L200" s="59">
        <f t="shared" si="153"/>
        <v>0</v>
      </c>
      <c r="M200" s="58">
        <f>SUM(M197:M199)</f>
        <v>0</v>
      </c>
      <c r="N200" s="71">
        <f>SUM(N197:N199)</f>
        <v>0</v>
      </c>
      <c r="O200" s="59">
        <f t="shared" si="154"/>
        <v>0</v>
      </c>
      <c r="P200" s="58">
        <f>SUM(P197:P199)</f>
        <v>0</v>
      </c>
      <c r="Q200" s="71">
        <f>SUM(Q197:Q199)</f>
        <v>0</v>
      </c>
      <c r="R200" s="59">
        <f t="shared" si="155"/>
        <v>0</v>
      </c>
      <c r="S200" s="58">
        <f>SUM(S197:S199)</f>
        <v>0</v>
      </c>
      <c r="T200" s="71">
        <f>SUM(T197:T199)</f>
        <v>0</v>
      </c>
      <c r="U200" s="59">
        <f t="shared" si="156"/>
        <v>0</v>
      </c>
      <c r="V200" s="58">
        <f>SUM(V197:V199)</f>
        <v>0</v>
      </c>
      <c r="W200" s="71">
        <f>SUM(W197:W199)</f>
        <v>0</v>
      </c>
      <c r="X200" s="59">
        <f t="shared" si="157"/>
        <v>0</v>
      </c>
      <c r="Y200" s="58">
        <f>SUM(Y197:Y199)</f>
        <v>0</v>
      </c>
      <c r="Z200" s="71">
        <f>SUM(Z197:Z199)</f>
        <v>0</v>
      </c>
      <c r="AA200" s="59">
        <f t="shared" si="158"/>
        <v>0</v>
      </c>
      <c r="AB200" s="58">
        <f>SUM(AB197:AB199)</f>
        <v>0</v>
      </c>
      <c r="AC200" s="71">
        <f>SUM(AC197:AC199)</f>
        <v>0</v>
      </c>
      <c r="AD200" s="59">
        <f t="shared" si="159"/>
        <v>0</v>
      </c>
      <c r="AE200" s="58">
        <f>SUM(AE197:AE199)</f>
        <v>0</v>
      </c>
      <c r="AF200" s="71">
        <f>SUM(AF197:AF199)</f>
        <v>0</v>
      </c>
      <c r="AG200" s="59">
        <f t="shared" si="160"/>
        <v>0</v>
      </c>
      <c r="AH200" s="58">
        <f>SUM(AH197:AH199)</f>
        <v>96</v>
      </c>
      <c r="AI200" s="58">
        <f>SUM(AI197:AI199)</f>
        <v>816</v>
      </c>
      <c r="AJ200" s="103">
        <f t="shared" si="161"/>
        <v>0.11764705882352941</v>
      </c>
      <c r="AK200" s="119">
        <f>SUM(AK197:AK199)</f>
        <v>0</v>
      </c>
      <c r="AL200" s="121"/>
    </row>
    <row r="201" spans="1:38" x14ac:dyDescent="0.3">
      <c r="A201" s="233"/>
      <c r="B201" s="232" t="s">
        <v>26</v>
      </c>
      <c r="C201" s="100" t="s">
        <v>55</v>
      </c>
      <c r="D201" s="77"/>
      <c r="E201" s="70"/>
      <c r="F201" s="55">
        <f t="shared" si="151"/>
        <v>0</v>
      </c>
      <c r="G201" s="77"/>
      <c r="H201" s="70"/>
      <c r="I201" s="55">
        <f t="shared" si="152"/>
        <v>0</v>
      </c>
      <c r="J201" s="77"/>
      <c r="K201" s="70"/>
      <c r="L201" s="55">
        <f t="shared" si="153"/>
        <v>0</v>
      </c>
      <c r="M201" s="77"/>
      <c r="N201" s="70"/>
      <c r="O201" s="55">
        <f t="shared" si="154"/>
        <v>0</v>
      </c>
      <c r="P201" s="77"/>
      <c r="Q201" s="70"/>
      <c r="R201" s="55">
        <f t="shared" si="155"/>
        <v>0</v>
      </c>
      <c r="S201" s="77"/>
      <c r="T201" s="70"/>
      <c r="U201" s="55">
        <f t="shared" si="156"/>
        <v>0</v>
      </c>
      <c r="V201" s="77"/>
      <c r="W201" s="70"/>
      <c r="X201" s="55">
        <f t="shared" si="157"/>
        <v>0</v>
      </c>
      <c r="Y201" s="77"/>
      <c r="Z201" s="70"/>
      <c r="AA201" s="55">
        <f t="shared" si="158"/>
        <v>0</v>
      </c>
      <c r="AB201" s="77"/>
      <c r="AC201" s="70"/>
      <c r="AD201" s="55">
        <f t="shared" si="159"/>
        <v>0</v>
      </c>
      <c r="AE201" s="77"/>
      <c r="AF201" s="70"/>
      <c r="AG201" s="55">
        <f t="shared" si="160"/>
        <v>0</v>
      </c>
      <c r="AH201" s="97">
        <f>SUM(D201,G201,J201,M201,P201,S201,V201,Y201,AB201,AE201)</f>
        <v>0</v>
      </c>
      <c r="AI201" s="77">
        <f>SUM(E201,H201,K201,N201,Q201,W201,T201,Z201,AC201,AF201)</f>
        <v>0</v>
      </c>
      <c r="AJ201" s="98">
        <f t="shared" si="161"/>
        <v>0</v>
      </c>
      <c r="AK201" s="118"/>
      <c r="AL201" s="121"/>
    </row>
    <row r="202" spans="1:38" x14ac:dyDescent="0.3">
      <c r="A202" s="233"/>
      <c r="B202" s="233"/>
      <c r="C202" s="100" t="s">
        <v>50</v>
      </c>
      <c r="D202" s="77"/>
      <c r="E202" s="70"/>
      <c r="F202" s="55">
        <f t="shared" si="151"/>
        <v>0</v>
      </c>
      <c r="G202" s="77"/>
      <c r="H202" s="70"/>
      <c r="I202" s="55">
        <f t="shared" si="152"/>
        <v>0</v>
      </c>
      <c r="J202" s="77"/>
      <c r="K202" s="70"/>
      <c r="L202" s="55">
        <f t="shared" si="153"/>
        <v>0</v>
      </c>
      <c r="M202" s="77"/>
      <c r="N202" s="70"/>
      <c r="O202" s="55">
        <f t="shared" si="154"/>
        <v>0</v>
      </c>
      <c r="P202" s="77"/>
      <c r="Q202" s="70"/>
      <c r="R202" s="55">
        <f t="shared" si="155"/>
        <v>0</v>
      </c>
      <c r="S202" s="77"/>
      <c r="T202" s="70"/>
      <c r="U202" s="55">
        <f t="shared" si="156"/>
        <v>0</v>
      </c>
      <c r="V202" s="77"/>
      <c r="W202" s="70"/>
      <c r="X202" s="55">
        <f t="shared" si="157"/>
        <v>0</v>
      </c>
      <c r="Y202" s="77"/>
      <c r="Z202" s="70"/>
      <c r="AA202" s="55">
        <f t="shared" si="158"/>
        <v>0</v>
      </c>
      <c r="AB202" s="77"/>
      <c r="AC202" s="70"/>
      <c r="AD202" s="55">
        <f t="shared" si="159"/>
        <v>0</v>
      </c>
      <c r="AE202" s="77"/>
      <c r="AF202" s="70"/>
      <c r="AG202" s="55">
        <f t="shared" si="160"/>
        <v>0</v>
      </c>
      <c r="AH202" s="97">
        <f>SUM(D202,G202,J202,M202,P202,S202,V202,Y202,AB202,AE202)</f>
        <v>0</v>
      </c>
      <c r="AI202" s="77">
        <f>SUM(E202,H202,K202,N202,Q202,W202,T202,Z202,AC202,AF202)</f>
        <v>0</v>
      </c>
      <c r="AJ202" s="98">
        <f t="shared" si="161"/>
        <v>0</v>
      </c>
      <c r="AK202" s="118"/>
      <c r="AL202" s="121"/>
    </row>
    <row r="203" spans="1:38" x14ac:dyDescent="0.3">
      <c r="A203" s="233"/>
      <c r="B203" s="233"/>
      <c r="C203" s="100" t="s">
        <v>51</v>
      </c>
      <c r="D203" s="77"/>
      <c r="E203" s="70"/>
      <c r="F203" s="55">
        <f t="shared" si="151"/>
        <v>0</v>
      </c>
      <c r="G203" s="77"/>
      <c r="H203" s="70"/>
      <c r="I203" s="55">
        <f t="shared" si="152"/>
        <v>0</v>
      </c>
      <c r="J203" s="77"/>
      <c r="K203" s="70"/>
      <c r="L203" s="55">
        <f t="shared" si="153"/>
        <v>0</v>
      </c>
      <c r="M203" s="77"/>
      <c r="N203" s="70"/>
      <c r="O203" s="55">
        <f t="shared" si="154"/>
        <v>0</v>
      </c>
      <c r="P203" s="77"/>
      <c r="Q203" s="70"/>
      <c r="R203" s="55">
        <f t="shared" si="155"/>
        <v>0</v>
      </c>
      <c r="S203" s="77"/>
      <c r="T203" s="70"/>
      <c r="U203" s="55">
        <f t="shared" si="156"/>
        <v>0</v>
      </c>
      <c r="V203" s="77"/>
      <c r="W203" s="70"/>
      <c r="X203" s="55">
        <f t="shared" si="157"/>
        <v>0</v>
      </c>
      <c r="Y203" s="77"/>
      <c r="Z203" s="70"/>
      <c r="AA203" s="55">
        <f t="shared" si="158"/>
        <v>0</v>
      </c>
      <c r="AB203" s="77"/>
      <c r="AC203" s="70"/>
      <c r="AD203" s="55">
        <f t="shared" si="159"/>
        <v>0</v>
      </c>
      <c r="AE203" s="77"/>
      <c r="AF203" s="70"/>
      <c r="AG203" s="55">
        <f t="shared" si="160"/>
        <v>0</v>
      </c>
      <c r="AH203" s="97">
        <f>SUM(D203,G203,J203,M203,P203,S203,V203,Y203,AB203,AE203)</f>
        <v>0</v>
      </c>
      <c r="AI203" s="77">
        <f>SUM(E203,H203,K203,N203,Q203,W203,T203,Z203,AC203,AF203)</f>
        <v>0</v>
      </c>
      <c r="AJ203" s="98">
        <f t="shared" si="161"/>
        <v>0</v>
      </c>
      <c r="AK203" s="118"/>
      <c r="AL203" s="121"/>
    </row>
    <row r="204" spans="1:38" x14ac:dyDescent="0.3">
      <c r="A204" s="233"/>
      <c r="B204" s="234"/>
      <c r="C204" s="102" t="s">
        <v>44</v>
      </c>
      <c r="D204" s="58">
        <f>SUM(D201:D203)</f>
        <v>0</v>
      </c>
      <c r="E204" s="71">
        <f>SUM(E201:E203)</f>
        <v>0</v>
      </c>
      <c r="F204" s="59">
        <f t="shared" si="151"/>
        <v>0</v>
      </c>
      <c r="G204" s="58">
        <f>SUM(G201:G203)</f>
        <v>0</v>
      </c>
      <c r="H204" s="71">
        <f>SUM(H201:H203)</f>
        <v>0</v>
      </c>
      <c r="I204" s="59">
        <f t="shared" si="152"/>
        <v>0</v>
      </c>
      <c r="J204" s="58">
        <f>SUM(J201:J203)</f>
        <v>0</v>
      </c>
      <c r="K204" s="71">
        <f>SUM(K201:K203)</f>
        <v>0</v>
      </c>
      <c r="L204" s="59">
        <f t="shared" si="153"/>
        <v>0</v>
      </c>
      <c r="M204" s="58">
        <f>SUM(M201:M203)</f>
        <v>0</v>
      </c>
      <c r="N204" s="71">
        <f>SUM(N201:N203)</f>
        <v>0</v>
      </c>
      <c r="O204" s="59">
        <f t="shared" si="154"/>
        <v>0</v>
      </c>
      <c r="P204" s="58">
        <f>SUM(P201:P203)</f>
        <v>0</v>
      </c>
      <c r="Q204" s="71">
        <f>SUM(Q201:Q203)</f>
        <v>0</v>
      </c>
      <c r="R204" s="59">
        <f t="shared" si="155"/>
        <v>0</v>
      </c>
      <c r="S204" s="58">
        <f>SUM(S201:S203)</f>
        <v>0</v>
      </c>
      <c r="T204" s="71">
        <f>SUM(T201:T203)</f>
        <v>0</v>
      </c>
      <c r="U204" s="59">
        <f t="shared" si="156"/>
        <v>0</v>
      </c>
      <c r="V204" s="58">
        <f>SUM(V201:V203)</f>
        <v>0</v>
      </c>
      <c r="W204" s="71">
        <f>SUM(W201:W203)</f>
        <v>0</v>
      </c>
      <c r="X204" s="59">
        <f t="shared" si="157"/>
        <v>0</v>
      </c>
      <c r="Y204" s="58">
        <f>SUM(Y201:Y203)</f>
        <v>0</v>
      </c>
      <c r="Z204" s="71">
        <f>SUM(Z201:Z203)</f>
        <v>0</v>
      </c>
      <c r="AA204" s="59">
        <f t="shared" si="158"/>
        <v>0</v>
      </c>
      <c r="AB204" s="58">
        <f>SUM(AB201:AB203)</f>
        <v>0</v>
      </c>
      <c r="AC204" s="71">
        <f>SUM(AC201:AC203)</f>
        <v>0</v>
      </c>
      <c r="AD204" s="59">
        <f t="shared" si="159"/>
        <v>0</v>
      </c>
      <c r="AE204" s="58">
        <f>SUM(AE201:AE203)</f>
        <v>0</v>
      </c>
      <c r="AF204" s="71">
        <f>SUM(AF201:AF203)</f>
        <v>0</v>
      </c>
      <c r="AG204" s="59">
        <f t="shared" si="160"/>
        <v>0</v>
      </c>
      <c r="AH204" s="58">
        <f>SUM(AH201:AH203)</f>
        <v>0</v>
      </c>
      <c r="AI204" s="58">
        <f>SUM(AI201:AI203)</f>
        <v>0</v>
      </c>
      <c r="AJ204" s="103">
        <f t="shared" si="161"/>
        <v>0</v>
      </c>
      <c r="AK204" s="119">
        <f>SUM(AK201:AK203)</f>
        <v>0</v>
      </c>
      <c r="AL204" s="121"/>
    </row>
    <row r="205" spans="1:38" x14ac:dyDescent="0.3">
      <c r="A205" s="233"/>
      <c r="B205" s="232" t="s">
        <v>9</v>
      </c>
      <c r="C205" s="100" t="s">
        <v>53</v>
      </c>
      <c r="D205" s="113"/>
      <c r="E205" s="70"/>
      <c r="F205" s="55">
        <f t="shared" si="151"/>
        <v>0</v>
      </c>
      <c r="G205" s="113"/>
      <c r="H205" s="70"/>
      <c r="I205" s="55">
        <f t="shared" si="152"/>
        <v>0</v>
      </c>
      <c r="J205" s="113">
        <v>383</v>
      </c>
      <c r="K205" s="70">
        <v>4140</v>
      </c>
      <c r="L205" s="55">
        <f t="shared" si="153"/>
        <v>9.2512077294685996E-2</v>
      </c>
      <c r="M205" s="113">
        <v>325</v>
      </c>
      <c r="N205" s="70">
        <v>5720</v>
      </c>
      <c r="O205" s="55">
        <f t="shared" si="154"/>
        <v>5.6818181818181816E-2</v>
      </c>
      <c r="P205" s="113"/>
      <c r="Q205" s="70"/>
      <c r="R205" s="55">
        <f t="shared" si="155"/>
        <v>0</v>
      </c>
      <c r="S205" s="113"/>
      <c r="T205" s="70"/>
      <c r="U205" s="55">
        <f t="shared" si="156"/>
        <v>0</v>
      </c>
      <c r="V205" s="113"/>
      <c r="W205" s="70"/>
      <c r="X205" s="55">
        <f t="shared" si="157"/>
        <v>0</v>
      </c>
      <c r="Y205" s="113"/>
      <c r="Z205" s="70"/>
      <c r="AA205" s="55">
        <f t="shared" si="158"/>
        <v>0</v>
      </c>
      <c r="AB205" s="113"/>
      <c r="AC205" s="70"/>
      <c r="AD205" s="55">
        <f t="shared" si="159"/>
        <v>0</v>
      </c>
      <c r="AE205" s="113"/>
      <c r="AF205" s="70"/>
      <c r="AG205" s="55">
        <f t="shared" si="160"/>
        <v>0</v>
      </c>
      <c r="AH205" s="97">
        <f>SUM(D205,G205,J205,M205,P205,S205,V205,Y205,AB205,AE205)</f>
        <v>708</v>
      </c>
      <c r="AI205" s="77">
        <f>SUM(E205,H205,K205,N205,Q205,W205,T205,Z205,AC205,AF205)</f>
        <v>9860</v>
      </c>
      <c r="AJ205" s="98">
        <f t="shared" si="161"/>
        <v>7.1805273833671399E-2</v>
      </c>
      <c r="AK205" s="118"/>
      <c r="AL205" s="121"/>
    </row>
    <row r="206" spans="1:38" x14ac:dyDescent="0.3">
      <c r="A206" s="233"/>
      <c r="B206" s="233"/>
      <c r="C206" s="100" t="s">
        <v>48</v>
      </c>
      <c r="D206" s="77"/>
      <c r="E206" s="70"/>
      <c r="F206" s="55">
        <f t="shared" si="151"/>
        <v>0</v>
      </c>
      <c r="G206" s="77"/>
      <c r="H206" s="70"/>
      <c r="I206" s="55">
        <f t="shared" si="152"/>
        <v>0</v>
      </c>
      <c r="J206" s="77">
        <v>489</v>
      </c>
      <c r="K206" s="70">
        <v>5950</v>
      </c>
      <c r="L206" s="55">
        <f t="shared" si="153"/>
        <v>8.2184873949579837E-2</v>
      </c>
      <c r="M206" s="77">
        <v>463</v>
      </c>
      <c r="N206" s="70">
        <v>7727</v>
      </c>
      <c r="O206" s="55">
        <f t="shared" si="154"/>
        <v>5.9919761873948492E-2</v>
      </c>
      <c r="P206" s="77"/>
      <c r="Q206" s="70"/>
      <c r="R206" s="55">
        <f t="shared" si="155"/>
        <v>0</v>
      </c>
      <c r="S206" s="77"/>
      <c r="T206" s="70"/>
      <c r="U206" s="55">
        <f t="shared" si="156"/>
        <v>0</v>
      </c>
      <c r="V206" s="77"/>
      <c r="W206" s="70"/>
      <c r="X206" s="55">
        <f t="shared" si="157"/>
        <v>0</v>
      </c>
      <c r="Y206" s="77"/>
      <c r="Z206" s="70"/>
      <c r="AA206" s="55">
        <f t="shared" si="158"/>
        <v>0</v>
      </c>
      <c r="AB206" s="77"/>
      <c r="AC206" s="70"/>
      <c r="AD206" s="55">
        <f t="shared" si="159"/>
        <v>0</v>
      </c>
      <c r="AE206" s="77"/>
      <c r="AF206" s="70"/>
      <c r="AG206" s="55">
        <f t="shared" si="160"/>
        <v>0</v>
      </c>
      <c r="AH206" s="97">
        <f>SUM(D206,G206,J206,M206,P206,S206,V206,Y206,AB206,AE206)</f>
        <v>952</v>
      </c>
      <c r="AI206" s="77">
        <f>SUM(E206,H206,K206,N206,Q206,W206,T206,Z206,AC206,AF206)</f>
        <v>13677</v>
      </c>
      <c r="AJ206" s="98">
        <f t="shared" si="161"/>
        <v>6.9605907728302996E-2</v>
      </c>
      <c r="AK206" s="118"/>
      <c r="AL206" s="121"/>
    </row>
    <row r="207" spans="1:38" x14ac:dyDescent="0.3">
      <c r="A207" s="233"/>
      <c r="B207" s="233"/>
      <c r="C207" s="100" t="s">
        <v>54</v>
      </c>
      <c r="D207" s="77"/>
      <c r="E207" s="70"/>
      <c r="F207" s="55">
        <f t="shared" si="151"/>
        <v>0</v>
      </c>
      <c r="G207" s="77"/>
      <c r="H207" s="70"/>
      <c r="I207" s="55">
        <f t="shared" si="152"/>
        <v>0</v>
      </c>
      <c r="J207" s="77">
        <v>333</v>
      </c>
      <c r="K207" s="70">
        <v>1844</v>
      </c>
      <c r="L207" s="55">
        <f t="shared" si="153"/>
        <v>0.18058568329718006</v>
      </c>
      <c r="M207" s="77">
        <v>208</v>
      </c>
      <c r="N207" s="70">
        <v>2242</v>
      </c>
      <c r="O207" s="55">
        <f t="shared" si="154"/>
        <v>9.2774308652988399E-2</v>
      </c>
      <c r="P207" s="77"/>
      <c r="Q207" s="70"/>
      <c r="R207" s="55">
        <f t="shared" si="155"/>
        <v>0</v>
      </c>
      <c r="S207" s="77"/>
      <c r="T207" s="70"/>
      <c r="U207" s="55">
        <f t="shared" si="156"/>
        <v>0</v>
      </c>
      <c r="V207" s="77"/>
      <c r="W207" s="70"/>
      <c r="X207" s="55">
        <f t="shared" si="157"/>
        <v>0</v>
      </c>
      <c r="Y207" s="77"/>
      <c r="Z207" s="70"/>
      <c r="AA207" s="55">
        <f t="shared" si="158"/>
        <v>0</v>
      </c>
      <c r="AB207" s="77"/>
      <c r="AC207" s="70"/>
      <c r="AD207" s="55">
        <f t="shared" si="159"/>
        <v>0</v>
      </c>
      <c r="AE207" s="77"/>
      <c r="AF207" s="70"/>
      <c r="AG207" s="55">
        <f t="shared" si="160"/>
        <v>0</v>
      </c>
      <c r="AH207" s="97">
        <f>SUM(D207,G207,J207,M207,P207,S207,V207,Y207,AB207,AE207)</f>
        <v>541</v>
      </c>
      <c r="AI207" s="77">
        <f>SUM(E207,H207,K207,N207,Q207,W207,T207,Z207,AC207,AF207)</f>
        <v>4086</v>
      </c>
      <c r="AJ207" s="98">
        <f t="shared" si="161"/>
        <v>0.13240332843857072</v>
      </c>
      <c r="AK207" s="118"/>
      <c r="AL207" s="121"/>
    </row>
    <row r="208" spans="1:38" x14ac:dyDescent="0.3">
      <c r="A208" s="234"/>
      <c r="B208" s="234"/>
      <c r="C208" s="102" t="s">
        <v>44</v>
      </c>
      <c r="D208" s="58">
        <f>SUM(D205:D207)</f>
        <v>0</v>
      </c>
      <c r="E208" s="71">
        <f>SUM(E205:E207)</f>
        <v>0</v>
      </c>
      <c r="F208" s="59">
        <f t="shared" si="151"/>
        <v>0</v>
      </c>
      <c r="G208" s="58">
        <f>SUM(G205:G207)</f>
        <v>0</v>
      </c>
      <c r="H208" s="71">
        <f>SUM(H205:H207)</f>
        <v>0</v>
      </c>
      <c r="I208" s="59">
        <f t="shared" si="152"/>
        <v>0</v>
      </c>
      <c r="J208" s="58">
        <f>SUM(J205:J207)</f>
        <v>1205</v>
      </c>
      <c r="K208" s="71">
        <f>SUM(K205:K207)</f>
        <v>11934</v>
      </c>
      <c r="L208" s="59">
        <f t="shared" si="153"/>
        <v>0.10097201273671862</v>
      </c>
      <c r="M208" s="58">
        <f>SUM(M205:M207)</f>
        <v>996</v>
      </c>
      <c r="N208" s="71">
        <f>SUM(N205:N207)</f>
        <v>15689</v>
      </c>
      <c r="O208" s="59">
        <f t="shared" si="154"/>
        <v>6.3483969660271533E-2</v>
      </c>
      <c r="P208" s="58">
        <f>SUM(P205:P207)</f>
        <v>0</v>
      </c>
      <c r="Q208" s="71">
        <f>SUM(Q205:Q207)</f>
        <v>0</v>
      </c>
      <c r="R208" s="59">
        <f t="shared" si="155"/>
        <v>0</v>
      </c>
      <c r="S208" s="58">
        <f>SUM(S205:S207)</f>
        <v>0</v>
      </c>
      <c r="T208" s="71">
        <f>SUM(T205:T207)</f>
        <v>0</v>
      </c>
      <c r="U208" s="59">
        <f t="shared" si="156"/>
        <v>0</v>
      </c>
      <c r="V208" s="58">
        <f>SUM(V205:V207)</f>
        <v>0</v>
      </c>
      <c r="W208" s="71">
        <f>SUM(W205:W207)</f>
        <v>0</v>
      </c>
      <c r="X208" s="59">
        <f t="shared" si="157"/>
        <v>0</v>
      </c>
      <c r="Y208" s="58">
        <f>SUM(Y205:Y207)</f>
        <v>0</v>
      </c>
      <c r="Z208" s="71">
        <f>SUM(Z205:Z207)</f>
        <v>0</v>
      </c>
      <c r="AA208" s="59">
        <f t="shared" si="158"/>
        <v>0</v>
      </c>
      <c r="AB208" s="58">
        <f>SUM(AB205:AB207)</f>
        <v>0</v>
      </c>
      <c r="AC208" s="71">
        <f>SUM(AC205:AC207)</f>
        <v>0</v>
      </c>
      <c r="AD208" s="59">
        <f t="shared" si="159"/>
        <v>0</v>
      </c>
      <c r="AE208" s="58">
        <f>SUM(AE205:AE207)</f>
        <v>0</v>
      </c>
      <c r="AF208" s="71">
        <f>SUM(AF205:AF207)</f>
        <v>0</v>
      </c>
      <c r="AG208" s="59">
        <f t="shared" si="160"/>
        <v>0</v>
      </c>
      <c r="AH208" s="58">
        <f>SUM(AH205:AH207)</f>
        <v>2201</v>
      </c>
      <c r="AI208" s="58">
        <f>SUM(AI205:AI207)</f>
        <v>27623</v>
      </c>
      <c r="AJ208" s="103">
        <f t="shared" si="161"/>
        <v>7.9679976830901791E-2</v>
      </c>
      <c r="AK208" s="119">
        <f>SUM(AK205:AK207)</f>
        <v>0</v>
      </c>
      <c r="AL208" s="121"/>
    </row>
    <row r="209" spans="1:38" x14ac:dyDescent="0.3">
      <c r="A209" s="235" t="s">
        <v>46</v>
      </c>
      <c r="B209" s="236"/>
      <c r="C209" s="237"/>
      <c r="D209" s="61">
        <f>SUM(D196,D200,D204,D208)</f>
        <v>481</v>
      </c>
      <c r="E209" s="73">
        <f>SUM(E196,E200,E204,E208)</f>
        <v>6850</v>
      </c>
      <c r="F209" s="62">
        <f t="shared" si="151"/>
        <v>7.0218978102189786E-2</v>
      </c>
      <c r="G209" s="61">
        <f>SUM(G196,G200,G204,G208)</f>
        <v>0</v>
      </c>
      <c r="H209" s="73">
        <f>SUM(H196,H200,H204,H208)</f>
        <v>0</v>
      </c>
      <c r="I209" s="62">
        <f t="shared" si="152"/>
        <v>0</v>
      </c>
      <c r="J209" s="61">
        <f>SUM(J196,J200,J204,J208)</f>
        <v>1205</v>
      </c>
      <c r="K209" s="73">
        <f>SUM(K196,K200,K204,K208)</f>
        <v>11934</v>
      </c>
      <c r="L209" s="62">
        <f t="shared" si="153"/>
        <v>0.10097201273671862</v>
      </c>
      <c r="M209" s="61">
        <f>SUM(M196,M200,M204,M208)</f>
        <v>996</v>
      </c>
      <c r="N209" s="73">
        <f>SUM(N196,N200,N204,N208)</f>
        <v>15689</v>
      </c>
      <c r="O209" s="62">
        <f t="shared" si="154"/>
        <v>6.3483969660271533E-2</v>
      </c>
      <c r="P209" s="61">
        <f>SUM(P196,P200,P204,P208)</f>
        <v>0</v>
      </c>
      <c r="Q209" s="73">
        <f>SUM(Q196,Q200,Q204,Q208)</f>
        <v>0</v>
      </c>
      <c r="R209" s="62">
        <f t="shared" si="155"/>
        <v>0</v>
      </c>
      <c r="S209" s="61">
        <f>SUM(S196,S200,S204,S208)</f>
        <v>1150</v>
      </c>
      <c r="T209" s="73">
        <f>SUM(T196,T200,T204,T208)</f>
        <v>19807</v>
      </c>
      <c r="U209" s="62">
        <f t="shared" si="156"/>
        <v>5.8060281718584336E-2</v>
      </c>
      <c r="V209" s="61">
        <f>SUM(V196,V200,V204,V208)</f>
        <v>0</v>
      </c>
      <c r="W209" s="73">
        <f>SUM(W196,W200,W204,W208)</f>
        <v>0</v>
      </c>
      <c r="X209" s="62">
        <f t="shared" si="157"/>
        <v>0</v>
      </c>
      <c r="Y209" s="61">
        <f>SUM(Y196,Y200,Y204,Y208)</f>
        <v>0</v>
      </c>
      <c r="Z209" s="73">
        <f>SUM(Z196,Z200,Z204,Z208)</f>
        <v>0</v>
      </c>
      <c r="AA209" s="62">
        <f t="shared" si="158"/>
        <v>0</v>
      </c>
      <c r="AB209" s="61">
        <f>SUM(AB196,AB200,AB204,AB208)</f>
        <v>0</v>
      </c>
      <c r="AC209" s="73">
        <f>SUM(AC196,AC200,AC204,AC208)</f>
        <v>0</v>
      </c>
      <c r="AD209" s="62">
        <f t="shared" si="159"/>
        <v>0</v>
      </c>
      <c r="AE209" s="61">
        <f>SUM(AE196,AE200,AE204,AE208)</f>
        <v>0</v>
      </c>
      <c r="AF209" s="73">
        <f>SUM(AF196,AF200,AF204,AF208)</f>
        <v>0</v>
      </c>
      <c r="AG209" s="62">
        <f t="shared" si="160"/>
        <v>0</v>
      </c>
      <c r="AH209" s="61">
        <f>SUM(AH196,AH200,AH204,AH208)</f>
        <v>3832</v>
      </c>
      <c r="AI209" s="61">
        <f>SUM(AI196,AI200,AI204,AI208)</f>
        <v>54280</v>
      </c>
      <c r="AJ209" s="105">
        <f t="shared" si="161"/>
        <v>7.0596904937361829E-2</v>
      </c>
      <c r="AK209" s="120">
        <f>SUM(AK196,AK200,AK204,AK208)</f>
        <v>0</v>
      </c>
      <c r="AL209" s="121"/>
    </row>
    <row r="210" spans="1:38" x14ac:dyDescent="0.3">
      <c r="A210" s="238" t="s">
        <v>32</v>
      </c>
      <c r="B210" s="232" t="s">
        <v>24</v>
      </c>
      <c r="C210" s="100" t="s">
        <v>41</v>
      </c>
      <c r="D210" s="77">
        <v>147</v>
      </c>
      <c r="E210" s="70">
        <v>3457</v>
      </c>
      <c r="F210" s="55">
        <f t="shared" si="151"/>
        <v>4.252241828174718E-2</v>
      </c>
      <c r="G210" s="77"/>
      <c r="H210" s="70"/>
      <c r="I210" s="55">
        <f t="shared" si="152"/>
        <v>0</v>
      </c>
      <c r="J210" s="77"/>
      <c r="K210" s="70"/>
      <c r="L210" s="55">
        <f t="shared" si="153"/>
        <v>0</v>
      </c>
      <c r="M210" s="77"/>
      <c r="N210" s="70"/>
      <c r="O210" s="55">
        <f t="shared" si="154"/>
        <v>0</v>
      </c>
      <c r="P210" s="77"/>
      <c r="Q210" s="70"/>
      <c r="R210" s="55">
        <f t="shared" si="155"/>
        <v>0</v>
      </c>
      <c r="S210" s="77"/>
      <c r="T210" s="70"/>
      <c r="U210" s="55">
        <f t="shared" si="156"/>
        <v>0</v>
      </c>
      <c r="V210" s="77"/>
      <c r="W210" s="70"/>
      <c r="X210" s="55">
        <f t="shared" si="157"/>
        <v>0</v>
      </c>
      <c r="Y210" s="77"/>
      <c r="Z210" s="70"/>
      <c r="AA210" s="55">
        <f t="shared" si="158"/>
        <v>0</v>
      </c>
      <c r="AB210" s="77"/>
      <c r="AC210" s="70"/>
      <c r="AD210" s="55">
        <f t="shared" si="159"/>
        <v>0</v>
      </c>
      <c r="AE210" s="77"/>
      <c r="AF210" s="70"/>
      <c r="AG210" s="55">
        <f t="shared" si="160"/>
        <v>0</v>
      </c>
      <c r="AH210" s="97">
        <f>SUM(D210,G210,J210,M210,P210,S210,V210,Y210,AB210,AE210)</f>
        <v>147</v>
      </c>
      <c r="AI210" s="77">
        <f>SUM(E210,H210,K210,N210,Q210,W210,T210,Z210,AC210,AF210)</f>
        <v>3457</v>
      </c>
      <c r="AJ210" s="98">
        <f t="shared" si="161"/>
        <v>4.252241828174718E-2</v>
      </c>
      <c r="AK210" s="118"/>
      <c r="AL210" s="121"/>
    </row>
    <row r="211" spans="1:38" x14ac:dyDescent="0.3">
      <c r="A211" s="233"/>
      <c r="B211" s="233"/>
      <c r="C211" s="100" t="s">
        <v>43</v>
      </c>
      <c r="D211" s="77">
        <v>106</v>
      </c>
      <c r="E211" s="70">
        <v>1855</v>
      </c>
      <c r="F211" s="55">
        <f t="shared" si="151"/>
        <v>5.7142857142857141E-2</v>
      </c>
      <c r="G211" s="77"/>
      <c r="H211" s="70"/>
      <c r="I211" s="55">
        <f t="shared" si="152"/>
        <v>0</v>
      </c>
      <c r="J211" s="77"/>
      <c r="K211" s="70"/>
      <c r="L211" s="55">
        <f t="shared" si="153"/>
        <v>0</v>
      </c>
      <c r="M211" s="77"/>
      <c r="N211" s="70"/>
      <c r="O211" s="55">
        <f t="shared" si="154"/>
        <v>0</v>
      </c>
      <c r="P211" s="77"/>
      <c r="Q211" s="70"/>
      <c r="R211" s="55">
        <f t="shared" si="155"/>
        <v>0</v>
      </c>
      <c r="S211" s="77"/>
      <c r="T211" s="70"/>
      <c r="U211" s="55">
        <f t="shared" si="156"/>
        <v>0</v>
      </c>
      <c r="V211" s="77"/>
      <c r="W211" s="70"/>
      <c r="X211" s="55">
        <f t="shared" si="157"/>
        <v>0</v>
      </c>
      <c r="Y211" s="77"/>
      <c r="Z211" s="70"/>
      <c r="AA211" s="55">
        <f t="shared" si="158"/>
        <v>0</v>
      </c>
      <c r="AB211" s="77"/>
      <c r="AC211" s="70"/>
      <c r="AD211" s="55">
        <f t="shared" si="159"/>
        <v>0</v>
      </c>
      <c r="AE211" s="77"/>
      <c r="AF211" s="70"/>
      <c r="AG211" s="55">
        <f t="shared" si="160"/>
        <v>0</v>
      </c>
      <c r="AH211" s="97">
        <f>SUM(D211,G211,J211,M211,P211,S211,V211,Y211,AB211,AE211)</f>
        <v>106</v>
      </c>
      <c r="AI211" s="77">
        <f>SUM(E211,H211,K211,N211,Q211,W211,T211,Z211,AC211,AF211)</f>
        <v>1855</v>
      </c>
      <c r="AJ211" s="98">
        <f t="shared" si="161"/>
        <v>5.7142857142857141E-2</v>
      </c>
      <c r="AK211" s="118"/>
      <c r="AL211" s="121"/>
    </row>
    <row r="212" spans="1:38" x14ac:dyDescent="0.3">
      <c r="A212" s="233"/>
      <c r="B212" s="233"/>
      <c r="C212" s="100" t="s">
        <v>47</v>
      </c>
      <c r="D212" s="77">
        <v>0</v>
      </c>
      <c r="E212" s="70">
        <v>0</v>
      </c>
      <c r="F212" s="55">
        <f t="shared" si="151"/>
        <v>0</v>
      </c>
      <c r="G212" s="77"/>
      <c r="H212" s="70"/>
      <c r="I212" s="55">
        <f t="shared" si="152"/>
        <v>0</v>
      </c>
      <c r="J212" s="77"/>
      <c r="K212" s="70"/>
      <c r="L212" s="55">
        <f t="shared" si="153"/>
        <v>0</v>
      </c>
      <c r="M212" s="77"/>
      <c r="N212" s="70"/>
      <c r="O212" s="55">
        <f t="shared" si="154"/>
        <v>0</v>
      </c>
      <c r="P212" s="77"/>
      <c r="Q212" s="70"/>
      <c r="R212" s="55">
        <f t="shared" si="155"/>
        <v>0</v>
      </c>
      <c r="S212" s="77"/>
      <c r="T212" s="70"/>
      <c r="U212" s="55">
        <f t="shared" si="156"/>
        <v>0</v>
      </c>
      <c r="V212" s="77"/>
      <c r="W212" s="70"/>
      <c r="X212" s="55">
        <f t="shared" si="157"/>
        <v>0</v>
      </c>
      <c r="Y212" s="77"/>
      <c r="Z212" s="70"/>
      <c r="AA212" s="55">
        <f t="shared" si="158"/>
        <v>0</v>
      </c>
      <c r="AB212" s="77"/>
      <c r="AC212" s="70"/>
      <c r="AD212" s="55">
        <f t="shared" si="159"/>
        <v>0</v>
      </c>
      <c r="AE212" s="77"/>
      <c r="AF212" s="70"/>
      <c r="AG212" s="55">
        <f t="shared" si="160"/>
        <v>0</v>
      </c>
      <c r="AH212" s="97">
        <f>SUM(D212,G212,J212,M212,P212,S212,V212,Y212,AB212,AE212)</f>
        <v>0</v>
      </c>
      <c r="AI212" s="77">
        <f>SUM(E212,H212,K212,N212,Q212,W212,T212,Z212,AC212,AF212)</f>
        <v>0</v>
      </c>
      <c r="AJ212" s="98">
        <f t="shared" si="161"/>
        <v>0</v>
      </c>
      <c r="AK212" s="118"/>
      <c r="AL212" s="121"/>
    </row>
    <row r="213" spans="1:38" x14ac:dyDescent="0.3">
      <c r="A213" s="233"/>
      <c r="B213" s="234"/>
      <c r="C213" s="102" t="s">
        <v>44</v>
      </c>
      <c r="D213" s="58">
        <f>SUM(D210:D212)</f>
        <v>253</v>
      </c>
      <c r="E213" s="71">
        <f>SUM(E210:E212)</f>
        <v>5312</v>
      </c>
      <c r="F213" s="59">
        <f t="shared" si="151"/>
        <v>4.7628012048192774E-2</v>
      </c>
      <c r="G213" s="58">
        <f>SUM(G210:G212)</f>
        <v>0</v>
      </c>
      <c r="H213" s="71">
        <f>SUM(H210:H212)</f>
        <v>0</v>
      </c>
      <c r="I213" s="59">
        <f t="shared" si="152"/>
        <v>0</v>
      </c>
      <c r="J213" s="58">
        <f>SUM(J210:J212)</f>
        <v>0</v>
      </c>
      <c r="K213" s="71">
        <f>SUM(K210:K212)</f>
        <v>0</v>
      </c>
      <c r="L213" s="59">
        <f t="shared" si="153"/>
        <v>0</v>
      </c>
      <c r="M213" s="58">
        <f>SUM(M210:M212)</f>
        <v>0</v>
      </c>
      <c r="N213" s="71">
        <f>SUM(N210:N212)</f>
        <v>0</v>
      </c>
      <c r="O213" s="59">
        <f t="shared" si="154"/>
        <v>0</v>
      </c>
      <c r="P213" s="58">
        <f>SUM(P210:P212)</f>
        <v>0</v>
      </c>
      <c r="Q213" s="71">
        <f>SUM(Q210:Q212)</f>
        <v>0</v>
      </c>
      <c r="R213" s="59">
        <f t="shared" si="155"/>
        <v>0</v>
      </c>
      <c r="S213" s="58">
        <f>SUM(S210:S212)</f>
        <v>0</v>
      </c>
      <c r="T213" s="71">
        <f>SUM(T210:T212)</f>
        <v>0</v>
      </c>
      <c r="U213" s="59">
        <f t="shared" si="156"/>
        <v>0</v>
      </c>
      <c r="V213" s="58">
        <f>SUM(V210:V212)</f>
        <v>0</v>
      </c>
      <c r="W213" s="71">
        <f>SUM(W210:W212)</f>
        <v>0</v>
      </c>
      <c r="X213" s="59">
        <f t="shared" si="157"/>
        <v>0</v>
      </c>
      <c r="Y213" s="58">
        <f>SUM(Y210:Y212)</f>
        <v>0</v>
      </c>
      <c r="Z213" s="71">
        <f>SUM(Z210:Z212)</f>
        <v>0</v>
      </c>
      <c r="AA213" s="59">
        <f t="shared" si="158"/>
        <v>0</v>
      </c>
      <c r="AB213" s="58">
        <f>SUM(AB210:AB212)</f>
        <v>0</v>
      </c>
      <c r="AC213" s="71">
        <f>SUM(AC210:AC212)</f>
        <v>0</v>
      </c>
      <c r="AD213" s="59">
        <f t="shared" si="159"/>
        <v>0</v>
      </c>
      <c r="AE213" s="58">
        <f>SUM(AE210:AE212)</f>
        <v>0</v>
      </c>
      <c r="AF213" s="71">
        <f>SUM(AF210:AF212)</f>
        <v>0</v>
      </c>
      <c r="AG213" s="59">
        <f t="shared" si="160"/>
        <v>0</v>
      </c>
      <c r="AH213" s="58">
        <f>SUM(AH210:AH212)</f>
        <v>253</v>
      </c>
      <c r="AI213" s="58">
        <f>SUM(AI210:AI212)</f>
        <v>5312</v>
      </c>
      <c r="AJ213" s="103">
        <f t="shared" si="161"/>
        <v>4.7628012048192774E-2</v>
      </c>
      <c r="AK213" s="119">
        <f>SUM(AK210:AK212)</f>
        <v>0</v>
      </c>
      <c r="AL213" s="121"/>
    </row>
    <row r="214" spans="1:38" x14ac:dyDescent="0.3">
      <c r="A214" s="233"/>
      <c r="B214" s="232" t="s">
        <v>25</v>
      </c>
      <c r="C214" s="100" t="s">
        <v>38</v>
      </c>
      <c r="D214" s="77">
        <v>7</v>
      </c>
      <c r="E214" s="70">
        <v>264</v>
      </c>
      <c r="F214" s="55">
        <f t="shared" si="151"/>
        <v>2.6515151515151516E-2</v>
      </c>
      <c r="G214" s="77"/>
      <c r="H214" s="70"/>
      <c r="I214" s="55">
        <f t="shared" si="152"/>
        <v>0</v>
      </c>
      <c r="J214" s="77"/>
      <c r="K214" s="70"/>
      <c r="L214" s="55">
        <f t="shared" si="153"/>
        <v>0</v>
      </c>
      <c r="M214" s="77"/>
      <c r="N214" s="70"/>
      <c r="O214" s="55">
        <f t="shared" si="154"/>
        <v>0</v>
      </c>
      <c r="P214" s="77"/>
      <c r="Q214" s="70"/>
      <c r="R214" s="55">
        <f t="shared" si="155"/>
        <v>0</v>
      </c>
      <c r="S214" s="77"/>
      <c r="T214" s="70"/>
      <c r="U214" s="55">
        <f t="shared" si="156"/>
        <v>0</v>
      </c>
      <c r="V214" s="77"/>
      <c r="W214" s="70"/>
      <c r="X214" s="55">
        <f t="shared" si="157"/>
        <v>0</v>
      </c>
      <c r="Y214" s="77"/>
      <c r="Z214" s="70"/>
      <c r="AA214" s="55">
        <f t="shared" si="158"/>
        <v>0</v>
      </c>
      <c r="AB214" s="77"/>
      <c r="AC214" s="70"/>
      <c r="AD214" s="55">
        <f t="shared" si="159"/>
        <v>0</v>
      </c>
      <c r="AE214" s="77"/>
      <c r="AF214" s="70"/>
      <c r="AG214" s="55">
        <f t="shared" si="160"/>
        <v>0</v>
      </c>
      <c r="AH214" s="97">
        <f>SUM(D214,G214,J214,M214,P214,S214,V214,Y214,AB214,AE214)</f>
        <v>7</v>
      </c>
      <c r="AI214" s="77">
        <f>SUM(E214,H214,K214,N214,Q214,W214,T214,Z214,AC214,AF214)</f>
        <v>264</v>
      </c>
      <c r="AJ214" s="98">
        <f t="shared" si="161"/>
        <v>2.6515151515151516E-2</v>
      </c>
      <c r="AK214" s="118"/>
      <c r="AL214" s="121"/>
    </row>
    <row r="215" spans="1:38" x14ac:dyDescent="0.3">
      <c r="A215" s="233"/>
      <c r="B215" s="233"/>
      <c r="C215" s="54" t="s">
        <v>39</v>
      </c>
      <c r="D215" s="77">
        <v>30</v>
      </c>
      <c r="E215" s="70">
        <v>401</v>
      </c>
      <c r="F215" s="55">
        <f t="shared" si="151"/>
        <v>7.4812967581047385E-2</v>
      </c>
      <c r="G215" s="77"/>
      <c r="H215" s="77"/>
      <c r="I215" s="55">
        <f t="shared" si="152"/>
        <v>0</v>
      </c>
      <c r="J215" s="77"/>
      <c r="K215" s="77"/>
      <c r="L215" s="55">
        <f t="shared" si="153"/>
        <v>0</v>
      </c>
      <c r="M215" s="77"/>
      <c r="N215" s="77"/>
      <c r="O215" s="55">
        <f t="shared" si="154"/>
        <v>0</v>
      </c>
      <c r="P215" s="77"/>
      <c r="Q215" s="77"/>
      <c r="R215" s="55">
        <f t="shared" si="155"/>
        <v>0</v>
      </c>
      <c r="S215" s="77"/>
      <c r="T215" s="77"/>
      <c r="U215" s="55">
        <f t="shared" si="156"/>
        <v>0</v>
      </c>
      <c r="V215" s="77"/>
      <c r="W215" s="77"/>
      <c r="X215" s="55">
        <f t="shared" si="157"/>
        <v>0</v>
      </c>
      <c r="Y215" s="77"/>
      <c r="Z215" s="77"/>
      <c r="AA215" s="55">
        <f t="shared" si="158"/>
        <v>0</v>
      </c>
      <c r="AB215" s="77"/>
      <c r="AC215" s="77"/>
      <c r="AD215" s="55">
        <f t="shared" si="159"/>
        <v>0</v>
      </c>
      <c r="AE215" s="77"/>
      <c r="AF215" s="77"/>
      <c r="AG215" s="55">
        <f t="shared" si="160"/>
        <v>0</v>
      </c>
      <c r="AH215" s="97">
        <f t="shared" ref="AH215" si="162">SUM(D215,G215,J215,M215,P215,S215,V215,Y215,AB215,AE215)</f>
        <v>30</v>
      </c>
      <c r="AI215" s="77">
        <f t="shared" ref="AI215" si="163">SUM(E215,H215,K215,N215,Q215,W215,T215,Z215,AC215,AF215)</f>
        <v>401</v>
      </c>
      <c r="AJ215" s="98">
        <f t="shared" si="161"/>
        <v>7.4812967581047385E-2</v>
      </c>
      <c r="AK215" s="118"/>
      <c r="AL215" s="122"/>
    </row>
    <row r="216" spans="1:38" x14ac:dyDescent="0.3">
      <c r="A216" s="233"/>
      <c r="B216" s="233"/>
      <c r="C216" s="100" t="s">
        <v>52</v>
      </c>
      <c r="D216" s="77"/>
      <c r="E216" s="70"/>
      <c r="F216" s="55">
        <f t="shared" si="151"/>
        <v>0</v>
      </c>
      <c r="G216" s="77"/>
      <c r="H216" s="70"/>
      <c r="I216" s="55">
        <f t="shared" si="152"/>
        <v>0</v>
      </c>
      <c r="J216" s="77"/>
      <c r="K216" s="70"/>
      <c r="L216" s="55">
        <f t="shared" si="153"/>
        <v>0</v>
      </c>
      <c r="M216" s="77"/>
      <c r="N216" s="70"/>
      <c r="O216" s="55">
        <f t="shared" si="154"/>
        <v>0</v>
      </c>
      <c r="P216" s="77"/>
      <c r="Q216" s="70"/>
      <c r="R216" s="55">
        <f t="shared" si="155"/>
        <v>0</v>
      </c>
      <c r="S216" s="77"/>
      <c r="T216" s="70"/>
      <c r="U216" s="55">
        <f t="shared" si="156"/>
        <v>0</v>
      </c>
      <c r="V216" s="77"/>
      <c r="W216" s="70"/>
      <c r="X216" s="55">
        <f t="shared" si="157"/>
        <v>0</v>
      </c>
      <c r="Y216" s="77"/>
      <c r="Z216" s="70"/>
      <c r="AA216" s="55">
        <f t="shared" si="158"/>
        <v>0</v>
      </c>
      <c r="AB216" s="77"/>
      <c r="AC216" s="70"/>
      <c r="AD216" s="55">
        <f t="shared" si="159"/>
        <v>0</v>
      </c>
      <c r="AE216" s="77"/>
      <c r="AF216" s="70"/>
      <c r="AG216" s="55">
        <f t="shared" si="160"/>
        <v>0</v>
      </c>
      <c r="AH216" s="97">
        <f>SUM(D216,G216,J216,M216,P216,S216,V216,Y216,AB216,AE216)</f>
        <v>0</v>
      </c>
      <c r="AI216" s="77">
        <f>SUM(E216,H216,K216,N216,Q216,W216,T216,Z216,AC216,AF216)</f>
        <v>0</v>
      </c>
      <c r="AJ216" s="98">
        <f t="shared" si="161"/>
        <v>0</v>
      </c>
      <c r="AK216" s="118"/>
      <c r="AL216" s="121"/>
    </row>
    <row r="217" spans="1:38" x14ac:dyDescent="0.3">
      <c r="A217" s="233"/>
      <c r="B217" s="234"/>
      <c r="C217" s="102" t="s">
        <v>44</v>
      </c>
      <c r="D217" s="58">
        <f>SUM(D214:D216)</f>
        <v>37</v>
      </c>
      <c r="E217" s="71">
        <f>SUM(E214:E216)</f>
        <v>665</v>
      </c>
      <c r="F217" s="59">
        <f t="shared" si="151"/>
        <v>5.5639097744360905E-2</v>
      </c>
      <c r="G217" s="58">
        <f>SUM(G214:G216)</f>
        <v>0</v>
      </c>
      <c r="H217" s="71">
        <f>SUM(H214:H216)</f>
        <v>0</v>
      </c>
      <c r="I217" s="59">
        <f t="shared" si="152"/>
        <v>0</v>
      </c>
      <c r="J217" s="58">
        <f>SUM(J214:J216)</f>
        <v>0</v>
      </c>
      <c r="K217" s="71">
        <f>SUM(K214:K216)</f>
        <v>0</v>
      </c>
      <c r="L217" s="59">
        <f t="shared" si="153"/>
        <v>0</v>
      </c>
      <c r="M217" s="58">
        <f>SUM(M214:M216)</f>
        <v>0</v>
      </c>
      <c r="N217" s="71">
        <f>SUM(N214:N216)</f>
        <v>0</v>
      </c>
      <c r="O217" s="59">
        <f t="shared" si="154"/>
        <v>0</v>
      </c>
      <c r="P217" s="58">
        <f>SUM(P214:P216)</f>
        <v>0</v>
      </c>
      <c r="Q217" s="71">
        <f>SUM(Q214:Q216)</f>
        <v>0</v>
      </c>
      <c r="R217" s="59">
        <f t="shared" si="155"/>
        <v>0</v>
      </c>
      <c r="S217" s="58">
        <f>SUM(S214:S216)</f>
        <v>0</v>
      </c>
      <c r="T217" s="71">
        <f>SUM(T214:T216)</f>
        <v>0</v>
      </c>
      <c r="U217" s="59">
        <f t="shared" si="156"/>
        <v>0</v>
      </c>
      <c r="V217" s="58">
        <f>SUM(V214:V216)</f>
        <v>0</v>
      </c>
      <c r="W217" s="71">
        <f>SUM(W214:W216)</f>
        <v>0</v>
      </c>
      <c r="X217" s="59">
        <f t="shared" si="157"/>
        <v>0</v>
      </c>
      <c r="Y217" s="58">
        <f>SUM(Y214:Y216)</f>
        <v>0</v>
      </c>
      <c r="Z217" s="71">
        <f>SUM(Z214:Z216)</f>
        <v>0</v>
      </c>
      <c r="AA217" s="59">
        <f t="shared" si="158"/>
        <v>0</v>
      </c>
      <c r="AB217" s="58">
        <f>SUM(AB214:AB216)</f>
        <v>0</v>
      </c>
      <c r="AC217" s="71">
        <f>SUM(AC214:AC216)</f>
        <v>0</v>
      </c>
      <c r="AD217" s="59">
        <f t="shared" si="159"/>
        <v>0</v>
      </c>
      <c r="AE217" s="58">
        <f>SUM(AE214:AE216)</f>
        <v>0</v>
      </c>
      <c r="AF217" s="71">
        <f>SUM(AF214:AF216)</f>
        <v>0</v>
      </c>
      <c r="AG217" s="59">
        <f t="shared" si="160"/>
        <v>0</v>
      </c>
      <c r="AH217" s="58">
        <f>SUM(AH214:AH216)</f>
        <v>37</v>
      </c>
      <c r="AI217" s="58">
        <f>SUM(AI214:AI216)</f>
        <v>665</v>
      </c>
      <c r="AJ217" s="103">
        <f t="shared" si="161"/>
        <v>5.5639097744360905E-2</v>
      </c>
      <c r="AK217" s="119">
        <f>SUM(AK214:AK216)</f>
        <v>0</v>
      </c>
      <c r="AL217" s="121"/>
    </row>
    <row r="218" spans="1:38" x14ac:dyDescent="0.3">
      <c r="A218" s="233"/>
      <c r="B218" s="232" t="s">
        <v>26</v>
      </c>
      <c r="C218" s="100" t="s">
        <v>55</v>
      </c>
      <c r="D218" s="77"/>
      <c r="E218" s="70"/>
      <c r="F218" s="55">
        <f t="shared" si="151"/>
        <v>0</v>
      </c>
      <c r="G218" s="77"/>
      <c r="H218" s="70"/>
      <c r="I218" s="55">
        <f t="shared" si="152"/>
        <v>0</v>
      </c>
      <c r="J218" s="77"/>
      <c r="K218" s="70"/>
      <c r="L218" s="55">
        <f t="shared" si="153"/>
        <v>0</v>
      </c>
      <c r="M218" s="77"/>
      <c r="N218" s="70"/>
      <c r="O218" s="55">
        <f t="shared" si="154"/>
        <v>0</v>
      </c>
      <c r="P218" s="77"/>
      <c r="Q218" s="70"/>
      <c r="R218" s="55">
        <f t="shared" si="155"/>
        <v>0</v>
      </c>
      <c r="S218" s="77"/>
      <c r="T218" s="70"/>
      <c r="U218" s="55">
        <f t="shared" si="156"/>
        <v>0</v>
      </c>
      <c r="V218" s="77"/>
      <c r="W218" s="70"/>
      <c r="X218" s="55">
        <f t="shared" si="157"/>
        <v>0</v>
      </c>
      <c r="Y218" s="77"/>
      <c r="Z218" s="70"/>
      <c r="AA218" s="55">
        <f t="shared" si="158"/>
        <v>0</v>
      </c>
      <c r="AB218" s="77"/>
      <c r="AC218" s="70"/>
      <c r="AD218" s="55">
        <f t="shared" si="159"/>
        <v>0</v>
      </c>
      <c r="AE218" s="77"/>
      <c r="AF218" s="70"/>
      <c r="AG218" s="55">
        <f t="shared" si="160"/>
        <v>0</v>
      </c>
      <c r="AH218" s="97">
        <f>SUM(D218,G218,J218,M218,P218,S218,V218,Y218,AB218,AE218)</f>
        <v>0</v>
      </c>
      <c r="AI218" s="77">
        <f>SUM(E218,H218,K218,N218,Q218,W218,T218,Z218,AC218,AF218)</f>
        <v>0</v>
      </c>
      <c r="AJ218" s="98">
        <f t="shared" si="161"/>
        <v>0</v>
      </c>
      <c r="AK218" s="118"/>
      <c r="AL218" s="121"/>
    </row>
    <row r="219" spans="1:38" x14ac:dyDescent="0.3">
      <c r="A219" s="233"/>
      <c r="B219" s="233"/>
      <c r="C219" s="100" t="s">
        <v>50</v>
      </c>
      <c r="D219" s="77"/>
      <c r="E219" s="70"/>
      <c r="F219" s="55">
        <f t="shared" si="151"/>
        <v>0</v>
      </c>
      <c r="G219" s="77"/>
      <c r="H219" s="70"/>
      <c r="I219" s="55">
        <f t="shared" si="152"/>
        <v>0</v>
      </c>
      <c r="J219" s="77"/>
      <c r="K219" s="70"/>
      <c r="L219" s="55">
        <f t="shared" si="153"/>
        <v>0</v>
      </c>
      <c r="M219" s="77"/>
      <c r="N219" s="70"/>
      <c r="O219" s="55">
        <f t="shared" si="154"/>
        <v>0</v>
      </c>
      <c r="P219" s="77"/>
      <c r="Q219" s="70"/>
      <c r="R219" s="55">
        <f t="shared" si="155"/>
        <v>0</v>
      </c>
      <c r="S219" s="77"/>
      <c r="T219" s="70"/>
      <c r="U219" s="55">
        <f t="shared" si="156"/>
        <v>0</v>
      </c>
      <c r="V219" s="77"/>
      <c r="W219" s="70"/>
      <c r="X219" s="55">
        <f t="shared" si="157"/>
        <v>0</v>
      </c>
      <c r="Y219" s="77"/>
      <c r="Z219" s="70"/>
      <c r="AA219" s="55">
        <f t="shared" si="158"/>
        <v>0</v>
      </c>
      <c r="AB219" s="77"/>
      <c r="AC219" s="70"/>
      <c r="AD219" s="55">
        <f t="shared" si="159"/>
        <v>0</v>
      </c>
      <c r="AE219" s="77"/>
      <c r="AF219" s="70"/>
      <c r="AG219" s="55">
        <f t="shared" si="160"/>
        <v>0</v>
      </c>
      <c r="AH219" s="97">
        <f>SUM(D219,G219,J219,M219,P219,S219,V219,Y219,AB219,AE219)</f>
        <v>0</v>
      </c>
      <c r="AI219" s="77">
        <f>SUM(E219,H219,K219,N219,Q219,W219,T219,Z219,AC219,AF219)</f>
        <v>0</v>
      </c>
      <c r="AJ219" s="98">
        <f t="shared" si="161"/>
        <v>0</v>
      </c>
      <c r="AK219" s="118"/>
      <c r="AL219" s="121"/>
    </row>
    <row r="220" spans="1:38" x14ac:dyDescent="0.3">
      <c r="A220" s="233"/>
      <c r="B220" s="233"/>
      <c r="C220" s="100" t="s">
        <v>51</v>
      </c>
      <c r="D220" s="77"/>
      <c r="E220" s="70"/>
      <c r="F220" s="55">
        <f t="shared" si="151"/>
        <v>0</v>
      </c>
      <c r="G220" s="77"/>
      <c r="H220" s="70"/>
      <c r="I220" s="55">
        <f t="shared" si="152"/>
        <v>0</v>
      </c>
      <c r="J220" s="77"/>
      <c r="K220" s="70"/>
      <c r="L220" s="55">
        <f t="shared" si="153"/>
        <v>0</v>
      </c>
      <c r="M220" s="77"/>
      <c r="N220" s="70"/>
      <c r="O220" s="55">
        <f t="shared" si="154"/>
        <v>0</v>
      </c>
      <c r="P220" s="77"/>
      <c r="Q220" s="70"/>
      <c r="R220" s="55">
        <f t="shared" si="155"/>
        <v>0</v>
      </c>
      <c r="S220" s="77"/>
      <c r="T220" s="70"/>
      <c r="U220" s="55">
        <f t="shared" si="156"/>
        <v>0</v>
      </c>
      <c r="V220" s="77"/>
      <c r="W220" s="70"/>
      <c r="X220" s="55">
        <f t="shared" si="157"/>
        <v>0</v>
      </c>
      <c r="Y220" s="77"/>
      <c r="Z220" s="70"/>
      <c r="AA220" s="55">
        <f t="shared" si="158"/>
        <v>0</v>
      </c>
      <c r="AB220" s="77"/>
      <c r="AC220" s="70"/>
      <c r="AD220" s="55">
        <f t="shared" si="159"/>
        <v>0</v>
      </c>
      <c r="AE220" s="77"/>
      <c r="AF220" s="70"/>
      <c r="AG220" s="55">
        <f t="shared" si="160"/>
        <v>0</v>
      </c>
      <c r="AH220" s="97">
        <f>SUM(D220,G220,J220,M220,P220,S220,V220,Y220,AB220,AE220)</f>
        <v>0</v>
      </c>
      <c r="AI220" s="77">
        <f>SUM(E220,H220,K220,N220,Q220,W220,T220,Z220,AC220,AF220)</f>
        <v>0</v>
      </c>
      <c r="AJ220" s="98">
        <f t="shared" si="161"/>
        <v>0</v>
      </c>
      <c r="AK220" s="118"/>
      <c r="AL220" s="121"/>
    </row>
    <row r="221" spans="1:38" x14ac:dyDescent="0.3">
      <c r="A221" s="233"/>
      <c r="B221" s="234"/>
      <c r="C221" s="102" t="s">
        <v>44</v>
      </c>
      <c r="D221" s="58">
        <f>SUM(D218:D220)</f>
        <v>0</v>
      </c>
      <c r="E221" s="71">
        <f>SUM(E218:E220)</f>
        <v>0</v>
      </c>
      <c r="F221" s="59">
        <f t="shared" si="151"/>
        <v>0</v>
      </c>
      <c r="G221" s="58">
        <f>SUM(G218:G220)</f>
        <v>0</v>
      </c>
      <c r="H221" s="71">
        <f>SUM(H218:H220)</f>
        <v>0</v>
      </c>
      <c r="I221" s="59">
        <f t="shared" si="152"/>
        <v>0</v>
      </c>
      <c r="J221" s="58">
        <f>SUM(J218:J220)</f>
        <v>0</v>
      </c>
      <c r="K221" s="71">
        <f>SUM(K218:K220)</f>
        <v>0</v>
      </c>
      <c r="L221" s="59">
        <f t="shared" si="153"/>
        <v>0</v>
      </c>
      <c r="M221" s="58">
        <f>SUM(M218:M220)</f>
        <v>0</v>
      </c>
      <c r="N221" s="71">
        <f>SUM(N218:N220)</f>
        <v>0</v>
      </c>
      <c r="O221" s="59">
        <f t="shared" si="154"/>
        <v>0</v>
      </c>
      <c r="P221" s="58">
        <f>SUM(P218:P220)</f>
        <v>0</v>
      </c>
      <c r="Q221" s="71">
        <f>SUM(Q218:Q220)</f>
        <v>0</v>
      </c>
      <c r="R221" s="59">
        <f t="shared" si="155"/>
        <v>0</v>
      </c>
      <c r="S221" s="58">
        <f>SUM(S218:S220)</f>
        <v>0</v>
      </c>
      <c r="T221" s="71">
        <f>SUM(T218:T220)</f>
        <v>0</v>
      </c>
      <c r="U221" s="59">
        <f t="shared" si="156"/>
        <v>0</v>
      </c>
      <c r="V221" s="58">
        <f>SUM(V218:V220)</f>
        <v>0</v>
      </c>
      <c r="W221" s="71">
        <f>SUM(W218:W220)</f>
        <v>0</v>
      </c>
      <c r="X221" s="59">
        <f t="shared" si="157"/>
        <v>0</v>
      </c>
      <c r="Y221" s="58">
        <f>SUM(Y218:Y220)</f>
        <v>0</v>
      </c>
      <c r="Z221" s="71">
        <f>SUM(Z218:Z220)</f>
        <v>0</v>
      </c>
      <c r="AA221" s="59">
        <f t="shared" si="158"/>
        <v>0</v>
      </c>
      <c r="AB221" s="58">
        <f>SUM(AB218:AB220)</f>
        <v>0</v>
      </c>
      <c r="AC221" s="71">
        <f>SUM(AC218:AC220)</f>
        <v>0</v>
      </c>
      <c r="AD221" s="59">
        <f t="shared" si="159"/>
        <v>0</v>
      </c>
      <c r="AE221" s="58">
        <f>SUM(AE218:AE220)</f>
        <v>0</v>
      </c>
      <c r="AF221" s="71">
        <f>SUM(AF218:AF220)</f>
        <v>0</v>
      </c>
      <c r="AG221" s="59">
        <f t="shared" si="160"/>
        <v>0</v>
      </c>
      <c r="AH221" s="58">
        <f>SUM(AH218:AH220)</f>
        <v>0</v>
      </c>
      <c r="AI221" s="58">
        <f>SUM(AI218:AI220)</f>
        <v>0</v>
      </c>
      <c r="AJ221" s="103">
        <f t="shared" si="161"/>
        <v>0</v>
      </c>
      <c r="AK221" s="119">
        <f>SUM(AK218:AK220)</f>
        <v>0</v>
      </c>
      <c r="AL221" s="121"/>
    </row>
    <row r="222" spans="1:38" x14ac:dyDescent="0.3">
      <c r="A222" s="233"/>
      <c r="B222" s="232" t="s">
        <v>9</v>
      </c>
      <c r="C222" s="100" t="s">
        <v>53</v>
      </c>
      <c r="D222" s="113"/>
      <c r="E222" s="70"/>
      <c r="F222" s="55">
        <f t="shared" si="151"/>
        <v>0</v>
      </c>
      <c r="G222" s="113"/>
      <c r="H222" s="70"/>
      <c r="I222" s="55">
        <f t="shared" si="152"/>
        <v>0</v>
      </c>
      <c r="J222" s="113"/>
      <c r="K222" s="70"/>
      <c r="L222" s="55">
        <f t="shared" si="153"/>
        <v>0</v>
      </c>
      <c r="M222" s="113">
        <v>261</v>
      </c>
      <c r="N222" s="70">
        <v>4538</v>
      </c>
      <c r="O222" s="55">
        <f t="shared" si="154"/>
        <v>5.751432349052446E-2</v>
      </c>
      <c r="P222" s="113"/>
      <c r="Q222" s="70"/>
      <c r="R222" s="55">
        <f t="shared" si="155"/>
        <v>0</v>
      </c>
      <c r="S222" s="113"/>
      <c r="T222" s="70"/>
      <c r="U222" s="55">
        <f t="shared" si="156"/>
        <v>0</v>
      </c>
      <c r="V222" s="113"/>
      <c r="W222" s="70"/>
      <c r="X222" s="55">
        <f t="shared" si="157"/>
        <v>0</v>
      </c>
      <c r="Y222" s="113"/>
      <c r="Z222" s="70"/>
      <c r="AA222" s="55">
        <f t="shared" si="158"/>
        <v>0</v>
      </c>
      <c r="AB222" s="113"/>
      <c r="AC222" s="70"/>
      <c r="AD222" s="55">
        <f t="shared" si="159"/>
        <v>0</v>
      </c>
      <c r="AE222" s="113"/>
      <c r="AF222" s="70"/>
      <c r="AG222" s="55">
        <f t="shared" si="160"/>
        <v>0</v>
      </c>
      <c r="AH222" s="97">
        <f>SUM(D222,G222,J222,M222,P222,S222,V222,Y222,AB222,AE222)</f>
        <v>261</v>
      </c>
      <c r="AI222" s="77">
        <f>SUM(E222,H222,K222,N222,Q222,W222,T222,Z222,AC222,AF222)</f>
        <v>4538</v>
      </c>
      <c r="AJ222" s="98">
        <f t="shared" si="161"/>
        <v>5.751432349052446E-2</v>
      </c>
      <c r="AK222" s="118"/>
      <c r="AL222" s="121"/>
    </row>
    <row r="223" spans="1:38" x14ac:dyDescent="0.3">
      <c r="A223" s="233"/>
      <c r="B223" s="233"/>
      <c r="C223" s="100" t="s">
        <v>48</v>
      </c>
      <c r="D223" s="77"/>
      <c r="E223" s="70"/>
      <c r="F223" s="55">
        <f t="shared" si="151"/>
        <v>0</v>
      </c>
      <c r="G223" s="77"/>
      <c r="H223" s="70"/>
      <c r="I223" s="55">
        <f t="shared" si="152"/>
        <v>0</v>
      </c>
      <c r="J223" s="77"/>
      <c r="K223" s="70"/>
      <c r="L223" s="55">
        <f t="shared" si="153"/>
        <v>0</v>
      </c>
      <c r="M223" s="77">
        <v>328</v>
      </c>
      <c r="N223" s="70">
        <v>6214</v>
      </c>
      <c r="O223" s="55">
        <f t="shared" si="154"/>
        <v>5.2784036047634375E-2</v>
      </c>
      <c r="P223" s="77"/>
      <c r="Q223" s="70"/>
      <c r="R223" s="55">
        <f t="shared" si="155"/>
        <v>0</v>
      </c>
      <c r="S223" s="77"/>
      <c r="T223" s="70"/>
      <c r="U223" s="55">
        <f t="shared" si="156"/>
        <v>0</v>
      </c>
      <c r="V223" s="77"/>
      <c r="W223" s="70"/>
      <c r="X223" s="55">
        <f t="shared" si="157"/>
        <v>0</v>
      </c>
      <c r="Y223" s="77"/>
      <c r="Z223" s="70"/>
      <c r="AA223" s="55">
        <f t="shared" si="158"/>
        <v>0</v>
      </c>
      <c r="AB223" s="77"/>
      <c r="AC223" s="70"/>
      <c r="AD223" s="55">
        <f t="shared" si="159"/>
        <v>0</v>
      </c>
      <c r="AE223" s="77"/>
      <c r="AF223" s="70"/>
      <c r="AG223" s="55">
        <f t="shared" si="160"/>
        <v>0</v>
      </c>
      <c r="AH223" s="97">
        <f>SUM(D223,G223,J223,M223,P223,S223,V223,Y223,AB223,AE223)</f>
        <v>328</v>
      </c>
      <c r="AI223" s="77">
        <f>SUM(E223,H223,K223,N223,Q223,W223,T223,Z223,AC223,AF223)</f>
        <v>6214</v>
      </c>
      <c r="AJ223" s="98">
        <f t="shared" si="161"/>
        <v>5.2784036047634375E-2</v>
      </c>
      <c r="AK223" s="118"/>
      <c r="AL223" s="121"/>
    </row>
    <row r="224" spans="1:38" x14ac:dyDescent="0.3">
      <c r="A224" s="233"/>
      <c r="B224" s="233"/>
      <c r="C224" s="100" t="s">
        <v>54</v>
      </c>
      <c r="D224" s="77"/>
      <c r="E224" s="70"/>
      <c r="F224" s="55">
        <f t="shared" si="151"/>
        <v>0</v>
      </c>
      <c r="G224" s="77"/>
      <c r="H224" s="70"/>
      <c r="I224" s="55">
        <f t="shared" si="152"/>
        <v>0</v>
      </c>
      <c r="J224" s="77"/>
      <c r="K224" s="70"/>
      <c r="L224" s="55">
        <f t="shared" si="153"/>
        <v>0</v>
      </c>
      <c r="M224" s="77">
        <v>152</v>
      </c>
      <c r="N224" s="70">
        <v>1893</v>
      </c>
      <c r="O224" s="55">
        <f t="shared" si="154"/>
        <v>8.0295826730058112E-2</v>
      </c>
      <c r="P224" s="77"/>
      <c r="Q224" s="70"/>
      <c r="R224" s="55">
        <f t="shared" si="155"/>
        <v>0</v>
      </c>
      <c r="S224" s="77"/>
      <c r="T224" s="70"/>
      <c r="U224" s="55">
        <f t="shared" si="156"/>
        <v>0</v>
      </c>
      <c r="V224" s="77"/>
      <c r="W224" s="70"/>
      <c r="X224" s="55">
        <f t="shared" si="157"/>
        <v>0</v>
      </c>
      <c r="Y224" s="77"/>
      <c r="Z224" s="70"/>
      <c r="AA224" s="55">
        <f t="shared" si="158"/>
        <v>0</v>
      </c>
      <c r="AB224" s="77"/>
      <c r="AC224" s="70"/>
      <c r="AD224" s="55">
        <f t="shared" si="159"/>
        <v>0</v>
      </c>
      <c r="AE224" s="77"/>
      <c r="AF224" s="70"/>
      <c r="AG224" s="55">
        <f t="shared" si="160"/>
        <v>0</v>
      </c>
      <c r="AH224" s="97">
        <f>SUM(D224,G224,J224,M224,P224,S224,V224,Y224,AB224,AE224)</f>
        <v>152</v>
      </c>
      <c r="AI224" s="77">
        <f>SUM(E224,H224,K224,N224,Q224,W224,T224,Z224,AC224,AF224)</f>
        <v>1893</v>
      </c>
      <c r="AJ224" s="98">
        <f t="shared" si="161"/>
        <v>8.0295826730058112E-2</v>
      </c>
      <c r="AK224" s="118"/>
      <c r="AL224" s="121"/>
    </row>
    <row r="225" spans="1:38" x14ac:dyDescent="0.3">
      <c r="A225" s="234"/>
      <c r="B225" s="234"/>
      <c r="C225" s="102" t="s">
        <v>44</v>
      </c>
      <c r="D225" s="58">
        <f>SUM(D222:D224)</f>
        <v>0</v>
      </c>
      <c r="E225" s="71">
        <f>SUM(E222:E224)</f>
        <v>0</v>
      </c>
      <c r="F225" s="59">
        <f t="shared" si="151"/>
        <v>0</v>
      </c>
      <c r="G225" s="58">
        <f>SUM(G222:G224)</f>
        <v>0</v>
      </c>
      <c r="H225" s="71">
        <f>SUM(H222:H224)</f>
        <v>0</v>
      </c>
      <c r="I225" s="59">
        <f t="shared" si="152"/>
        <v>0</v>
      </c>
      <c r="J225" s="58">
        <f>SUM(J222:J224)</f>
        <v>0</v>
      </c>
      <c r="K225" s="71">
        <f>SUM(K222:K224)</f>
        <v>0</v>
      </c>
      <c r="L225" s="59">
        <f t="shared" si="153"/>
        <v>0</v>
      </c>
      <c r="M225" s="58">
        <f>SUM(M222:M224)</f>
        <v>741</v>
      </c>
      <c r="N225" s="71">
        <f>SUM(N222:N224)</f>
        <v>12645</v>
      </c>
      <c r="O225" s="59">
        <f t="shared" si="154"/>
        <v>5.8600237247924084E-2</v>
      </c>
      <c r="P225" s="58">
        <f>SUM(P222:P224)</f>
        <v>0</v>
      </c>
      <c r="Q225" s="71">
        <f>SUM(Q222:Q224)</f>
        <v>0</v>
      </c>
      <c r="R225" s="59">
        <f t="shared" si="155"/>
        <v>0</v>
      </c>
      <c r="S225" s="58">
        <f>SUM(S222:S224)</f>
        <v>0</v>
      </c>
      <c r="T225" s="71">
        <f>SUM(T222:T224)</f>
        <v>0</v>
      </c>
      <c r="U225" s="59">
        <f t="shared" si="156"/>
        <v>0</v>
      </c>
      <c r="V225" s="58">
        <f>SUM(V222:V224)</f>
        <v>0</v>
      </c>
      <c r="W225" s="71">
        <f>SUM(W222:W224)</f>
        <v>0</v>
      </c>
      <c r="X225" s="59">
        <f t="shared" si="157"/>
        <v>0</v>
      </c>
      <c r="Y225" s="58">
        <f>SUM(Y222:Y224)</f>
        <v>0</v>
      </c>
      <c r="Z225" s="71">
        <f>SUM(Z222:Z224)</f>
        <v>0</v>
      </c>
      <c r="AA225" s="59">
        <f t="shared" si="158"/>
        <v>0</v>
      </c>
      <c r="AB225" s="58">
        <f>SUM(AB222:AB224)</f>
        <v>0</v>
      </c>
      <c r="AC225" s="71">
        <f>SUM(AC222:AC224)</f>
        <v>0</v>
      </c>
      <c r="AD225" s="59">
        <f t="shared" si="159"/>
        <v>0</v>
      </c>
      <c r="AE225" s="58">
        <f>SUM(AE222:AE224)</f>
        <v>0</v>
      </c>
      <c r="AF225" s="71">
        <f>SUM(AF222:AF224)</f>
        <v>0</v>
      </c>
      <c r="AG225" s="59">
        <f t="shared" si="160"/>
        <v>0</v>
      </c>
      <c r="AH225" s="58">
        <f>SUM(AH222:AH224)</f>
        <v>741</v>
      </c>
      <c r="AI225" s="58">
        <f>SUM(AI222:AI224)</f>
        <v>12645</v>
      </c>
      <c r="AJ225" s="103">
        <f t="shared" si="161"/>
        <v>5.8600237247924084E-2</v>
      </c>
      <c r="AK225" s="119">
        <f>SUM(AK222:AK224)</f>
        <v>0</v>
      </c>
      <c r="AL225" s="121"/>
    </row>
    <row r="226" spans="1:38" x14ac:dyDescent="0.3">
      <c r="A226" s="235" t="s">
        <v>46</v>
      </c>
      <c r="B226" s="236"/>
      <c r="C226" s="237"/>
      <c r="D226" s="61">
        <f>SUM(D213,D217,D221,D225)</f>
        <v>290</v>
      </c>
      <c r="E226" s="73">
        <f>SUM(E213,E217,E221,E225)</f>
        <v>5977</v>
      </c>
      <c r="F226" s="62">
        <f t="shared" si="151"/>
        <v>4.8519324075623226E-2</v>
      </c>
      <c r="G226" s="61">
        <f>SUM(G213,G217,G221,G225)</f>
        <v>0</v>
      </c>
      <c r="H226" s="73">
        <f>SUM(H213,H217,H221,H225)</f>
        <v>0</v>
      </c>
      <c r="I226" s="62">
        <f t="shared" si="152"/>
        <v>0</v>
      </c>
      <c r="J226" s="61">
        <f>SUM(J213,J217,J221,J225)</f>
        <v>0</v>
      </c>
      <c r="K226" s="73">
        <f>SUM(K213,K217,K221,K225)</f>
        <v>0</v>
      </c>
      <c r="L226" s="62">
        <f t="shared" si="153"/>
        <v>0</v>
      </c>
      <c r="M226" s="61">
        <f>SUM(M213,M217,M221,M225)</f>
        <v>741</v>
      </c>
      <c r="N226" s="73">
        <f>SUM(N213,N217,N221,N225)</f>
        <v>12645</v>
      </c>
      <c r="O226" s="62">
        <f t="shared" si="154"/>
        <v>5.8600237247924084E-2</v>
      </c>
      <c r="P226" s="61">
        <f>SUM(P213,P217,P221,P225)</f>
        <v>0</v>
      </c>
      <c r="Q226" s="73">
        <f>SUM(Q213,Q217,Q221,Q225)</f>
        <v>0</v>
      </c>
      <c r="R226" s="62">
        <f t="shared" si="155"/>
        <v>0</v>
      </c>
      <c r="S226" s="61">
        <f>SUM(S213,S217,S221,S225)</f>
        <v>0</v>
      </c>
      <c r="T226" s="73">
        <f>SUM(T213,T217,T221,T225)</f>
        <v>0</v>
      </c>
      <c r="U226" s="62">
        <f t="shared" si="156"/>
        <v>0</v>
      </c>
      <c r="V226" s="61">
        <f>SUM(V213,V217,V221,V225)</f>
        <v>0</v>
      </c>
      <c r="W226" s="73">
        <f>SUM(W213,W217,W221,W225)</f>
        <v>0</v>
      </c>
      <c r="X226" s="62">
        <f t="shared" si="157"/>
        <v>0</v>
      </c>
      <c r="Y226" s="61">
        <f>SUM(Y213,Y217,Y221,Y225)</f>
        <v>0</v>
      </c>
      <c r="Z226" s="73">
        <f>SUM(Z213,Z217,Z221,Z225)</f>
        <v>0</v>
      </c>
      <c r="AA226" s="62">
        <f t="shared" si="158"/>
        <v>0</v>
      </c>
      <c r="AB226" s="61">
        <f>SUM(AB213,AB217,AB221,AB225)</f>
        <v>0</v>
      </c>
      <c r="AC226" s="73">
        <f>SUM(AC213,AC217,AC221,AC225)</f>
        <v>0</v>
      </c>
      <c r="AD226" s="62">
        <f t="shared" si="159"/>
        <v>0</v>
      </c>
      <c r="AE226" s="61">
        <f>SUM(AE213,AE217,AE221,AE225)</f>
        <v>0</v>
      </c>
      <c r="AF226" s="73">
        <f>SUM(AF213,AF217,AF221,AF225)</f>
        <v>0</v>
      </c>
      <c r="AG226" s="62">
        <f t="shared" si="160"/>
        <v>0</v>
      </c>
      <c r="AH226" s="61">
        <f>SUM(AH213,AH217,AH221,AH225)</f>
        <v>1031</v>
      </c>
      <c r="AI226" s="61">
        <f>SUM(AI213,AI217,AI221,AI225)</f>
        <v>18622</v>
      </c>
      <c r="AJ226" s="105">
        <f t="shared" si="161"/>
        <v>5.5364622489528517E-2</v>
      </c>
      <c r="AK226" s="120">
        <f>SUM(AK213,AK217,AK221,AK225)</f>
        <v>0</v>
      </c>
      <c r="AL226" s="121"/>
    </row>
    <row r="227" spans="1:38" x14ac:dyDescent="0.3">
      <c r="A227" s="238" t="s">
        <v>31</v>
      </c>
      <c r="B227" s="232" t="s">
        <v>24</v>
      </c>
      <c r="C227" s="100" t="s">
        <v>41</v>
      </c>
      <c r="D227" s="77"/>
      <c r="E227" s="69"/>
      <c r="F227" s="55">
        <f t="shared" si="151"/>
        <v>0</v>
      </c>
      <c r="G227" s="77"/>
      <c r="H227" s="69"/>
      <c r="I227" s="55">
        <f t="shared" si="152"/>
        <v>0</v>
      </c>
      <c r="J227" s="77"/>
      <c r="K227" s="69"/>
      <c r="L227" s="55">
        <f t="shared" si="153"/>
        <v>0</v>
      </c>
      <c r="M227" s="77"/>
      <c r="N227" s="69"/>
      <c r="O227" s="55">
        <f t="shared" si="154"/>
        <v>0</v>
      </c>
      <c r="P227" s="77"/>
      <c r="Q227" s="69"/>
      <c r="R227" s="55">
        <f t="shared" si="155"/>
        <v>0</v>
      </c>
      <c r="S227" s="77"/>
      <c r="T227" s="69"/>
      <c r="U227" s="55">
        <f t="shared" si="156"/>
        <v>0</v>
      </c>
      <c r="V227" s="77"/>
      <c r="W227" s="69"/>
      <c r="X227" s="55">
        <f t="shared" si="157"/>
        <v>0</v>
      </c>
      <c r="Y227" s="77"/>
      <c r="Z227" s="69"/>
      <c r="AA227" s="55">
        <f t="shared" si="158"/>
        <v>0</v>
      </c>
      <c r="AB227" s="77">
        <v>126</v>
      </c>
      <c r="AC227" s="69">
        <v>8637</v>
      </c>
      <c r="AD227" s="55">
        <f t="shared" si="159"/>
        <v>1.4588398749565822E-2</v>
      </c>
      <c r="AE227" s="77"/>
      <c r="AF227" s="77"/>
      <c r="AG227" s="55">
        <f t="shared" si="160"/>
        <v>0</v>
      </c>
      <c r="AH227" s="97">
        <f>SUM(D227,G227,J227,M227,P227,S227,V227,Y227,AB227,AE227)</f>
        <v>126</v>
      </c>
      <c r="AI227" s="77">
        <f>SUM(E227,H227,K227,N227,Q227,W227,T227,Z227,AC227,AF227)</f>
        <v>8637</v>
      </c>
      <c r="AJ227" s="98">
        <f t="shared" si="161"/>
        <v>1.4588398749565822E-2</v>
      </c>
      <c r="AK227" s="118"/>
      <c r="AL227" s="121"/>
    </row>
    <row r="228" spans="1:38" x14ac:dyDescent="0.3">
      <c r="A228" s="233"/>
      <c r="B228" s="233"/>
      <c r="C228" s="100" t="s">
        <v>43</v>
      </c>
      <c r="D228" s="77"/>
      <c r="E228" s="70"/>
      <c r="F228" s="55">
        <f t="shared" si="151"/>
        <v>0</v>
      </c>
      <c r="G228" s="77"/>
      <c r="H228" s="70"/>
      <c r="I228" s="55">
        <f t="shared" si="152"/>
        <v>0</v>
      </c>
      <c r="J228" s="77"/>
      <c r="K228" s="70"/>
      <c r="L228" s="55">
        <f t="shared" si="153"/>
        <v>0</v>
      </c>
      <c r="M228" s="77"/>
      <c r="N228" s="70"/>
      <c r="O228" s="55">
        <f t="shared" si="154"/>
        <v>0</v>
      </c>
      <c r="P228" s="77"/>
      <c r="Q228" s="70"/>
      <c r="R228" s="55">
        <f t="shared" si="155"/>
        <v>0</v>
      </c>
      <c r="S228" s="77"/>
      <c r="T228" s="70"/>
      <c r="U228" s="55">
        <f t="shared" si="156"/>
        <v>0</v>
      </c>
      <c r="V228" s="77"/>
      <c r="W228" s="70"/>
      <c r="X228" s="55">
        <f t="shared" si="157"/>
        <v>0</v>
      </c>
      <c r="Y228" s="77"/>
      <c r="Z228" s="70"/>
      <c r="AA228" s="55">
        <f t="shared" si="158"/>
        <v>0</v>
      </c>
      <c r="AB228" s="77">
        <v>116</v>
      </c>
      <c r="AC228" s="70">
        <v>3828</v>
      </c>
      <c r="AD228" s="55">
        <f t="shared" si="159"/>
        <v>3.0303030303030304E-2</v>
      </c>
      <c r="AE228" s="77"/>
      <c r="AF228" s="77"/>
      <c r="AG228" s="55">
        <f t="shared" si="160"/>
        <v>0</v>
      </c>
      <c r="AH228" s="97">
        <f>SUM(D228,G228,J228,M228,P228,S228,V228,Y228,AB228,AE228)</f>
        <v>116</v>
      </c>
      <c r="AI228" s="77">
        <f>SUM(E228,H228,K228,N228,Q228,W228,T228,Z228,AC228,AF228)</f>
        <v>3828</v>
      </c>
      <c r="AJ228" s="98">
        <f t="shared" si="161"/>
        <v>3.0303030303030304E-2</v>
      </c>
      <c r="AK228" s="118"/>
      <c r="AL228" s="121"/>
    </row>
    <row r="229" spans="1:38" x14ac:dyDescent="0.3">
      <c r="A229" s="233"/>
      <c r="B229" s="233"/>
      <c r="C229" s="100" t="s">
        <v>47</v>
      </c>
      <c r="D229" s="77"/>
      <c r="E229" s="70"/>
      <c r="F229" s="55">
        <f t="shared" si="151"/>
        <v>0</v>
      </c>
      <c r="G229" s="77"/>
      <c r="H229" s="70"/>
      <c r="I229" s="55">
        <f t="shared" si="152"/>
        <v>0</v>
      </c>
      <c r="J229" s="77"/>
      <c r="K229" s="70"/>
      <c r="L229" s="55">
        <f t="shared" si="153"/>
        <v>0</v>
      </c>
      <c r="M229" s="77"/>
      <c r="N229" s="70"/>
      <c r="O229" s="55">
        <f t="shared" si="154"/>
        <v>0</v>
      </c>
      <c r="P229" s="77"/>
      <c r="Q229" s="70"/>
      <c r="R229" s="55">
        <f t="shared" si="155"/>
        <v>0</v>
      </c>
      <c r="S229" s="77"/>
      <c r="T229" s="70"/>
      <c r="U229" s="55">
        <f t="shared" si="156"/>
        <v>0</v>
      </c>
      <c r="V229" s="77"/>
      <c r="W229" s="70"/>
      <c r="X229" s="55">
        <f t="shared" si="157"/>
        <v>0</v>
      </c>
      <c r="Y229" s="77"/>
      <c r="Z229" s="70"/>
      <c r="AA229" s="55">
        <f t="shared" si="158"/>
        <v>0</v>
      </c>
      <c r="AB229" s="77">
        <v>43</v>
      </c>
      <c r="AC229" s="70">
        <v>2001</v>
      </c>
      <c r="AD229" s="55">
        <f t="shared" si="159"/>
        <v>2.1489255372313842E-2</v>
      </c>
      <c r="AE229" s="77"/>
      <c r="AF229" s="77"/>
      <c r="AG229" s="55">
        <f t="shared" si="160"/>
        <v>0</v>
      </c>
      <c r="AH229" s="97">
        <f>SUM(D229,G229,J229,M229,P229,S229,V229,Y229,AB229,AE229)</f>
        <v>43</v>
      </c>
      <c r="AI229" s="77">
        <f>SUM(E229,H229,K229,N229,Q229,W229,T229,Z229,AC229,AF229)</f>
        <v>2001</v>
      </c>
      <c r="AJ229" s="98">
        <f t="shared" si="161"/>
        <v>2.1489255372313842E-2</v>
      </c>
      <c r="AK229" s="118"/>
      <c r="AL229" s="121"/>
    </row>
    <row r="230" spans="1:38" x14ac:dyDescent="0.3">
      <c r="A230" s="233"/>
      <c r="B230" s="234"/>
      <c r="C230" s="102" t="s">
        <v>44</v>
      </c>
      <c r="D230" s="58">
        <f>SUM(D227:D229)</f>
        <v>0</v>
      </c>
      <c r="E230" s="71">
        <f>SUM(E227:E229)</f>
        <v>0</v>
      </c>
      <c r="F230" s="59">
        <f t="shared" si="151"/>
        <v>0</v>
      </c>
      <c r="G230" s="58">
        <f>SUM(G227:G229)</f>
        <v>0</v>
      </c>
      <c r="H230" s="71">
        <f>SUM(H227:H229)</f>
        <v>0</v>
      </c>
      <c r="I230" s="59">
        <f t="shared" si="152"/>
        <v>0</v>
      </c>
      <c r="J230" s="58">
        <f>SUM(J227:J229)</f>
        <v>0</v>
      </c>
      <c r="K230" s="71">
        <f>SUM(K227:K229)</f>
        <v>0</v>
      </c>
      <c r="L230" s="59">
        <f t="shared" si="153"/>
        <v>0</v>
      </c>
      <c r="M230" s="58">
        <f>SUM(M227:M229)</f>
        <v>0</v>
      </c>
      <c r="N230" s="71">
        <f>SUM(N227:N229)</f>
        <v>0</v>
      </c>
      <c r="O230" s="59">
        <f t="shared" si="154"/>
        <v>0</v>
      </c>
      <c r="P230" s="58">
        <f>SUM(P227:P229)</f>
        <v>0</v>
      </c>
      <c r="Q230" s="71">
        <f>SUM(Q227:Q229)</f>
        <v>0</v>
      </c>
      <c r="R230" s="59">
        <f t="shared" si="155"/>
        <v>0</v>
      </c>
      <c r="S230" s="58">
        <f>SUM(S227:S229)</f>
        <v>0</v>
      </c>
      <c r="T230" s="71">
        <f>SUM(T227:T229)</f>
        <v>0</v>
      </c>
      <c r="U230" s="59">
        <f t="shared" si="156"/>
        <v>0</v>
      </c>
      <c r="V230" s="58">
        <f>SUM(V227:V229)</f>
        <v>0</v>
      </c>
      <c r="W230" s="71">
        <f>SUM(W227:W229)</f>
        <v>0</v>
      </c>
      <c r="X230" s="59">
        <f t="shared" si="157"/>
        <v>0</v>
      </c>
      <c r="Y230" s="58">
        <f>SUM(Y227:Y229)</f>
        <v>0</v>
      </c>
      <c r="Z230" s="71">
        <f>SUM(Z227:Z229)</f>
        <v>0</v>
      </c>
      <c r="AA230" s="59">
        <f t="shared" si="158"/>
        <v>0</v>
      </c>
      <c r="AB230" s="58">
        <f>SUM(AB227:AB229)</f>
        <v>285</v>
      </c>
      <c r="AC230" s="71">
        <f>SUM(AC227:AC229)</f>
        <v>14466</v>
      </c>
      <c r="AD230" s="59">
        <f t="shared" si="159"/>
        <v>1.9701368726669433E-2</v>
      </c>
      <c r="AE230" s="58">
        <f>SUM(AE227:AE229)</f>
        <v>0</v>
      </c>
      <c r="AF230" s="58">
        <f>SUM(AF227:AF229)</f>
        <v>0</v>
      </c>
      <c r="AG230" s="59">
        <f t="shared" si="160"/>
        <v>0</v>
      </c>
      <c r="AH230" s="58">
        <f>SUM(AH227:AH229)</f>
        <v>285</v>
      </c>
      <c r="AI230" s="58">
        <f>SUM(AI227:AI229)</f>
        <v>14466</v>
      </c>
      <c r="AJ230" s="103">
        <f t="shared" si="161"/>
        <v>1.9701368726669433E-2</v>
      </c>
      <c r="AK230" s="119">
        <f>SUM(AK227:AK229)</f>
        <v>0</v>
      </c>
      <c r="AL230" s="121"/>
    </row>
    <row r="231" spans="1:38" x14ac:dyDescent="0.3">
      <c r="A231" s="233"/>
      <c r="B231" s="232" t="s">
        <v>25</v>
      </c>
      <c r="C231" s="100" t="s">
        <v>38</v>
      </c>
      <c r="D231" s="77"/>
      <c r="E231" s="70"/>
      <c r="F231" s="55">
        <f t="shared" si="151"/>
        <v>0</v>
      </c>
      <c r="G231" s="77"/>
      <c r="H231" s="70"/>
      <c r="I231" s="55">
        <f t="shared" si="152"/>
        <v>0</v>
      </c>
      <c r="J231" s="77"/>
      <c r="K231" s="70"/>
      <c r="L231" s="55">
        <f t="shared" si="153"/>
        <v>0</v>
      </c>
      <c r="M231" s="77"/>
      <c r="N231" s="70"/>
      <c r="O231" s="55">
        <f t="shared" si="154"/>
        <v>0</v>
      </c>
      <c r="P231" s="77"/>
      <c r="Q231" s="70"/>
      <c r="R231" s="55">
        <f t="shared" si="155"/>
        <v>0</v>
      </c>
      <c r="S231" s="77"/>
      <c r="T231" s="70"/>
      <c r="U231" s="55">
        <f t="shared" si="156"/>
        <v>0</v>
      </c>
      <c r="V231" s="77"/>
      <c r="W231" s="70"/>
      <c r="X231" s="55">
        <f t="shared" si="157"/>
        <v>0</v>
      </c>
      <c r="Y231" s="77"/>
      <c r="Z231" s="70"/>
      <c r="AA231" s="55">
        <f t="shared" si="158"/>
        <v>0</v>
      </c>
      <c r="AB231" s="77">
        <v>60</v>
      </c>
      <c r="AC231" s="70">
        <v>2369</v>
      </c>
      <c r="AD231" s="55">
        <f t="shared" si="159"/>
        <v>2.5327142254115659E-2</v>
      </c>
      <c r="AE231" s="77"/>
      <c r="AF231" s="77"/>
      <c r="AG231" s="55">
        <f t="shared" si="160"/>
        <v>0</v>
      </c>
      <c r="AH231" s="97">
        <f>SUM(D231,G231,J231,M231,P231,S231,V231,Y231,AB231,AE231)</f>
        <v>60</v>
      </c>
      <c r="AI231" s="77">
        <f>SUM(E231,H231,K231,N231,Q231,W231,T231,Z231,AC231,AF231)</f>
        <v>2369</v>
      </c>
      <c r="AJ231" s="98">
        <f t="shared" si="161"/>
        <v>2.5327142254115659E-2</v>
      </c>
      <c r="AK231" s="118"/>
      <c r="AL231" s="121"/>
    </row>
    <row r="232" spans="1:38" x14ac:dyDescent="0.3">
      <c r="A232" s="233"/>
      <c r="B232" s="233"/>
      <c r="C232" s="54" t="s">
        <v>39</v>
      </c>
      <c r="D232" s="77"/>
      <c r="E232" s="77"/>
      <c r="F232" s="55">
        <f t="shared" si="151"/>
        <v>0</v>
      </c>
      <c r="G232" s="77"/>
      <c r="H232" s="77"/>
      <c r="I232" s="55">
        <f t="shared" si="152"/>
        <v>0</v>
      </c>
      <c r="J232" s="77"/>
      <c r="K232" s="77"/>
      <c r="L232" s="55">
        <f t="shared" si="153"/>
        <v>0</v>
      </c>
      <c r="M232" s="77"/>
      <c r="N232" s="77"/>
      <c r="O232" s="55">
        <f t="shared" si="154"/>
        <v>0</v>
      </c>
      <c r="P232" s="77"/>
      <c r="Q232" s="77"/>
      <c r="R232" s="55">
        <f t="shared" si="155"/>
        <v>0</v>
      </c>
      <c r="S232" s="77"/>
      <c r="T232" s="77"/>
      <c r="U232" s="55">
        <f t="shared" si="156"/>
        <v>0</v>
      </c>
      <c r="V232" s="77"/>
      <c r="W232" s="77"/>
      <c r="X232" s="55">
        <f t="shared" si="157"/>
        <v>0</v>
      </c>
      <c r="Y232" s="77"/>
      <c r="Z232" s="77"/>
      <c r="AA232" s="55">
        <f t="shared" si="158"/>
        <v>0</v>
      </c>
      <c r="AB232" s="77">
        <v>109</v>
      </c>
      <c r="AC232" s="70">
        <v>4847</v>
      </c>
      <c r="AD232" s="55">
        <f t="shared" si="159"/>
        <v>2.2488136991953785E-2</v>
      </c>
      <c r="AE232" s="77"/>
      <c r="AF232" s="77"/>
      <c r="AG232" s="55">
        <f t="shared" si="160"/>
        <v>0</v>
      </c>
      <c r="AH232" s="97">
        <f t="shared" ref="AH232" si="164">SUM(D232,G232,J232,M232,P232,S232,V232,Y232,AB232,AE232)</f>
        <v>109</v>
      </c>
      <c r="AI232" s="77">
        <f t="shared" ref="AI232" si="165">SUM(E232,H232,K232,N232,Q232,W232,T232,Z232,AC232,AF232)</f>
        <v>4847</v>
      </c>
      <c r="AJ232" s="98">
        <f t="shared" si="161"/>
        <v>2.2488136991953785E-2</v>
      </c>
      <c r="AK232" s="118"/>
      <c r="AL232" s="122"/>
    </row>
    <row r="233" spans="1:38" x14ac:dyDescent="0.3">
      <c r="A233" s="233"/>
      <c r="B233" s="233"/>
      <c r="C233" s="100" t="s">
        <v>52</v>
      </c>
      <c r="D233" s="77"/>
      <c r="E233" s="70"/>
      <c r="F233" s="55">
        <f t="shared" si="151"/>
        <v>0</v>
      </c>
      <c r="G233" s="77"/>
      <c r="H233" s="70"/>
      <c r="I233" s="55">
        <f t="shared" si="152"/>
        <v>0</v>
      </c>
      <c r="J233" s="77"/>
      <c r="K233" s="70"/>
      <c r="L233" s="55">
        <f t="shared" si="153"/>
        <v>0</v>
      </c>
      <c r="M233" s="77"/>
      <c r="N233" s="70"/>
      <c r="O233" s="55">
        <f t="shared" si="154"/>
        <v>0</v>
      </c>
      <c r="P233" s="77"/>
      <c r="Q233" s="70"/>
      <c r="R233" s="55">
        <f t="shared" si="155"/>
        <v>0</v>
      </c>
      <c r="S233" s="77"/>
      <c r="T233" s="70"/>
      <c r="U233" s="55">
        <f t="shared" si="156"/>
        <v>0</v>
      </c>
      <c r="V233" s="77">
        <v>69</v>
      </c>
      <c r="W233" s="70">
        <v>1568</v>
      </c>
      <c r="X233" s="55">
        <f t="shared" si="157"/>
        <v>4.4005102040816327E-2</v>
      </c>
      <c r="Y233" s="77"/>
      <c r="Z233" s="77"/>
      <c r="AA233" s="55">
        <f t="shared" si="158"/>
        <v>0</v>
      </c>
      <c r="AB233" s="77">
        <v>186</v>
      </c>
      <c r="AC233" s="70">
        <v>8324</v>
      </c>
      <c r="AD233" s="55">
        <f t="shared" si="159"/>
        <v>2.2345026429601154E-2</v>
      </c>
      <c r="AE233" s="77"/>
      <c r="AF233" s="77"/>
      <c r="AG233" s="55">
        <f t="shared" si="160"/>
        <v>0</v>
      </c>
      <c r="AH233" s="97">
        <f>SUM(D233,G233,J233,M233,P233,S233,V233,Y233,AB233,AE233)</f>
        <v>255</v>
      </c>
      <c r="AI233" s="77">
        <f>SUM(E233,H233,K233,N233,Q233,W233,T233,Z233,AC233,AF233)</f>
        <v>9892</v>
      </c>
      <c r="AJ233" s="98">
        <f t="shared" si="161"/>
        <v>2.5778406793368378E-2</v>
      </c>
      <c r="AK233" s="118"/>
      <c r="AL233" s="121"/>
    </row>
    <row r="234" spans="1:38" x14ac:dyDescent="0.3">
      <c r="A234" s="233"/>
      <c r="B234" s="234"/>
      <c r="C234" s="102" t="s">
        <v>44</v>
      </c>
      <c r="D234" s="58">
        <f>SUM(D231:D233)</f>
        <v>0</v>
      </c>
      <c r="E234" s="71">
        <f>SUM(E231:E233)</f>
        <v>0</v>
      </c>
      <c r="F234" s="59">
        <f t="shared" si="151"/>
        <v>0</v>
      </c>
      <c r="G234" s="58">
        <f>SUM(G231:G233)</f>
        <v>0</v>
      </c>
      <c r="H234" s="71">
        <f>SUM(H231:H233)</f>
        <v>0</v>
      </c>
      <c r="I234" s="59">
        <f t="shared" si="152"/>
        <v>0</v>
      </c>
      <c r="J234" s="58">
        <f>SUM(J231:J233)</f>
        <v>0</v>
      </c>
      <c r="K234" s="71">
        <f>SUM(K231:K233)</f>
        <v>0</v>
      </c>
      <c r="L234" s="59">
        <f t="shared" si="153"/>
        <v>0</v>
      </c>
      <c r="M234" s="58">
        <f>SUM(M231:M233)</f>
        <v>0</v>
      </c>
      <c r="N234" s="71">
        <f>SUM(N231:N233)</f>
        <v>0</v>
      </c>
      <c r="O234" s="59">
        <f t="shared" si="154"/>
        <v>0</v>
      </c>
      <c r="P234" s="58">
        <f>SUM(P231:P233)</f>
        <v>0</v>
      </c>
      <c r="Q234" s="71">
        <f>SUM(Q231:Q233)</f>
        <v>0</v>
      </c>
      <c r="R234" s="59">
        <f t="shared" si="155"/>
        <v>0</v>
      </c>
      <c r="S234" s="58">
        <f>SUM(S231:S233)</f>
        <v>0</v>
      </c>
      <c r="T234" s="71">
        <f>SUM(T231:T233)</f>
        <v>0</v>
      </c>
      <c r="U234" s="59">
        <f t="shared" si="156"/>
        <v>0</v>
      </c>
      <c r="V234" s="58">
        <f>SUM(V231:V233)</f>
        <v>69</v>
      </c>
      <c r="W234" s="71">
        <f>SUM(W231:W233)</f>
        <v>1568</v>
      </c>
      <c r="X234" s="59">
        <f t="shared" si="157"/>
        <v>4.4005102040816327E-2</v>
      </c>
      <c r="Y234" s="58">
        <f>SUM(Y231:Y233)</f>
        <v>0</v>
      </c>
      <c r="Z234" s="71">
        <f>SUM(Z231:Z233)</f>
        <v>0</v>
      </c>
      <c r="AA234" s="59">
        <f t="shared" si="158"/>
        <v>0</v>
      </c>
      <c r="AB234" s="58">
        <f>SUM(AB231:AB233)</f>
        <v>355</v>
      </c>
      <c r="AC234" s="71">
        <f>SUM(AC231:AC233)</f>
        <v>15540</v>
      </c>
      <c r="AD234" s="59">
        <f t="shared" si="159"/>
        <v>2.2844272844272845E-2</v>
      </c>
      <c r="AE234" s="58">
        <f>SUM(AE231:AE233)</f>
        <v>0</v>
      </c>
      <c r="AF234" s="58">
        <f>SUM(AF231:AF233)</f>
        <v>0</v>
      </c>
      <c r="AG234" s="59">
        <f t="shared" si="160"/>
        <v>0</v>
      </c>
      <c r="AH234" s="58">
        <f>SUM(AH231:AH233)</f>
        <v>424</v>
      </c>
      <c r="AI234" s="58">
        <f>SUM(AI231:AI233)</f>
        <v>17108</v>
      </c>
      <c r="AJ234" s="103">
        <f t="shared" si="161"/>
        <v>2.4783726911386486E-2</v>
      </c>
      <c r="AK234" s="119">
        <f>SUM(AK231:AK233)</f>
        <v>0</v>
      </c>
      <c r="AL234" s="121"/>
    </row>
    <row r="235" spans="1:38" x14ac:dyDescent="0.3">
      <c r="A235" s="233"/>
      <c r="B235" s="232" t="s">
        <v>26</v>
      </c>
      <c r="C235" s="100" t="s">
        <v>55</v>
      </c>
      <c r="D235" s="77"/>
      <c r="E235" s="70"/>
      <c r="F235" s="55">
        <f t="shared" si="151"/>
        <v>0</v>
      </c>
      <c r="G235" s="77"/>
      <c r="H235" s="70"/>
      <c r="I235" s="55">
        <f t="shared" si="152"/>
        <v>0</v>
      </c>
      <c r="J235" s="77">
        <v>32</v>
      </c>
      <c r="K235" s="70">
        <v>530</v>
      </c>
      <c r="L235" s="55">
        <f t="shared" si="153"/>
        <v>6.0377358490566038E-2</v>
      </c>
      <c r="M235" s="77"/>
      <c r="N235" s="70"/>
      <c r="O235" s="55">
        <f t="shared" si="154"/>
        <v>0</v>
      </c>
      <c r="P235" s="77"/>
      <c r="Q235" s="70"/>
      <c r="R235" s="55">
        <f t="shared" si="155"/>
        <v>0</v>
      </c>
      <c r="S235" s="77"/>
      <c r="T235" s="70"/>
      <c r="U235" s="55">
        <f t="shared" si="156"/>
        <v>0</v>
      </c>
      <c r="V235" s="77">
        <v>318</v>
      </c>
      <c r="W235" s="70">
        <v>9282</v>
      </c>
      <c r="X235" s="55">
        <f t="shared" si="157"/>
        <v>3.4259857789269557E-2</v>
      </c>
      <c r="Y235" s="77"/>
      <c r="Z235" s="70"/>
      <c r="AA235" s="55">
        <f t="shared" si="158"/>
        <v>0</v>
      </c>
      <c r="AB235" s="77">
        <v>348</v>
      </c>
      <c r="AC235" s="70">
        <v>7689</v>
      </c>
      <c r="AD235" s="55">
        <f t="shared" si="159"/>
        <v>4.5259461568474442E-2</v>
      </c>
      <c r="AE235" s="77"/>
      <c r="AF235" s="77"/>
      <c r="AG235" s="55">
        <f t="shared" si="160"/>
        <v>0</v>
      </c>
      <c r="AH235" s="97">
        <f>SUM(D235,G235,J235,M235,P235,S235,V235,Y235,AB235,AE235)</f>
        <v>698</v>
      </c>
      <c r="AI235" s="77">
        <f>SUM(E235,H235,K235,N235,Q235,W235,T235,Z235,AC235,AF235)</f>
        <v>17501</v>
      </c>
      <c r="AJ235" s="98">
        <f t="shared" si="161"/>
        <v>3.9883435232272439E-2</v>
      </c>
      <c r="AK235" s="118"/>
      <c r="AL235" s="121"/>
    </row>
    <row r="236" spans="1:38" x14ac:dyDescent="0.3">
      <c r="A236" s="233"/>
      <c r="B236" s="233"/>
      <c r="C236" s="100" t="s">
        <v>50</v>
      </c>
      <c r="D236" s="77"/>
      <c r="E236" s="72"/>
      <c r="F236" s="55">
        <f t="shared" si="151"/>
        <v>0</v>
      </c>
      <c r="G236" s="77"/>
      <c r="H236" s="72"/>
      <c r="I236" s="55">
        <f t="shared" si="152"/>
        <v>0</v>
      </c>
      <c r="J236" s="77">
        <v>57</v>
      </c>
      <c r="K236" s="72">
        <v>1424</v>
      </c>
      <c r="L236" s="55">
        <f t="shared" si="153"/>
        <v>4.002808988764045E-2</v>
      </c>
      <c r="M236" s="77"/>
      <c r="N236" s="72"/>
      <c r="O236" s="55">
        <f t="shared" si="154"/>
        <v>0</v>
      </c>
      <c r="P236" s="77"/>
      <c r="Q236" s="72"/>
      <c r="R236" s="55">
        <f t="shared" si="155"/>
        <v>0</v>
      </c>
      <c r="S236" s="77"/>
      <c r="T236" s="72"/>
      <c r="U236" s="55">
        <f t="shared" si="156"/>
        <v>0</v>
      </c>
      <c r="V236" s="77">
        <v>357</v>
      </c>
      <c r="W236" s="72">
        <v>10742</v>
      </c>
      <c r="X236" s="55">
        <f t="shared" si="157"/>
        <v>3.323403463042264E-2</v>
      </c>
      <c r="Y236" s="77"/>
      <c r="Z236" s="72"/>
      <c r="AA236" s="55">
        <f t="shared" si="158"/>
        <v>0</v>
      </c>
      <c r="AB236" s="77">
        <v>467</v>
      </c>
      <c r="AC236" s="72">
        <v>12884</v>
      </c>
      <c r="AD236" s="55">
        <f t="shared" si="159"/>
        <v>3.6246507295870846E-2</v>
      </c>
      <c r="AE236" s="77"/>
      <c r="AF236" s="77"/>
      <c r="AG236" s="55">
        <f t="shared" si="160"/>
        <v>0</v>
      </c>
      <c r="AH236" s="97">
        <f>SUM(D236,G236,J236,M236,P236,S236,V236,Y236,AB236,AE236)</f>
        <v>881</v>
      </c>
      <c r="AI236" s="77">
        <f>SUM(E236,H236,K236,N236,Q236,W236,T236,Z236,AC236,AF236)</f>
        <v>25050</v>
      </c>
      <c r="AJ236" s="98">
        <f t="shared" si="161"/>
        <v>3.5169660678642717E-2</v>
      </c>
      <c r="AK236" s="118"/>
      <c r="AL236" s="121"/>
    </row>
    <row r="237" spans="1:38" x14ac:dyDescent="0.3">
      <c r="A237" s="233"/>
      <c r="B237" s="233"/>
      <c r="C237" s="100" t="s">
        <v>51</v>
      </c>
      <c r="D237" s="77"/>
      <c r="E237" s="70"/>
      <c r="F237" s="55">
        <f t="shared" si="151"/>
        <v>0</v>
      </c>
      <c r="G237" s="77"/>
      <c r="H237" s="70"/>
      <c r="I237" s="55">
        <f t="shared" si="152"/>
        <v>0</v>
      </c>
      <c r="J237" s="77"/>
      <c r="K237" s="70"/>
      <c r="L237" s="55">
        <f t="shared" si="153"/>
        <v>0</v>
      </c>
      <c r="M237" s="77"/>
      <c r="N237" s="70"/>
      <c r="O237" s="55">
        <f t="shared" si="154"/>
        <v>0</v>
      </c>
      <c r="P237" s="77"/>
      <c r="Q237" s="70"/>
      <c r="R237" s="55">
        <f t="shared" si="155"/>
        <v>0</v>
      </c>
      <c r="S237" s="77"/>
      <c r="T237" s="70"/>
      <c r="U237" s="55">
        <f t="shared" si="156"/>
        <v>0</v>
      </c>
      <c r="V237" s="77">
        <v>23</v>
      </c>
      <c r="W237" s="70">
        <v>745</v>
      </c>
      <c r="X237" s="55">
        <f t="shared" si="157"/>
        <v>3.087248322147651E-2</v>
      </c>
      <c r="Y237" s="77"/>
      <c r="Z237" s="70"/>
      <c r="AA237" s="55">
        <f t="shared" si="158"/>
        <v>0</v>
      </c>
      <c r="AB237" s="77">
        <v>374</v>
      </c>
      <c r="AC237" s="70">
        <v>6136</v>
      </c>
      <c r="AD237" s="55">
        <f t="shared" si="159"/>
        <v>6.0951760104302477E-2</v>
      </c>
      <c r="AE237" s="77"/>
      <c r="AF237" s="77"/>
      <c r="AG237" s="55">
        <f t="shared" si="160"/>
        <v>0</v>
      </c>
      <c r="AH237" s="97">
        <f>SUM(D237,G237,J237,M237,P237,S237,V237,Y237,AB237,AE237)</f>
        <v>397</v>
      </c>
      <c r="AI237" s="77">
        <f>SUM(E237,H237,K237,N237,Q237,W237,T237,Z237,AC237,AF237)</f>
        <v>6881</v>
      </c>
      <c r="AJ237" s="98">
        <f t="shared" si="161"/>
        <v>5.7695102456038365E-2</v>
      </c>
      <c r="AK237" s="118"/>
      <c r="AL237" s="121"/>
    </row>
    <row r="238" spans="1:38" x14ac:dyDescent="0.3">
      <c r="A238" s="233"/>
      <c r="B238" s="234"/>
      <c r="C238" s="102" t="s">
        <v>44</v>
      </c>
      <c r="D238" s="58">
        <f>SUM(D235:D237)</f>
        <v>0</v>
      </c>
      <c r="E238" s="71">
        <f>SUM(E235:E237)</f>
        <v>0</v>
      </c>
      <c r="F238" s="59">
        <f t="shared" si="151"/>
        <v>0</v>
      </c>
      <c r="G238" s="58">
        <f>SUM(G235:G237)</f>
        <v>0</v>
      </c>
      <c r="H238" s="71">
        <f>SUM(H235:H237)</f>
        <v>0</v>
      </c>
      <c r="I238" s="59">
        <f t="shared" si="152"/>
        <v>0</v>
      </c>
      <c r="J238" s="58">
        <f>SUM(J235:J237)</f>
        <v>89</v>
      </c>
      <c r="K238" s="71">
        <f>SUM(K235:K237)</f>
        <v>1954</v>
      </c>
      <c r="L238" s="59">
        <f t="shared" si="153"/>
        <v>4.5547594677584444E-2</v>
      </c>
      <c r="M238" s="58">
        <f>SUM(M235:M237)</f>
        <v>0</v>
      </c>
      <c r="N238" s="71">
        <f>SUM(N235:N237)</f>
        <v>0</v>
      </c>
      <c r="O238" s="59">
        <f t="shared" si="154"/>
        <v>0</v>
      </c>
      <c r="P238" s="58">
        <f>SUM(P235:P237)</f>
        <v>0</v>
      </c>
      <c r="Q238" s="71">
        <f>SUM(Q235:Q237)</f>
        <v>0</v>
      </c>
      <c r="R238" s="59">
        <f t="shared" si="155"/>
        <v>0</v>
      </c>
      <c r="S238" s="58">
        <f>SUM(S235:S237)</f>
        <v>0</v>
      </c>
      <c r="T238" s="71">
        <f>SUM(T235:T237)</f>
        <v>0</v>
      </c>
      <c r="U238" s="59">
        <f t="shared" si="156"/>
        <v>0</v>
      </c>
      <c r="V238" s="58">
        <f>SUM(V235:V237)</f>
        <v>698</v>
      </c>
      <c r="W238" s="71">
        <f>SUM(W235:W237)</f>
        <v>20769</v>
      </c>
      <c r="X238" s="59">
        <f t="shared" si="157"/>
        <v>3.3607780827194379E-2</v>
      </c>
      <c r="Y238" s="58">
        <f>SUM(Y235:Y237)</f>
        <v>0</v>
      </c>
      <c r="Z238" s="71">
        <f>SUM(Z235:Z237)</f>
        <v>0</v>
      </c>
      <c r="AA238" s="59">
        <f t="shared" si="158"/>
        <v>0</v>
      </c>
      <c r="AB238" s="58">
        <f>SUM(AB235:AB237)</f>
        <v>1189</v>
      </c>
      <c r="AC238" s="71">
        <f>SUM(AC235:AC237)</f>
        <v>26709</v>
      </c>
      <c r="AD238" s="59">
        <f t="shared" si="159"/>
        <v>4.4516829533116177E-2</v>
      </c>
      <c r="AE238" s="58">
        <f>SUM(AE235:AE237)</f>
        <v>0</v>
      </c>
      <c r="AF238" s="58">
        <f>SUM(AF235:AF237)</f>
        <v>0</v>
      </c>
      <c r="AG238" s="59">
        <f t="shared" si="160"/>
        <v>0</v>
      </c>
      <c r="AH238" s="58">
        <f>SUM(AH235:AH237)</f>
        <v>1976</v>
      </c>
      <c r="AI238" s="58">
        <f>SUM(AI235:AI237)</f>
        <v>49432</v>
      </c>
      <c r="AJ238" s="103">
        <f t="shared" si="161"/>
        <v>3.9974105842369316E-2</v>
      </c>
      <c r="AK238" s="119">
        <f>SUM(AK235:AK237)</f>
        <v>0</v>
      </c>
      <c r="AL238" s="121"/>
    </row>
    <row r="239" spans="1:38" x14ac:dyDescent="0.3">
      <c r="A239" s="233"/>
      <c r="B239" s="232" t="s">
        <v>9</v>
      </c>
      <c r="C239" s="100" t="s">
        <v>53</v>
      </c>
      <c r="D239" s="77"/>
      <c r="E239" s="70"/>
      <c r="F239" s="55">
        <f t="shared" si="151"/>
        <v>0</v>
      </c>
      <c r="G239" s="77"/>
      <c r="H239" s="70"/>
      <c r="I239" s="55">
        <f t="shared" si="152"/>
        <v>0</v>
      </c>
      <c r="J239" s="77"/>
      <c r="K239" s="70"/>
      <c r="L239" s="55">
        <f t="shared" si="153"/>
        <v>0</v>
      </c>
      <c r="M239" s="77"/>
      <c r="N239" s="70"/>
      <c r="O239" s="55">
        <f t="shared" si="154"/>
        <v>0</v>
      </c>
      <c r="P239" s="77"/>
      <c r="Q239" s="70"/>
      <c r="R239" s="55">
        <f t="shared" si="155"/>
        <v>0</v>
      </c>
      <c r="S239" s="77"/>
      <c r="T239" s="70"/>
      <c r="U239" s="55">
        <f t="shared" si="156"/>
        <v>0</v>
      </c>
      <c r="V239" s="77">
        <v>235</v>
      </c>
      <c r="W239" s="70">
        <v>6390</v>
      </c>
      <c r="X239" s="55">
        <f t="shared" si="157"/>
        <v>3.6776212832550864E-2</v>
      </c>
      <c r="Y239" s="77"/>
      <c r="Z239" s="70"/>
      <c r="AA239" s="55">
        <f t="shared" si="158"/>
        <v>0</v>
      </c>
      <c r="AB239" s="77">
        <v>236</v>
      </c>
      <c r="AC239" s="70">
        <v>5904</v>
      </c>
      <c r="AD239" s="55">
        <f t="shared" si="159"/>
        <v>3.9972899728997292E-2</v>
      </c>
      <c r="AE239" s="77"/>
      <c r="AF239" s="77"/>
      <c r="AG239" s="55">
        <f t="shared" si="160"/>
        <v>0</v>
      </c>
      <c r="AH239" s="97">
        <f>SUM(D239,G239,J239,M239,P239,S239,V239,Y239,AB239,AE239)</f>
        <v>471</v>
      </c>
      <c r="AI239" s="77">
        <f>SUM(E239,H239,K239,N239,Q239,W239,T239,Z239,AC239,AF239)</f>
        <v>12294</v>
      </c>
      <c r="AJ239" s="98">
        <f t="shared" si="161"/>
        <v>3.8311371400683261E-2</v>
      </c>
      <c r="AK239" s="118"/>
      <c r="AL239" s="121"/>
    </row>
    <row r="240" spans="1:38" x14ac:dyDescent="0.3">
      <c r="A240" s="233"/>
      <c r="B240" s="233"/>
      <c r="C240" s="100" t="s">
        <v>48</v>
      </c>
      <c r="D240" s="77"/>
      <c r="E240" s="70"/>
      <c r="F240" s="55">
        <f t="shared" si="151"/>
        <v>0</v>
      </c>
      <c r="G240" s="77"/>
      <c r="H240" s="70"/>
      <c r="I240" s="55">
        <f t="shared" si="152"/>
        <v>0</v>
      </c>
      <c r="J240" s="77"/>
      <c r="K240" s="70"/>
      <c r="L240" s="55">
        <f t="shared" si="153"/>
        <v>0</v>
      </c>
      <c r="M240" s="77"/>
      <c r="N240" s="70"/>
      <c r="O240" s="55">
        <f t="shared" si="154"/>
        <v>0</v>
      </c>
      <c r="P240" s="77"/>
      <c r="Q240" s="70"/>
      <c r="R240" s="55">
        <f t="shared" si="155"/>
        <v>0</v>
      </c>
      <c r="S240" s="77"/>
      <c r="T240" s="70"/>
      <c r="U240" s="55">
        <f t="shared" si="156"/>
        <v>0</v>
      </c>
      <c r="V240" s="77">
        <v>190</v>
      </c>
      <c r="W240" s="70">
        <v>5451</v>
      </c>
      <c r="X240" s="55">
        <f t="shared" si="157"/>
        <v>3.4855989726655656E-2</v>
      </c>
      <c r="Y240" s="77"/>
      <c r="Z240" s="70"/>
      <c r="AA240" s="55">
        <f t="shared" si="158"/>
        <v>0</v>
      </c>
      <c r="AB240" s="77">
        <v>178</v>
      </c>
      <c r="AC240" s="70">
        <v>6583</v>
      </c>
      <c r="AD240" s="55">
        <f t="shared" si="159"/>
        <v>2.7039343764241226E-2</v>
      </c>
      <c r="AE240" s="77"/>
      <c r="AF240" s="77"/>
      <c r="AG240" s="55">
        <f t="shared" si="160"/>
        <v>0</v>
      </c>
      <c r="AH240" s="97">
        <f>SUM(D240,G240,J240,M240,P240,S240,V240,Y240,AB240,AE240)</f>
        <v>368</v>
      </c>
      <c r="AI240" s="77">
        <f>SUM(E240,H240,K240,N240,Q240,W240,T240,Z240,AC240,AF240)</f>
        <v>12034</v>
      </c>
      <c r="AJ240" s="98">
        <f t="shared" si="161"/>
        <v>3.0580023267409009E-2</v>
      </c>
      <c r="AK240" s="118"/>
      <c r="AL240" s="121"/>
    </row>
    <row r="241" spans="1:38" x14ac:dyDescent="0.3">
      <c r="A241" s="233"/>
      <c r="B241" s="233"/>
      <c r="C241" s="100" t="s">
        <v>54</v>
      </c>
      <c r="D241" s="77"/>
      <c r="E241" s="70"/>
      <c r="F241" s="55">
        <f t="shared" si="151"/>
        <v>0</v>
      </c>
      <c r="G241" s="77"/>
      <c r="H241" s="70"/>
      <c r="I241" s="55">
        <f t="shared" si="152"/>
        <v>0</v>
      </c>
      <c r="J241" s="77"/>
      <c r="K241" s="70"/>
      <c r="L241" s="55">
        <f t="shared" si="153"/>
        <v>0</v>
      </c>
      <c r="M241" s="77"/>
      <c r="N241" s="70"/>
      <c r="O241" s="55">
        <f t="shared" si="154"/>
        <v>0</v>
      </c>
      <c r="P241" s="77"/>
      <c r="Q241" s="70"/>
      <c r="R241" s="55">
        <f t="shared" si="155"/>
        <v>0</v>
      </c>
      <c r="S241" s="77"/>
      <c r="T241" s="70"/>
      <c r="U241" s="55">
        <f t="shared" si="156"/>
        <v>0</v>
      </c>
      <c r="V241" s="77">
        <v>119</v>
      </c>
      <c r="W241" s="70">
        <v>1877</v>
      </c>
      <c r="X241" s="55">
        <f t="shared" si="157"/>
        <v>6.33990410229089E-2</v>
      </c>
      <c r="Y241" s="77"/>
      <c r="Z241" s="70"/>
      <c r="AA241" s="55">
        <f t="shared" si="158"/>
        <v>0</v>
      </c>
      <c r="AB241" s="77">
        <v>252</v>
      </c>
      <c r="AC241" s="70">
        <v>3320</v>
      </c>
      <c r="AD241" s="55">
        <f t="shared" si="159"/>
        <v>7.5903614457831323E-2</v>
      </c>
      <c r="AE241" s="77"/>
      <c r="AF241" s="77"/>
      <c r="AG241" s="55">
        <f t="shared" si="160"/>
        <v>0</v>
      </c>
      <c r="AH241" s="97">
        <f>SUM(D241,G241,J241,M241,P241,S241,V241,Y241,AB241,AE241)</f>
        <v>371</v>
      </c>
      <c r="AI241" s="77">
        <f>SUM(E241,H241,K241,N241,Q241,W241,T241,Z241,AC241,AF241)</f>
        <v>5197</v>
      </c>
      <c r="AJ241" s="98">
        <f t="shared" si="161"/>
        <v>7.1387338849336152E-2</v>
      </c>
      <c r="AK241" s="118"/>
      <c r="AL241" s="121"/>
    </row>
    <row r="242" spans="1:38" x14ac:dyDescent="0.3">
      <c r="A242" s="234"/>
      <c r="B242" s="234"/>
      <c r="C242" s="102" t="s">
        <v>44</v>
      </c>
      <c r="D242" s="58">
        <f>SUM(D239:D241)</f>
        <v>0</v>
      </c>
      <c r="E242" s="71">
        <f>SUM(E239:E241)</f>
        <v>0</v>
      </c>
      <c r="F242" s="59">
        <f t="shared" si="151"/>
        <v>0</v>
      </c>
      <c r="G242" s="58">
        <f>SUM(G239:G241)</f>
        <v>0</v>
      </c>
      <c r="H242" s="71">
        <f>SUM(H239:H241)</f>
        <v>0</v>
      </c>
      <c r="I242" s="59">
        <f t="shared" si="152"/>
        <v>0</v>
      </c>
      <c r="J242" s="58">
        <f>SUM(J239:J241)</f>
        <v>0</v>
      </c>
      <c r="K242" s="71">
        <f>SUM(K239:K241)</f>
        <v>0</v>
      </c>
      <c r="L242" s="59">
        <f t="shared" si="153"/>
        <v>0</v>
      </c>
      <c r="M242" s="58">
        <f>SUM(M239:M241)</f>
        <v>0</v>
      </c>
      <c r="N242" s="71">
        <f>SUM(N239:N241)</f>
        <v>0</v>
      </c>
      <c r="O242" s="59">
        <f t="shared" si="154"/>
        <v>0</v>
      </c>
      <c r="P242" s="58">
        <f>SUM(P239:P241)</f>
        <v>0</v>
      </c>
      <c r="Q242" s="71">
        <f>SUM(Q239:Q241)</f>
        <v>0</v>
      </c>
      <c r="R242" s="59">
        <f t="shared" si="155"/>
        <v>0</v>
      </c>
      <c r="S242" s="58">
        <f>SUM(S239:S241)</f>
        <v>0</v>
      </c>
      <c r="T242" s="71">
        <f>SUM(T239:T241)</f>
        <v>0</v>
      </c>
      <c r="U242" s="59">
        <f t="shared" si="156"/>
        <v>0</v>
      </c>
      <c r="V242" s="58">
        <f>SUM(V239:V241)</f>
        <v>544</v>
      </c>
      <c r="W242" s="71">
        <f>SUM(W239:W241)</f>
        <v>13718</v>
      </c>
      <c r="X242" s="59">
        <f t="shared" si="157"/>
        <v>3.965592651990086E-2</v>
      </c>
      <c r="Y242" s="58">
        <f>SUM(Y239:Y241)</f>
        <v>0</v>
      </c>
      <c r="Z242" s="71">
        <f>SUM(Z239:Z241)</f>
        <v>0</v>
      </c>
      <c r="AA242" s="59">
        <f t="shared" si="158"/>
        <v>0</v>
      </c>
      <c r="AB242" s="58">
        <f>SUM(AB239:AB241)</f>
        <v>666</v>
      </c>
      <c r="AC242" s="71">
        <f>SUM(AC239:AC241)</f>
        <v>15807</v>
      </c>
      <c r="AD242" s="59">
        <f t="shared" si="159"/>
        <v>4.2133232112355284E-2</v>
      </c>
      <c r="AE242" s="58">
        <f>SUM(AE239:AE241)</f>
        <v>0</v>
      </c>
      <c r="AF242" s="58">
        <f>SUM(AF239:AF241)</f>
        <v>0</v>
      </c>
      <c r="AG242" s="59">
        <f t="shared" si="160"/>
        <v>0</v>
      </c>
      <c r="AH242" s="58">
        <f>SUM(AH239:AH241)</f>
        <v>1210</v>
      </c>
      <c r="AI242" s="58">
        <f>SUM(AI239:AI241)</f>
        <v>29525</v>
      </c>
      <c r="AJ242" s="103">
        <f t="shared" si="161"/>
        <v>4.0982218458933108E-2</v>
      </c>
      <c r="AK242" s="119">
        <f>SUM(AK239:AK241)</f>
        <v>0</v>
      </c>
      <c r="AL242" s="121"/>
    </row>
    <row r="243" spans="1:38" x14ac:dyDescent="0.3">
      <c r="A243" s="235" t="s">
        <v>46</v>
      </c>
      <c r="B243" s="236"/>
      <c r="C243" s="237"/>
      <c r="D243" s="61">
        <f>SUM(D230,D234,D238,D242)</f>
        <v>0</v>
      </c>
      <c r="E243" s="73">
        <f>SUM(E230,E234,E238,E242)</f>
        <v>0</v>
      </c>
      <c r="F243" s="62">
        <f t="shared" si="151"/>
        <v>0</v>
      </c>
      <c r="G243" s="61">
        <f>SUM(G230,G234,G238,G242)</f>
        <v>0</v>
      </c>
      <c r="H243" s="73">
        <f>SUM(H230,H234,H238,H242)</f>
        <v>0</v>
      </c>
      <c r="I243" s="62">
        <f t="shared" si="152"/>
        <v>0</v>
      </c>
      <c r="J243" s="61">
        <f>SUM(J230,J234,J238,J242)</f>
        <v>89</v>
      </c>
      <c r="K243" s="73">
        <f>SUM(K230,K234,K238,K242)</f>
        <v>1954</v>
      </c>
      <c r="L243" s="62">
        <f t="shared" si="153"/>
        <v>4.5547594677584444E-2</v>
      </c>
      <c r="M243" s="61">
        <f>SUM(M230,M234,M238,M242)</f>
        <v>0</v>
      </c>
      <c r="N243" s="73">
        <f>SUM(N230,N234,N238,N242)</f>
        <v>0</v>
      </c>
      <c r="O243" s="62">
        <f t="shared" si="154"/>
        <v>0</v>
      </c>
      <c r="P243" s="61">
        <f>SUM(P230,P234,P238,P242)</f>
        <v>0</v>
      </c>
      <c r="Q243" s="73">
        <f>SUM(Q230,Q234,Q238,Q242)</f>
        <v>0</v>
      </c>
      <c r="R243" s="62">
        <f t="shared" si="155"/>
        <v>0</v>
      </c>
      <c r="S243" s="61">
        <f>SUM(S230,S234,S238,S242)</f>
        <v>0</v>
      </c>
      <c r="T243" s="73">
        <f>SUM(T230,T234,T238,T242)</f>
        <v>0</v>
      </c>
      <c r="U243" s="62">
        <f t="shared" si="156"/>
        <v>0</v>
      </c>
      <c r="V243" s="61">
        <f>SUM(V230,V234,V238,V242)</f>
        <v>1311</v>
      </c>
      <c r="W243" s="73">
        <f>SUM(W230,W234,W238,W242)</f>
        <v>36055</v>
      </c>
      <c r="X243" s="62">
        <f t="shared" si="157"/>
        <v>3.636111496325059E-2</v>
      </c>
      <c r="Y243" s="61">
        <f>SUM(Y230,Y234,Y238,Y242)</f>
        <v>0</v>
      </c>
      <c r="Z243" s="73">
        <f>SUM(Z230,Z234,Z238,Z242)</f>
        <v>0</v>
      </c>
      <c r="AA243" s="62">
        <f t="shared" si="158"/>
        <v>0</v>
      </c>
      <c r="AB243" s="61">
        <f>SUM(AB230,AB234,AB238,AB242)</f>
        <v>2495</v>
      </c>
      <c r="AC243" s="73">
        <f>SUM(AC230,AC234,AC238,AC242)</f>
        <v>72522</v>
      </c>
      <c r="AD243" s="62">
        <f t="shared" si="159"/>
        <v>3.4403353465155398E-2</v>
      </c>
      <c r="AE243" s="61">
        <f>SUM(AE230,AE234,AE238,AE242)</f>
        <v>0</v>
      </c>
      <c r="AF243" s="73">
        <f>SUM(AF230,AF234,AF238,AF242)</f>
        <v>0</v>
      </c>
      <c r="AG243" s="62">
        <f t="shared" si="160"/>
        <v>0</v>
      </c>
      <c r="AH243" s="61">
        <f>SUM(AH230,AH234,AH238,AH242)</f>
        <v>3895</v>
      </c>
      <c r="AI243" s="61">
        <f>SUM(AI230,AI234,AI238,AI242)</f>
        <v>110531</v>
      </c>
      <c r="AJ243" s="105">
        <f t="shared" si="161"/>
        <v>3.5238982728827209E-2</v>
      </c>
      <c r="AK243" s="120">
        <f>SUM(AK230,AK234,AK238,AK242)</f>
        <v>0</v>
      </c>
      <c r="AL243" s="121"/>
    </row>
    <row r="244" spans="1:38" x14ac:dyDescent="0.3">
      <c r="A244" s="187" t="s">
        <v>84</v>
      </c>
      <c r="B244" s="188"/>
      <c r="C244" s="189"/>
      <c r="D244" s="126">
        <f>SUM(D22,D39,D56,D73,D90,D107,D124,D141,D158,D175,D192,D209,D226,D243)</f>
        <v>772632</v>
      </c>
      <c r="E244" s="126">
        <f>SUM(E22,E39,E56,E73,E90,E107,E124,E141,E158,E175,E192,E209,E226,E243)</f>
        <v>3994234</v>
      </c>
      <c r="F244" s="127">
        <f>IF(ISERROR(D244/E244), 0,(D244/E244))</f>
        <v>0.19343683920371216</v>
      </c>
      <c r="G244" s="126">
        <f>SUM(G22,G39,G56,G73,G90,G107,G124,G141,G158,G175,G192,G209,G226,G243)</f>
        <v>826971</v>
      </c>
      <c r="H244" s="126">
        <f>SUM(H22,H39,H56,H73,H90,H107,H124,H141,H158,H175,H192,H209,H226,H243)</f>
        <v>4251854</v>
      </c>
      <c r="I244" s="127">
        <f t="shared" ref="I244" si="166">IF(ISERROR(G244/H244),0, (G244/H244))</f>
        <v>0.19449656549825087</v>
      </c>
      <c r="J244" s="126">
        <f>SUM(J22,J39,J56,J73,J90,J107,J124,J141,J158,J175,J192,J209,J226,J243)</f>
        <v>624268</v>
      </c>
      <c r="K244" s="126">
        <f>SUM(K22,K39,K56,K73,K90,K107,K124,K141,K158,K175,K192,K209,K226,K243)</f>
        <v>4324954</v>
      </c>
      <c r="L244" s="127">
        <f t="shared" ref="L244" si="167">IF(ISERROR(J244/K244), 0, (J244/K244))</f>
        <v>0.14434095715237666</v>
      </c>
      <c r="M244" s="126">
        <f>SUM(M22,M39,M56,M73,M90,M107,M124,M141,M158,M175,M192,M209,M226,M243)</f>
        <v>479479</v>
      </c>
      <c r="N244" s="126">
        <f>SUM(N22,N39,N56,N73,N90,N107,N124,N141,N158,N175,N192,N209,N226,N243)</f>
        <v>3623248</v>
      </c>
      <c r="O244" s="127">
        <f t="shared" ref="O244" si="168">IF(ISERROR(M244/N244), 0, (M244/N244))</f>
        <v>0.13233402736991781</v>
      </c>
      <c r="P244" s="126">
        <f>SUM(P22,P39,P56,P73,P90,P107,P124,P141,P158,P175,P192,P209,P226,P243)</f>
        <v>588129</v>
      </c>
      <c r="Q244" s="126">
        <f>SUM(Q22,Q39,Q56,Q73,Q90,Q107,Q124,Q141,Q158,Q175,Q192,Q209,Q226,Q243)</f>
        <v>3363596</v>
      </c>
      <c r="R244" s="127">
        <f t="shared" ref="R244" si="169">IF(ISERROR(P244/Q244), 0, (P244/Q244))</f>
        <v>0.17485126037728668</v>
      </c>
      <c r="S244" s="126">
        <f>SUM(S22,S39,S56,S73,S90,S107,S124,S141,S158,S175,S192,S209,S226,S243)</f>
        <v>86678</v>
      </c>
      <c r="T244" s="126">
        <f>SUM(T22,T39,T56,T73,T90,T107,T124,T141,T158,T175,T192,T209,T226,T243)</f>
        <v>568209</v>
      </c>
      <c r="U244" s="127">
        <f t="shared" ref="U244" si="170">IF(ISERROR(S244/T244), 0, (S244/T244))</f>
        <v>0.15254598220021154</v>
      </c>
      <c r="V244" s="126">
        <f>SUM(V22,V39,V56,V73,V90,V107,V124,V141,V158,V175,V192,V209,V226,V243)</f>
        <v>471969</v>
      </c>
      <c r="W244" s="126">
        <f>SUM(W22,W39,W56,W73,W90,W107,W124,W141,W158,W175,W192,W209,W226,W243)</f>
        <v>3909422</v>
      </c>
      <c r="X244" s="127">
        <f t="shared" ref="X244" si="171">IF(ISERROR(V244/W244), 0, (V244/W244))</f>
        <v>0.12072603059991989</v>
      </c>
      <c r="Y244" s="126">
        <f>SUM(Y22,Y39,Y56,Y73,Y90,Y107,Y124,Y141,Y158,Y175,Y192,Y209,Y226,Y243)</f>
        <v>142012</v>
      </c>
      <c r="Z244" s="126">
        <f>SUM(Z22,Z39,Z56,Z73,Z90,Z107,Z124,Z141,Z158,Z175,Z192,Z209,Z226,Z243)</f>
        <v>937788</v>
      </c>
      <c r="AA244" s="127">
        <f t="shared" ref="AA244" si="172">IF(ISERROR(Y244/Z244), 0, (Y244/Z244))</f>
        <v>0.15143294646551247</v>
      </c>
      <c r="AB244" s="126">
        <f>SUM(AB22,AB39,AB56,AB73,AB90,AB107,AB124,AB141,AB158,AB175,AB192,AB209,AB226,AB243)</f>
        <v>9649</v>
      </c>
      <c r="AC244" s="126">
        <f>SUM(AC22,AC39,AC56,AC73,AC90,AC107,AC124,AC141,AC158,AC175,AC192,AC209,AC226,AC243)</f>
        <v>145329</v>
      </c>
      <c r="AD244" s="80">
        <f t="shared" si="159"/>
        <v>6.6394181477888101E-2</v>
      </c>
      <c r="AE244" s="126">
        <f>SUM(AE22,AE39,AE56,AE73,AE90,AE107,AE124,AE141,AE158,AE175,AE192,AE209,AE226,AE243)</f>
        <v>17246</v>
      </c>
      <c r="AF244" s="126">
        <f>SUM(AF22,AF39,AF56,AF73,AF90,AF107,AF124,AF141,AF158,AF175,AF192,AF209,AF226,AF243)</f>
        <v>83671</v>
      </c>
      <c r="AG244" s="80">
        <f t="shared" si="160"/>
        <v>0.20611681466696943</v>
      </c>
      <c r="AH244" s="126">
        <f>SUM(AH22,AH39,AH56,AH73,AH90,AH107,AH124,AH141,AH158,AH175,AH192,AH209,AH226,AH243)</f>
        <v>4019033</v>
      </c>
      <c r="AI244" s="126">
        <f>SUM(AI22,AI39,AI56,AI73,AI90,AI107,AI124,AI141,AI158,AI175,AI192,AI209,AI226,AI243)</f>
        <v>25202305</v>
      </c>
      <c r="AJ244" s="128">
        <f t="shared" ref="AJ244" si="173">IF(ISERROR(AH244/AI244), 0, (AH244/AI244))</f>
        <v>0.15947084998772929</v>
      </c>
      <c r="AK244" s="126">
        <f>SUM(AK22,AK39,AK56,AK73,AK90,AK107,AK124,AK141,AK158,AK175,AK192,AK209,AK226,AK243)</f>
        <v>425290</v>
      </c>
    </row>
    <row r="245" spans="1:38" x14ac:dyDescent="0.3">
      <c r="N245" s="111" t="s">
        <v>77</v>
      </c>
      <c r="AB245" s="108"/>
      <c r="AE245" s="108"/>
    </row>
  </sheetData>
  <mergeCells count="192">
    <mergeCell ref="AM2:AR2"/>
    <mergeCell ref="A4:C5"/>
    <mergeCell ref="D4:F4"/>
    <mergeCell ref="G4:I4"/>
    <mergeCell ref="J4:L4"/>
    <mergeCell ref="M4:O4"/>
    <mergeCell ref="P4:R4"/>
    <mergeCell ref="S4:U4"/>
    <mergeCell ref="V4:X4"/>
    <mergeCell ref="Y4:AA4"/>
    <mergeCell ref="B14:B17"/>
    <mergeCell ref="AN14:AN17"/>
    <mergeCell ref="AT14:AT17"/>
    <mergeCell ref="B18:B21"/>
    <mergeCell ref="AN18:AN21"/>
    <mergeCell ref="AT18:AT21"/>
    <mergeCell ref="AT4:AT5"/>
    <mergeCell ref="A6:A21"/>
    <mergeCell ref="B6:B9"/>
    <mergeCell ref="AM6:AM21"/>
    <mergeCell ref="AN6:AN9"/>
    <mergeCell ref="AT6:AT9"/>
    <mergeCell ref="B10:B13"/>
    <mergeCell ref="AN10:AN13"/>
    <mergeCell ref="AT10:AT13"/>
    <mergeCell ref="AB4:AD4"/>
    <mergeCell ref="AE4:AG4"/>
    <mergeCell ref="AH4:AJ4"/>
    <mergeCell ref="AM4:AO5"/>
    <mergeCell ref="AP4:AR4"/>
    <mergeCell ref="A39:C39"/>
    <mergeCell ref="A40:A55"/>
    <mergeCell ref="B40:B43"/>
    <mergeCell ref="B44:B47"/>
    <mergeCell ref="B48:B51"/>
    <mergeCell ref="B52:B55"/>
    <mergeCell ref="A22:C22"/>
    <mergeCell ref="AM22:AO22"/>
    <mergeCell ref="A23:A38"/>
    <mergeCell ref="B23:B26"/>
    <mergeCell ref="B27:B30"/>
    <mergeCell ref="B31:B34"/>
    <mergeCell ref="B35:B38"/>
    <mergeCell ref="AM23:AO23"/>
    <mergeCell ref="A73:C73"/>
    <mergeCell ref="A74:A89"/>
    <mergeCell ref="B74:B77"/>
    <mergeCell ref="B78:B81"/>
    <mergeCell ref="B82:B85"/>
    <mergeCell ref="B86:B89"/>
    <mergeCell ref="A56:C56"/>
    <mergeCell ref="A57:A72"/>
    <mergeCell ref="B57:B60"/>
    <mergeCell ref="B61:B64"/>
    <mergeCell ref="B65:B68"/>
    <mergeCell ref="B69:B72"/>
    <mergeCell ref="A107:C107"/>
    <mergeCell ref="A108:A123"/>
    <mergeCell ref="B108:B111"/>
    <mergeCell ref="B112:B115"/>
    <mergeCell ref="B116:B119"/>
    <mergeCell ref="B120:B123"/>
    <mergeCell ref="A90:C90"/>
    <mergeCell ref="A91:A106"/>
    <mergeCell ref="B91:B94"/>
    <mergeCell ref="B95:B98"/>
    <mergeCell ref="B99:B102"/>
    <mergeCell ref="B103:B106"/>
    <mergeCell ref="A141:C141"/>
    <mergeCell ref="A142:A157"/>
    <mergeCell ref="B142:B145"/>
    <mergeCell ref="B146:B149"/>
    <mergeCell ref="B150:B153"/>
    <mergeCell ref="B154:B157"/>
    <mergeCell ref="A124:C124"/>
    <mergeCell ref="A125:A140"/>
    <mergeCell ref="B125:B128"/>
    <mergeCell ref="B129:B132"/>
    <mergeCell ref="B133:B136"/>
    <mergeCell ref="B137:B140"/>
    <mergeCell ref="BN2:BR2"/>
    <mergeCell ref="BT2:BX2"/>
    <mergeCell ref="BZ2:CD2"/>
    <mergeCell ref="CF2:CJ2"/>
    <mergeCell ref="CL2:CP2"/>
    <mergeCell ref="CR2:CV2"/>
    <mergeCell ref="A243:C243"/>
    <mergeCell ref="A226:C226"/>
    <mergeCell ref="A227:A242"/>
    <mergeCell ref="B227:B230"/>
    <mergeCell ref="B231:B234"/>
    <mergeCell ref="B235:B238"/>
    <mergeCell ref="B239:B242"/>
    <mergeCell ref="A209:C209"/>
    <mergeCell ref="A210:A225"/>
    <mergeCell ref="B210:B213"/>
    <mergeCell ref="B214:B217"/>
    <mergeCell ref="B218:B221"/>
    <mergeCell ref="B222:B225"/>
    <mergeCell ref="A192:C192"/>
    <mergeCell ref="A193:A208"/>
    <mergeCell ref="B193:B196"/>
    <mergeCell ref="B197:B200"/>
    <mergeCell ref="B201:B204"/>
    <mergeCell ref="CX2:DB2"/>
    <mergeCell ref="AV4:AW5"/>
    <mergeCell ref="AX4:AZ4"/>
    <mergeCell ref="BB4:BC5"/>
    <mergeCell ref="BD4:BF4"/>
    <mergeCell ref="BH4:BI5"/>
    <mergeCell ref="BJ4:BL4"/>
    <mergeCell ref="BN4:BO5"/>
    <mergeCell ref="BP4:BR4"/>
    <mergeCell ref="BT4:BU5"/>
    <mergeCell ref="BV4:BX4"/>
    <mergeCell ref="BZ4:CA5"/>
    <mergeCell ref="CB4:CD4"/>
    <mergeCell ref="CF4:CG5"/>
    <mergeCell ref="CH4:CJ4"/>
    <mergeCell ref="CL4:CM5"/>
    <mergeCell ref="CN4:CP4"/>
    <mergeCell ref="CR4:CS5"/>
    <mergeCell ref="CT4:CV4"/>
    <mergeCell ref="CX4:CY5"/>
    <mergeCell ref="CZ4:DB4"/>
    <mergeCell ref="AV2:AZ2"/>
    <mergeCell ref="BB2:BF2"/>
    <mergeCell ref="BH2:BL2"/>
    <mergeCell ref="CX6:CX9"/>
    <mergeCell ref="AV10:AV13"/>
    <mergeCell ref="BB10:BB13"/>
    <mergeCell ref="BH10:BH13"/>
    <mergeCell ref="BN10:BN13"/>
    <mergeCell ref="BT10:BT13"/>
    <mergeCell ref="BZ10:BZ13"/>
    <mergeCell ref="CF10:CF13"/>
    <mergeCell ref="CL10:CL13"/>
    <mergeCell ref="CR10:CR13"/>
    <mergeCell ref="CX10:CX13"/>
    <mergeCell ref="AV6:AV9"/>
    <mergeCell ref="BB6:BB9"/>
    <mergeCell ref="BH6:BH9"/>
    <mergeCell ref="BN6:BN9"/>
    <mergeCell ref="BT6:BT9"/>
    <mergeCell ref="BZ6:BZ9"/>
    <mergeCell ref="CF6:CF9"/>
    <mergeCell ref="CL6:CL9"/>
    <mergeCell ref="CR6:CR9"/>
    <mergeCell ref="CX14:CX17"/>
    <mergeCell ref="AV18:AV21"/>
    <mergeCell ref="BB18:BB21"/>
    <mergeCell ref="BH18:BH21"/>
    <mergeCell ref="BN18:BN21"/>
    <mergeCell ref="BT18:BT21"/>
    <mergeCell ref="BZ18:BZ21"/>
    <mergeCell ref="CF18:CF21"/>
    <mergeCell ref="CL18:CL21"/>
    <mergeCell ref="CR18:CR21"/>
    <mergeCell ref="CX18:CX21"/>
    <mergeCell ref="AV14:AV17"/>
    <mergeCell ref="BB14:BB17"/>
    <mergeCell ref="BH14:BH17"/>
    <mergeCell ref="BN14:BN17"/>
    <mergeCell ref="BT14:BT17"/>
    <mergeCell ref="BZ14:BZ17"/>
    <mergeCell ref="CF14:CF17"/>
    <mergeCell ref="CL14:CL17"/>
    <mergeCell ref="CR14:CR17"/>
    <mergeCell ref="A244:C244"/>
    <mergeCell ref="CX22:CY22"/>
    <mergeCell ref="AV22:AW22"/>
    <mergeCell ref="BB22:BC22"/>
    <mergeCell ref="BH22:BI22"/>
    <mergeCell ref="BN22:BO22"/>
    <mergeCell ref="BT22:BU22"/>
    <mergeCell ref="BZ22:CA22"/>
    <mergeCell ref="CF22:CG22"/>
    <mergeCell ref="CL22:CM22"/>
    <mergeCell ref="CR22:CS22"/>
    <mergeCell ref="B205:B208"/>
    <mergeCell ref="A175:C175"/>
    <mergeCell ref="A176:A191"/>
    <mergeCell ref="B176:B179"/>
    <mergeCell ref="B180:B183"/>
    <mergeCell ref="B184:B187"/>
    <mergeCell ref="B188:B191"/>
    <mergeCell ref="A158:C158"/>
    <mergeCell ref="A159:A174"/>
    <mergeCell ref="B159:B162"/>
    <mergeCell ref="B163:B166"/>
    <mergeCell ref="B167:B170"/>
    <mergeCell ref="B171:B174"/>
  </mergeCells>
  <phoneticPr fontId="16" type="noConversion"/>
  <pageMargins left="0.69999998807907104" right="0.69999998807907104" top="0.75" bottom="0.75" header="0.30000001192092896" footer="0.30000001192092896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DU245"/>
  <sheetViews>
    <sheetView zoomScale="70" zoomScaleNormal="70" workbookViewId="0">
      <pane xSplit="3" ySplit="5" topLeftCell="W6" activePane="bottomRight" state="frozen"/>
      <selection pane="topRight" activeCell="D1" sqref="D1"/>
      <selection pane="bottomLeft" activeCell="A6" sqref="A6"/>
      <selection pane="bottomRight" activeCell="AW23" sqref="AW23"/>
    </sheetView>
  </sheetViews>
  <sheetFormatPr defaultColWidth="9" defaultRowHeight="16.5" x14ac:dyDescent="0.3"/>
  <cols>
    <col min="1" max="1" width="7" style="90" customWidth="1"/>
    <col min="2" max="2" width="8.5" style="90" customWidth="1"/>
    <col min="3" max="3" width="4.25" style="110" customWidth="1"/>
    <col min="4" max="4" width="11.75" bestFit="1" customWidth="1"/>
    <col min="5" max="5" width="11.625" style="5" customWidth="1"/>
    <col min="6" max="6" width="8.125" style="4" bestFit="1" customWidth="1"/>
    <col min="7" max="7" width="11.75" bestFit="1" customWidth="1"/>
    <col min="8" max="8" width="11.625" style="5" customWidth="1"/>
    <col min="9" max="9" width="8.125" style="4" bestFit="1" customWidth="1"/>
    <col min="10" max="10" width="11.125" customWidth="1"/>
    <col min="11" max="11" width="11.625" style="5" customWidth="1"/>
    <col min="12" max="12" width="8.125" style="4" bestFit="1" customWidth="1"/>
    <col min="13" max="13" width="11.75" bestFit="1" customWidth="1"/>
    <col min="14" max="14" width="11.625" style="5" customWidth="1"/>
    <col min="15" max="15" width="8.125" style="4" bestFit="1" customWidth="1"/>
    <col min="16" max="16" width="11.75" bestFit="1" customWidth="1"/>
    <col min="17" max="17" width="11.625" style="5" customWidth="1"/>
    <col min="18" max="18" width="8.625" style="4" customWidth="1"/>
    <col min="19" max="19" width="9.75" customWidth="1"/>
    <col min="20" max="20" width="11.625" style="5" customWidth="1"/>
    <col min="21" max="21" width="8.625" style="4" customWidth="1"/>
    <col min="22" max="22" width="9.75" customWidth="1"/>
    <col min="23" max="23" width="11.625" style="5" customWidth="1"/>
    <col min="24" max="24" width="8.125" style="4" bestFit="1" customWidth="1"/>
    <col min="25" max="25" width="9.75" customWidth="1"/>
    <col min="26" max="26" width="11.625" style="5" customWidth="1"/>
    <col min="27" max="27" width="8.125" style="4" bestFit="1" customWidth="1"/>
    <col min="28" max="28" width="9.625" style="4" customWidth="1"/>
    <col min="29" max="29" width="11.625" style="5" customWidth="1"/>
    <col min="30" max="30" width="8.625" style="4" customWidth="1"/>
    <col min="31" max="31" width="10.25" style="4" customWidth="1"/>
    <col min="32" max="32" width="11.625" style="5" customWidth="1"/>
    <col min="33" max="33" width="8.5" style="4" customWidth="1"/>
    <col min="34" max="34" width="11.75" style="4" bestFit="1" customWidth="1"/>
    <col min="35" max="35" width="11.625" style="5" customWidth="1"/>
    <col min="36" max="36" width="8.5" style="4" customWidth="1"/>
    <col min="37" max="37" width="10.5" style="4" customWidth="1"/>
    <col min="38" max="38" width="9.375" style="4" customWidth="1"/>
    <col min="39" max="39" width="8.5" style="4" customWidth="1"/>
    <col min="40" max="40" width="11.75" style="90" bestFit="1" customWidth="1"/>
    <col min="41" max="41" width="12.75" style="90" bestFit="1" customWidth="1"/>
    <col min="42" max="42" width="8.625" style="4" customWidth="1"/>
    <col min="43" max="43" width="13.375" style="5" customWidth="1"/>
    <col min="44" max="44" width="9" style="90"/>
    <col min="45" max="45" width="10.25" style="90" bestFit="1" customWidth="1"/>
    <col min="46" max="47" width="11.75" style="90" bestFit="1" customWidth="1"/>
    <col min="48" max="48" width="12.75" style="90" bestFit="1" customWidth="1"/>
    <col min="49" max="49" width="13.875" style="90" bestFit="1" customWidth="1"/>
    <col min="50" max="50" width="12.625" style="90" bestFit="1" customWidth="1"/>
    <col min="51" max="51" width="11.75" style="90" bestFit="1" customWidth="1"/>
    <col min="52" max="52" width="18.75" style="90" hidden="1" customWidth="1"/>
    <col min="53" max="53" width="9" style="90" hidden="1" customWidth="1"/>
    <col min="54" max="55" width="9" hidden="1" customWidth="1"/>
    <col min="56" max="56" width="10.25" hidden="1" customWidth="1"/>
    <col min="57" max="57" width="11.5" hidden="1" customWidth="1"/>
    <col min="58" max="61" width="9" hidden="1" customWidth="1"/>
    <col min="62" max="62" width="10.25" hidden="1" customWidth="1"/>
    <col min="63" max="63" width="11.5" hidden="1" customWidth="1"/>
    <col min="64" max="67" width="9" hidden="1" customWidth="1"/>
    <col min="68" max="68" width="12.25" hidden="1" customWidth="1"/>
    <col min="69" max="69" width="11.5" hidden="1" customWidth="1"/>
    <col min="70" max="73" width="9" hidden="1" customWidth="1"/>
    <col min="74" max="74" width="10.75" hidden="1" customWidth="1"/>
    <col min="75" max="75" width="11.5" hidden="1" customWidth="1"/>
    <col min="76" max="78" width="9" hidden="1" customWidth="1"/>
    <col min="79" max="79" width="6" hidden="1" customWidth="1"/>
    <col min="80" max="80" width="12.25" hidden="1" customWidth="1"/>
    <col min="81" max="81" width="11.5" hidden="1" customWidth="1"/>
    <col min="82" max="84" width="9" hidden="1" customWidth="1"/>
    <col min="85" max="85" width="6" hidden="1" customWidth="1"/>
    <col min="86" max="86" width="11" hidden="1" customWidth="1"/>
    <col min="87" max="87" width="11.5" hidden="1" customWidth="1"/>
    <col min="88" max="91" width="9" hidden="1" customWidth="1"/>
    <col min="92" max="92" width="10.25" hidden="1" customWidth="1"/>
    <col min="93" max="93" width="11.5" hidden="1" customWidth="1"/>
    <col min="94" max="94" width="9" hidden="1" customWidth="1"/>
    <col min="95" max="95" width="8.875" hidden="1" customWidth="1"/>
    <col min="96" max="97" width="9" hidden="1" customWidth="1"/>
    <col min="98" max="98" width="11.75" hidden="1" customWidth="1"/>
    <col min="99" max="99" width="13" hidden="1" customWidth="1"/>
    <col min="100" max="100" width="9" hidden="1" customWidth="1"/>
    <col min="101" max="101" width="8.875" hidden="1" customWidth="1"/>
    <col min="102" max="103" width="9" hidden="1" customWidth="1"/>
    <col min="104" max="104" width="11.75" hidden="1" customWidth="1"/>
    <col min="105" max="105" width="13" hidden="1" customWidth="1"/>
    <col min="106" max="106" width="9" hidden="1" customWidth="1"/>
    <col min="107" max="107" width="8.875" hidden="1" customWidth="1"/>
    <col min="108" max="109" width="9" hidden="1" customWidth="1"/>
    <col min="110" max="110" width="11.75" hidden="1" customWidth="1"/>
    <col min="111" max="111" width="13" hidden="1" customWidth="1"/>
    <col min="112" max="112" width="9" hidden="1" customWidth="1"/>
    <col min="113" max="125" width="9" style="90" hidden="1" customWidth="1"/>
    <col min="126" max="126" width="0" style="90" hidden="1" customWidth="1"/>
    <col min="127" max="16384" width="9" style="90"/>
  </cols>
  <sheetData>
    <row r="2" spans="1:124" ht="42" customHeight="1" x14ac:dyDescent="0.3">
      <c r="A2" s="89" t="s">
        <v>85</v>
      </c>
      <c r="B2" s="89"/>
      <c r="C2" s="89"/>
      <c r="D2" s="1"/>
      <c r="E2" s="89"/>
      <c r="F2" s="89"/>
      <c r="G2" s="1"/>
      <c r="H2" s="76"/>
      <c r="I2" s="89"/>
      <c r="J2" s="1"/>
      <c r="K2" s="76"/>
      <c r="L2" s="89"/>
      <c r="M2" s="1"/>
      <c r="N2" s="79"/>
      <c r="O2" s="3"/>
      <c r="AS2" s="256" t="s">
        <v>16</v>
      </c>
      <c r="AT2" s="256"/>
      <c r="AU2" s="256"/>
      <c r="AV2" s="256"/>
      <c r="AW2" s="256"/>
      <c r="AX2" s="256"/>
      <c r="BB2" s="199" t="s">
        <v>6</v>
      </c>
      <c r="BC2" s="199"/>
      <c r="BD2" s="199"/>
      <c r="BE2" s="199"/>
      <c r="BF2" s="199"/>
      <c r="BH2" s="199" t="s">
        <v>27</v>
      </c>
      <c r="BI2" s="199"/>
      <c r="BJ2" s="199"/>
      <c r="BK2" s="199"/>
      <c r="BL2" s="199"/>
      <c r="BN2" s="199" t="s">
        <v>18</v>
      </c>
      <c r="BO2" s="199"/>
      <c r="BP2" s="199"/>
      <c r="BQ2" s="199"/>
      <c r="BR2" s="199"/>
      <c r="BT2" s="199" t="s">
        <v>37</v>
      </c>
      <c r="BU2" s="199"/>
      <c r="BV2" s="199"/>
      <c r="BW2" s="199"/>
      <c r="BX2" s="199"/>
      <c r="BZ2" s="199" t="s">
        <v>23</v>
      </c>
      <c r="CA2" s="199"/>
      <c r="CB2" s="199"/>
      <c r="CC2" s="199"/>
      <c r="CD2" s="199"/>
      <c r="CF2" s="199" t="s">
        <v>19</v>
      </c>
      <c r="CG2" s="199"/>
      <c r="CH2" s="199"/>
      <c r="CI2" s="199"/>
      <c r="CJ2" s="199"/>
      <c r="CL2" s="199" t="s">
        <v>20</v>
      </c>
      <c r="CM2" s="199"/>
      <c r="CN2" s="199"/>
      <c r="CO2" s="199"/>
      <c r="CP2" s="199"/>
      <c r="CR2" s="199" t="s">
        <v>68</v>
      </c>
      <c r="CS2" s="199"/>
      <c r="CT2" s="199"/>
      <c r="CU2" s="199"/>
      <c r="CV2" s="199"/>
      <c r="CX2" s="199" t="s">
        <v>69</v>
      </c>
      <c r="CY2" s="199"/>
      <c r="CZ2" s="199"/>
      <c r="DA2" s="199"/>
      <c r="DB2" s="199"/>
      <c r="DD2" s="199" t="s">
        <v>70</v>
      </c>
      <c r="DE2" s="199"/>
      <c r="DF2" s="199"/>
      <c r="DG2" s="199"/>
      <c r="DH2" s="199"/>
      <c r="DJ2" s="199" t="s">
        <v>86</v>
      </c>
      <c r="DK2" s="199"/>
      <c r="DL2" s="199"/>
      <c r="DM2" s="199"/>
      <c r="DN2" s="199"/>
      <c r="DP2" s="199" t="s">
        <v>87</v>
      </c>
      <c r="DQ2" s="199"/>
      <c r="DR2" s="199"/>
      <c r="DS2" s="199"/>
      <c r="DT2" s="199"/>
    </row>
    <row r="3" spans="1:124" x14ac:dyDescent="0.3">
      <c r="DJ3"/>
      <c r="DK3"/>
      <c r="DL3"/>
      <c r="DM3"/>
      <c r="DN3"/>
      <c r="DP3"/>
      <c r="DQ3"/>
      <c r="DR3"/>
      <c r="DS3"/>
      <c r="DT3"/>
    </row>
    <row r="4" spans="1:124" ht="22.5" customHeight="1" x14ac:dyDescent="0.3">
      <c r="A4" s="257" t="s">
        <v>36</v>
      </c>
      <c r="B4" s="257"/>
      <c r="C4" s="257"/>
      <c r="D4" s="257" t="s">
        <v>6</v>
      </c>
      <c r="E4" s="257"/>
      <c r="F4" s="257"/>
      <c r="G4" s="251" t="s">
        <v>17</v>
      </c>
      <c r="H4" s="252"/>
      <c r="I4" s="253"/>
      <c r="J4" s="257" t="s">
        <v>18</v>
      </c>
      <c r="K4" s="257"/>
      <c r="L4" s="257"/>
      <c r="M4" s="257" t="s">
        <v>37</v>
      </c>
      <c r="N4" s="257"/>
      <c r="O4" s="257"/>
      <c r="P4" s="257" t="s">
        <v>23</v>
      </c>
      <c r="Q4" s="257"/>
      <c r="R4" s="257"/>
      <c r="S4" s="257" t="s">
        <v>19</v>
      </c>
      <c r="T4" s="257"/>
      <c r="U4" s="257"/>
      <c r="V4" s="257" t="s">
        <v>20</v>
      </c>
      <c r="W4" s="257"/>
      <c r="X4" s="257"/>
      <c r="Y4" s="257" t="s">
        <v>68</v>
      </c>
      <c r="Z4" s="257"/>
      <c r="AA4" s="257"/>
      <c r="AB4" s="251" t="s">
        <v>69</v>
      </c>
      <c r="AC4" s="252"/>
      <c r="AD4" s="253"/>
      <c r="AE4" s="251" t="s">
        <v>70</v>
      </c>
      <c r="AF4" s="252"/>
      <c r="AG4" s="253"/>
      <c r="AH4" s="251" t="s">
        <v>86</v>
      </c>
      <c r="AI4" s="252"/>
      <c r="AJ4" s="253"/>
      <c r="AK4" s="251" t="s">
        <v>87</v>
      </c>
      <c r="AL4" s="252"/>
      <c r="AM4" s="253"/>
      <c r="AN4" s="251" t="s">
        <v>44</v>
      </c>
      <c r="AO4" s="252"/>
      <c r="AP4" s="252"/>
      <c r="AQ4" s="132" t="s">
        <v>60</v>
      </c>
      <c r="AR4" s="121"/>
      <c r="AS4" s="254" t="s">
        <v>36</v>
      </c>
      <c r="AT4" s="254"/>
      <c r="AU4" s="254"/>
      <c r="AV4" s="254" t="s">
        <v>46</v>
      </c>
      <c r="AW4" s="254"/>
      <c r="AX4" s="254"/>
      <c r="AY4" s="115" t="s">
        <v>60</v>
      </c>
      <c r="AZ4" s="245" t="s">
        <v>42</v>
      </c>
      <c r="BB4" s="200" t="s">
        <v>36</v>
      </c>
      <c r="BC4" s="200"/>
      <c r="BD4" s="200" t="s">
        <v>44</v>
      </c>
      <c r="BE4" s="200"/>
      <c r="BF4" s="200"/>
      <c r="BH4" s="200" t="s">
        <v>36</v>
      </c>
      <c r="BI4" s="200"/>
      <c r="BJ4" s="200" t="s">
        <v>44</v>
      </c>
      <c r="BK4" s="200"/>
      <c r="BL4" s="200"/>
      <c r="BN4" s="200" t="s">
        <v>36</v>
      </c>
      <c r="BO4" s="200"/>
      <c r="BP4" s="200" t="s">
        <v>44</v>
      </c>
      <c r="BQ4" s="200"/>
      <c r="BR4" s="200"/>
      <c r="BT4" s="200" t="s">
        <v>36</v>
      </c>
      <c r="BU4" s="200"/>
      <c r="BV4" s="200" t="s">
        <v>44</v>
      </c>
      <c r="BW4" s="200"/>
      <c r="BX4" s="200"/>
      <c r="BZ4" s="200" t="s">
        <v>36</v>
      </c>
      <c r="CA4" s="200"/>
      <c r="CB4" s="200" t="s">
        <v>44</v>
      </c>
      <c r="CC4" s="200"/>
      <c r="CD4" s="200"/>
      <c r="CF4" s="200" t="s">
        <v>36</v>
      </c>
      <c r="CG4" s="200"/>
      <c r="CH4" s="200" t="s">
        <v>44</v>
      </c>
      <c r="CI4" s="200"/>
      <c r="CJ4" s="200"/>
      <c r="CL4" s="200" t="s">
        <v>36</v>
      </c>
      <c r="CM4" s="200"/>
      <c r="CN4" s="200" t="s">
        <v>44</v>
      </c>
      <c r="CO4" s="200"/>
      <c r="CP4" s="200"/>
      <c r="CR4" s="200" t="s">
        <v>36</v>
      </c>
      <c r="CS4" s="200"/>
      <c r="CT4" s="200" t="s">
        <v>44</v>
      </c>
      <c r="CU4" s="200"/>
      <c r="CV4" s="200"/>
      <c r="CX4" s="200" t="s">
        <v>36</v>
      </c>
      <c r="CY4" s="200"/>
      <c r="CZ4" s="200" t="s">
        <v>44</v>
      </c>
      <c r="DA4" s="200"/>
      <c r="DB4" s="200"/>
      <c r="DD4" s="200" t="s">
        <v>36</v>
      </c>
      <c r="DE4" s="200"/>
      <c r="DF4" s="200" t="s">
        <v>44</v>
      </c>
      <c r="DG4" s="200"/>
      <c r="DH4" s="200"/>
      <c r="DJ4" s="200" t="s">
        <v>36</v>
      </c>
      <c r="DK4" s="200"/>
      <c r="DL4" s="200" t="s">
        <v>44</v>
      </c>
      <c r="DM4" s="200"/>
      <c r="DN4" s="200"/>
      <c r="DP4" s="200" t="s">
        <v>36</v>
      </c>
      <c r="DQ4" s="200"/>
      <c r="DR4" s="200" t="s">
        <v>44</v>
      </c>
      <c r="DS4" s="200"/>
      <c r="DT4" s="200"/>
    </row>
    <row r="5" spans="1:124" ht="37.5" customHeight="1" thickBot="1" x14ac:dyDescent="0.35">
      <c r="A5" s="258"/>
      <c r="B5" s="258"/>
      <c r="C5" s="258"/>
      <c r="D5" s="112" t="s">
        <v>67</v>
      </c>
      <c r="E5" s="68" t="s">
        <v>10</v>
      </c>
      <c r="F5" s="93" t="s">
        <v>40</v>
      </c>
      <c r="G5" s="112" t="s">
        <v>67</v>
      </c>
      <c r="H5" s="68" t="s">
        <v>10</v>
      </c>
      <c r="I5" s="93" t="s">
        <v>40</v>
      </c>
      <c r="J5" s="112" t="s">
        <v>67</v>
      </c>
      <c r="K5" s="68" t="s">
        <v>10</v>
      </c>
      <c r="L5" s="93" t="s">
        <v>40</v>
      </c>
      <c r="M5" s="112" t="s">
        <v>67</v>
      </c>
      <c r="N5" s="68" t="s">
        <v>10</v>
      </c>
      <c r="O5" s="93" t="s">
        <v>40</v>
      </c>
      <c r="P5" s="112" t="s">
        <v>67</v>
      </c>
      <c r="Q5" s="68" t="s">
        <v>10</v>
      </c>
      <c r="R5" s="93" t="s">
        <v>40</v>
      </c>
      <c r="S5" s="112" t="s">
        <v>67</v>
      </c>
      <c r="T5" s="68" t="s">
        <v>10</v>
      </c>
      <c r="U5" s="93" t="s">
        <v>40</v>
      </c>
      <c r="V5" s="112" t="s">
        <v>67</v>
      </c>
      <c r="W5" s="68" t="s">
        <v>10</v>
      </c>
      <c r="X5" s="93" t="s">
        <v>40</v>
      </c>
      <c r="Y5" s="112" t="s">
        <v>67</v>
      </c>
      <c r="Z5" s="68" t="s">
        <v>10</v>
      </c>
      <c r="AA5" s="93" t="s">
        <v>40</v>
      </c>
      <c r="AB5" s="112" t="s">
        <v>67</v>
      </c>
      <c r="AC5" s="68" t="s">
        <v>10</v>
      </c>
      <c r="AD5" s="93" t="s">
        <v>40</v>
      </c>
      <c r="AE5" s="112" t="s">
        <v>67</v>
      </c>
      <c r="AF5" s="68" t="s">
        <v>10</v>
      </c>
      <c r="AG5" s="93" t="s">
        <v>40</v>
      </c>
      <c r="AH5" s="112" t="s">
        <v>67</v>
      </c>
      <c r="AI5" s="68" t="s">
        <v>10</v>
      </c>
      <c r="AJ5" s="93" t="s">
        <v>40</v>
      </c>
      <c r="AK5" s="112" t="s">
        <v>67</v>
      </c>
      <c r="AL5" s="68" t="s">
        <v>10</v>
      </c>
      <c r="AM5" s="93" t="s">
        <v>40</v>
      </c>
      <c r="AN5" s="91" t="s">
        <v>76</v>
      </c>
      <c r="AO5" s="92" t="s">
        <v>10</v>
      </c>
      <c r="AP5" s="130" t="s">
        <v>40</v>
      </c>
      <c r="AQ5" s="138" t="s">
        <v>21</v>
      </c>
      <c r="AR5" s="121"/>
      <c r="AS5" s="255"/>
      <c r="AT5" s="255"/>
      <c r="AU5" s="255"/>
      <c r="AV5" s="94" t="s">
        <v>76</v>
      </c>
      <c r="AW5" s="95" t="s">
        <v>10</v>
      </c>
      <c r="AX5" s="95" t="s">
        <v>40</v>
      </c>
      <c r="AY5" s="10" t="s">
        <v>21</v>
      </c>
      <c r="AZ5" s="246"/>
      <c r="BB5" s="201"/>
      <c r="BC5" s="201"/>
      <c r="BD5" s="7" t="s">
        <v>76</v>
      </c>
      <c r="BE5" s="8" t="s">
        <v>10</v>
      </c>
      <c r="BF5" s="8" t="s">
        <v>40</v>
      </c>
      <c r="BH5" s="201"/>
      <c r="BI5" s="201"/>
      <c r="BJ5" s="7" t="s">
        <v>76</v>
      </c>
      <c r="BK5" s="8" t="s">
        <v>10</v>
      </c>
      <c r="BL5" s="8" t="s">
        <v>40</v>
      </c>
      <c r="BN5" s="201"/>
      <c r="BO5" s="201"/>
      <c r="BP5" s="7" t="s">
        <v>76</v>
      </c>
      <c r="BQ5" s="8" t="s">
        <v>10</v>
      </c>
      <c r="BR5" s="8" t="s">
        <v>40</v>
      </c>
      <c r="BT5" s="201"/>
      <c r="BU5" s="201"/>
      <c r="BV5" s="7" t="s">
        <v>76</v>
      </c>
      <c r="BW5" s="8" t="s">
        <v>10</v>
      </c>
      <c r="BX5" s="8" t="s">
        <v>40</v>
      </c>
      <c r="BZ5" s="201"/>
      <c r="CA5" s="201"/>
      <c r="CB5" s="7" t="s">
        <v>76</v>
      </c>
      <c r="CC5" s="8" t="s">
        <v>10</v>
      </c>
      <c r="CD5" s="8" t="s">
        <v>40</v>
      </c>
      <c r="CF5" s="201"/>
      <c r="CG5" s="201"/>
      <c r="CH5" s="7" t="s">
        <v>76</v>
      </c>
      <c r="CI5" s="8" t="s">
        <v>10</v>
      </c>
      <c r="CJ5" s="8" t="s">
        <v>40</v>
      </c>
      <c r="CL5" s="201"/>
      <c r="CM5" s="201"/>
      <c r="CN5" s="7" t="s">
        <v>76</v>
      </c>
      <c r="CO5" s="8" t="s">
        <v>10</v>
      </c>
      <c r="CP5" s="8" t="s">
        <v>40</v>
      </c>
      <c r="CR5" s="201"/>
      <c r="CS5" s="201"/>
      <c r="CT5" s="7" t="s">
        <v>76</v>
      </c>
      <c r="CU5" s="8" t="s">
        <v>10</v>
      </c>
      <c r="CV5" s="8" t="s">
        <v>40</v>
      </c>
      <c r="CX5" s="201"/>
      <c r="CY5" s="201"/>
      <c r="CZ5" s="7" t="s">
        <v>76</v>
      </c>
      <c r="DA5" s="8" t="s">
        <v>10</v>
      </c>
      <c r="DB5" s="8" t="s">
        <v>40</v>
      </c>
      <c r="DD5" s="201"/>
      <c r="DE5" s="201"/>
      <c r="DF5" s="7" t="s">
        <v>76</v>
      </c>
      <c r="DG5" s="8" t="s">
        <v>10</v>
      </c>
      <c r="DH5" s="8" t="s">
        <v>40</v>
      </c>
      <c r="DJ5" s="201"/>
      <c r="DK5" s="201"/>
      <c r="DL5" s="7" t="s">
        <v>76</v>
      </c>
      <c r="DM5" s="8" t="s">
        <v>10</v>
      </c>
      <c r="DN5" s="8" t="s">
        <v>40</v>
      </c>
      <c r="DP5" s="201"/>
      <c r="DQ5" s="201"/>
      <c r="DR5" s="7" t="s">
        <v>76</v>
      </c>
      <c r="DS5" s="8" t="s">
        <v>10</v>
      </c>
      <c r="DT5" s="8" t="s">
        <v>40</v>
      </c>
    </row>
    <row r="6" spans="1:124" ht="18.75" customHeight="1" thickTop="1" x14ac:dyDescent="0.3">
      <c r="A6" s="247" t="s">
        <v>22</v>
      </c>
      <c r="B6" s="233" t="s">
        <v>24</v>
      </c>
      <c r="C6" s="96" t="s">
        <v>41</v>
      </c>
      <c r="D6" s="77">
        <v>24900</v>
      </c>
      <c r="E6" s="69">
        <v>93184</v>
      </c>
      <c r="F6" s="55">
        <f t="shared" ref="F6:F7" si="0">IF(ISERROR(D6/E6),0,(D6/E6))</f>
        <v>0.26721325549450547</v>
      </c>
      <c r="G6" s="77">
        <v>18707</v>
      </c>
      <c r="H6" s="69">
        <v>73646</v>
      </c>
      <c r="I6" s="55">
        <f>IF(ISERROR(G6/H6),0,(G6/H6))</f>
        <v>0.25401243787849986</v>
      </c>
      <c r="J6" s="77">
        <v>16055</v>
      </c>
      <c r="K6" s="69">
        <v>68134</v>
      </c>
      <c r="L6" s="55">
        <f t="shared" ref="L6:L7" si="1">IF(ISERROR(J6/K6),0,(J6/K6))</f>
        <v>0.23563859453430006</v>
      </c>
      <c r="M6" s="77">
        <v>19611</v>
      </c>
      <c r="N6" s="69">
        <v>95462</v>
      </c>
      <c r="O6" s="55">
        <f t="shared" ref="O6:O7" si="2">IF(ISERROR(M6/N6),0,(M6/N6))</f>
        <v>0.20543252812637489</v>
      </c>
      <c r="P6" s="77">
        <v>23322</v>
      </c>
      <c r="Q6" s="69">
        <v>92946</v>
      </c>
      <c r="R6" s="55">
        <f t="shared" ref="R6:R7" si="3">IF(ISERROR(P6/Q6),0,(P6/Q6))</f>
        <v>0.25091988896778777</v>
      </c>
      <c r="S6" s="77"/>
      <c r="T6" s="69"/>
      <c r="U6" s="55">
        <f t="shared" ref="U6:U7" si="4">IF(ISERROR(S6/T6),0,(S6/T6))</f>
        <v>0</v>
      </c>
      <c r="V6" s="77">
        <v>11958</v>
      </c>
      <c r="W6" s="69">
        <v>61890</v>
      </c>
      <c r="X6" s="55">
        <f t="shared" ref="X6:X7" si="5">IF(ISERROR(V6/W6),0,(V6/W6))</f>
        <v>0.19321376635967039</v>
      </c>
      <c r="Y6" s="77">
        <v>6938</v>
      </c>
      <c r="Z6" s="69">
        <v>31670</v>
      </c>
      <c r="AA6" s="55">
        <f t="shared" ref="AA6:AA7" si="6">IF(ISERROR(Y6/Z6),0,(Y6/Z6))</f>
        <v>0.21907167666561414</v>
      </c>
      <c r="AB6" s="77"/>
      <c r="AC6" s="69"/>
      <c r="AD6" s="55">
        <f t="shared" ref="AD6:AD7" si="7">IF(ISERROR(AB6/AC6),0,(AB6/AC6))</f>
        <v>0</v>
      </c>
      <c r="AE6" s="77">
        <v>963</v>
      </c>
      <c r="AF6" s="69">
        <v>4026</v>
      </c>
      <c r="AG6" s="55">
        <f t="shared" ref="AG6:AG69" si="8">IF(ISERROR(AE6/AF6),0,(AE6/AF6))</f>
        <v>0.2391952309985097</v>
      </c>
      <c r="AH6" s="77">
        <v>0</v>
      </c>
      <c r="AI6" s="69"/>
      <c r="AJ6" s="55">
        <f t="shared" ref="AJ6:AJ69" si="9">IF(ISERROR(AH6/AI6),0,(AH6/AI6))</f>
        <v>0</v>
      </c>
      <c r="AK6" s="77">
        <v>0</v>
      </c>
      <c r="AL6" s="69"/>
      <c r="AM6" s="55">
        <f t="shared" ref="AM6:AM8" si="10">IF(ISERROR(AK6/AL6),0,(AK6/AL6))</f>
        <v>0</v>
      </c>
      <c r="AN6" s="97">
        <f>SUM(D6,G6,J6,M6,P6,S6,V6,Y6,AB6,AE6,AH6,AK6)</f>
        <v>122454</v>
      </c>
      <c r="AO6" s="77">
        <f>SUM(E6,H6,K6,N6,Q6,W6,T6,Z6,AC6,AF6,AI6,AL6)</f>
        <v>520958</v>
      </c>
      <c r="AP6" s="98">
        <f t="shared" ref="AP6:AP69" si="11">IF(ISERROR(AN6/AO6),0,(AN6/AO6))</f>
        <v>0.23505541713535449</v>
      </c>
      <c r="AQ6" s="124">
        <v>12245</v>
      </c>
      <c r="AR6" s="121"/>
      <c r="AS6" s="248" t="s">
        <v>8</v>
      </c>
      <c r="AT6" s="243" t="s">
        <v>24</v>
      </c>
      <c r="AU6" s="99" t="s">
        <v>41</v>
      </c>
      <c r="AV6" s="16">
        <f t="shared" ref="AV6:AW8" si="12">SUM(AN6,AN23,AN40,AN57,AN74,AN91,AN108,AN125,AN142,AN159,AN210,AN176,AN193,AN227)</f>
        <v>323416</v>
      </c>
      <c r="AW6" s="16">
        <f t="shared" si="12"/>
        <v>1467078</v>
      </c>
      <c r="AX6" s="17">
        <f t="shared" ref="AX6:AX23" si="13">IF(ISERROR(AV6/AW6),0,(AV6/AW6))</f>
        <v>0.2204490831435002</v>
      </c>
      <c r="AY6" s="16">
        <f t="shared" ref="AY6:AY21" si="14">SUM(AQ6,AQ23,AQ40,AQ57,AQ74,AQ91,AQ108,AQ125,AQ142,AQ159,AQ176,AQ193,AQ210,AQ227)</f>
        <v>32702</v>
      </c>
      <c r="AZ6" s="209"/>
      <c r="BB6" s="193" t="s">
        <v>24</v>
      </c>
      <c r="BC6" s="12" t="s">
        <v>41</v>
      </c>
      <c r="BD6" s="16">
        <f>SUM(D6,D23,D40,D57,D74,D91,D108,D125,D142,D159,D176,D193,D210,D227)</f>
        <v>58772</v>
      </c>
      <c r="BE6" s="16">
        <f>SUM(E6,E23,E40,E57,E74,E91,E108,E125,E142,E159,E176,E193,E210,E227)</f>
        <v>223828</v>
      </c>
      <c r="BF6" s="17">
        <f t="shared" ref="BF6:BF22" si="15">IF(ISERROR(BD6/BE6),0,(BD6/BE6))</f>
        <v>0.26257662133423881</v>
      </c>
      <c r="BH6" s="193" t="s">
        <v>24</v>
      </c>
      <c r="BI6" s="12" t="s">
        <v>41</v>
      </c>
      <c r="BJ6" s="16">
        <f>SUM(G6,G23,G40,G57,G74,G91,G108,G125,G142,G159,G176,G193,G210,G227)</f>
        <v>50981</v>
      </c>
      <c r="BK6" s="16">
        <f>SUM(H6,H23,H40,H57,H74,H91,H108,H125,H142,H159,H176,H193,H210,H227)</f>
        <v>202011</v>
      </c>
      <c r="BL6" s="17">
        <f t="shared" ref="BL6:BL22" si="16">IF(ISERROR(BJ6/BK6),0,(BJ6/BK6))</f>
        <v>0.25236744533713512</v>
      </c>
      <c r="BN6" s="193" t="s">
        <v>24</v>
      </c>
      <c r="BO6" s="12" t="s">
        <v>41</v>
      </c>
      <c r="BP6" s="16">
        <f t="shared" ref="BP6:BQ8" si="17">SUM(J6,J23,J40,J57,J74,J91,J108,J125,J142,J159,J176,J193,J210,J227)</f>
        <v>45880</v>
      </c>
      <c r="BQ6" s="16">
        <f t="shared" si="17"/>
        <v>219843</v>
      </c>
      <c r="BR6" s="17">
        <f t="shared" ref="BR6:BR22" si="18">IF(ISERROR(BP6/BQ6),0,(BP6/BQ6))</f>
        <v>0.20869438644851099</v>
      </c>
      <c r="BT6" s="193" t="s">
        <v>24</v>
      </c>
      <c r="BU6" s="12" t="s">
        <v>41</v>
      </c>
      <c r="BV6" s="16">
        <f t="shared" ref="BV6:BW8" si="19">SUM(M6,M23,M40,M57,M74,M91,M108,M125,M142,M159,M176,M193,M210,M227)</f>
        <v>55042</v>
      </c>
      <c r="BW6" s="16">
        <f t="shared" si="19"/>
        <v>288762</v>
      </c>
      <c r="BX6" s="17">
        <f t="shared" ref="BX6:BX22" si="20">IF(ISERROR(BV6/BW6),0,(BV6/BW6))</f>
        <v>0.19061372341236035</v>
      </c>
      <c r="BZ6" s="193" t="s">
        <v>24</v>
      </c>
      <c r="CA6" s="12" t="s">
        <v>41</v>
      </c>
      <c r="CB6" s="16">
        <f t="shared" ref="CB6:CC8" si="21">SUM(P6,P23,P40,P57,P74,P91,P108,P125,P142,P159,P176,P193,P210,P227)</f>
        <v>58693</v>
      </c>
      <c r="CC6" s="16">
        <f t="shared" si="21"/>
        <v>247685</v>
      </c>
      <c r="CD6" s="17">
        <f t="shared" ref="CD6:CD22" si="22">IF(ISERROR(CB6/CC6),0,(CB6/CC6))</f>
        <v>0.2369663080121929</v>
      </c>
      <c r="CF6" s="193" t="s">
        <v>24</v>
      </c>
      <c r="CG6" s="12" t="s">
        <v>41</v>
      </c>
      <c r="CH6" s="16">
        <f t="shared" ref="CH6:CI8" si="23">SUM(S6,S23,S40,S57,S74,S91,S108,S125,S142,S159,S176,S193,S210,S227)</f>
        <v>0</v>
      </c>
      <c r="CI6" s="16">
        <f t="shared" si="23"/>
        <v>0</v>
      </c>
      <c r="CJ6" s="17">
        <f t="shared" ref="CJ6:CJ22" si="24">IF(ISERROR(CH6/CI6),0,(CH6/CI6))</f>
        <v>0</v>
      </c>
      <c r="CL6" s="193" t="s">
        <v>24</v>
      </c>
      <c r="CM6" s="12" t="s">
        <v>41</v>
      </c>
      <c r="CN6" s="16">
        <f t="shared" ref="CN6:CO8" si="25">SUM(V6,V23,V40,V57,V74,V91,V108,V125,V159,V176,V193,V210,V227)</f>
        <v>37154</v>
      </c>
      <c r="CO6" s="16">
        <f t="shared" si="25"/>
        <v>209136</v>
      </c>
      <c r="CP6" s="17">
        <f t="shared" ref="CP6:CP22" si="26">IF(ISERROR(CN6/CO6),0,(CN6/CO6))</f>
        <v>0.17765473184913166</v>
      </c>
      <c r="CR6" s="193" t="s">
        <v>24</v>
      </c>
      <c r="CS6" s="12" t="s">
        <v>41</v>
      </c>
      <c r="CT6" s="16">
        <f t="shared" ref="CT6:CU8" si="27">SUM(Y6,Y23,Y40,Y57,Y74,Y91,Y108,Y125,Y142,Y159,Y176,Y193,Y210,Y227)</f>
        <v>14418</v>
      </c>
      <c r="CU6" s="16">
        <f t="shared" si="27"/>
        <v>63273</v>
      </c>
      <c r="CV6" s="17">
        <f t="shared" ref="CV6:CV22" si="28">IF(ISERROR(CT6/CU6),0,(CT6/CU6))</f>
        <v>0.22786970745815752</v>
      </c>
      <c r="CW6" s="16"/>
      <c r="CX6" s="193" t="s">
        <v>24</v>
      </c>
      <c r="CY6" s="12" t="s">
        <v>41</v>
      </c>
      <c r="CZ6" s="16">
        <f t="shared" ref="CZ6:DA8" si="29">SUM(AB6,AB23,AB40,AB57,AB74,AB91,AB108,AB125,AB142,AB159,AB176,AB193,AB210,AB227)</f>
        <v>338</v>
      </c>
      <c r="DA6" s="16">
        <f t="shared" si="29"/>
        <v>3064</v>
      </c>
      <c r="DB6" s="17">
        <f t="shared" ref="DB6:DB22" si="30">IF(ISERROR(CZ6/DA6),0,(CZ6/DA6))</f>
        <v>0.11031331592689295</v>
      </c>
      <c r="DC6" s="16"/>
      <c r="DD6" s="193" t="s">
        <v>24</v>
      </c>
      <c r="DE6" s="12" t="s">
        <v>41</v>
      </c>
      <c r="DF6" s="16">
        <f t="shared" ref="DF6:DG8" si="31">SUM(AE6,AE23,AE40,AE57,AE74,AE91,AE108,AE125,AE142,AE159,AE176,AE193,AE210,AE227)</f>
        <v>2138</v>
      </c>
      <c r="DG6" s="16">
        <f t="shared" si="31"/>
        <v>9476</v>
      </c>
      <c r="DH6" s="17">
        <f t="shared" ref="DH6:DH22" si="32">IF(ISERROR(DF6/DG6),0,(DF6/DG6))</f>
        <v>0.22562262558041368</v>
      </c>
      <c r="DJ6" s="193" t="s">
        <v>24</v>
      </c>
      <c r="DK6" s="12" t="s">
        <v>41</v>
      </c>
      <c r="DL6" s="16">
        <f>SUM($AH6,$AH23,$AH40,$AH57,$AH74,$AH91,$AH108,$AH125,$AH142,$AH159,$AH176,$AH193,$AH210,$AH227)</f>
        <v>0</v>
      </c>
      <c r="DM6" s="16">
        <f t="shared" ref="DL6:DM8" si="33">SUM(AI6,AI23,AI40,AI57,AI74,AI91,AI108,AI125,AI142,AI159,AI176,AI193,AI210,AI227)</f>
        <v>0</v>
      </c>
      <c r="DN6" s="17">
        <f t="shared" ref="DN6:DN22" si="34">IF(ISERROR(DL6/DM6),0,(DL6/DM6))</f>
        <v>0</v>
      </c>
      <c r="DP6" s="193" t="s">
        <v>24</v>
      </c>
      <c r="DQ6" s="12" t="s">
        <v>41</v>
      </c>
      <c r="DR6" s="16">
        <f>SUM($AK6,$AK23,$AK40,$AK57,$AK74,$AK91,$AK108,$AK125,$AK142,$AK159,$AK176,$AK193,$AK210,$AK227)</f>
        <v>0</v>
      </c>
      <c r="DS6" s="16">
        <f t="shared" ref="DR6:DS8" si="35">SUM(AL6,AL23,AL40,AL57,AL74,AL91,AL108,AL125,AL142,AL159,AL176,AL193,AL210,AL227)</f>
        <v>0</v>
      </c>
      <c r="DT6" s="17">
        <f t="shared" ref="DT6:DT22" si="36">IF(ISERROR(DR6/DS6),0,(DR6/DS6))</f>
        <v>0</v>
      </c>
    </row>
    <row r="7" spans="1:124" ht="18.75" customHeight="1" x14ac:dyDescent="0.3">
      <c r="A7" s="233"/>
      <c r="B7" s="233"/>
      <c r="C7" s="100" t="s">
        <v>43</v>
      </c>
      <c r="D7" s="77">
        <v>28592</v>
      </c>
      <c r="E7" s="70">
        <v>126768</v>
      </c>
      <c r="F7" s="55">
        <f t="shared" si="0"/>
        <v>0.22554587908620471</v>
      </c>
      <c r="G7" s="77">
        <v>21521</v>
      </c>
      <c r="H7" s="70">
        <v>96491</v>
      </c>
      <c r="I7" s="55">
        <f>IF(ISERROR(G7/H7),0,(G7/H7))</f>
        <v>0.22303634535863448</v>
      </c>
      <c r="J7" s="77">
        <v>25291</v>
      </c>
      <c r="K7" s="70">
        <v>134483</v>
      </c>
      <c r="L7" s="55">
        <f t="shared" si="1"/>
        <v>0.18806094450599703</v>
      </c>
      <c r="M7" s="77">
        <v>27721</v>
      </c>
      <c r="N7" s="70">
        <v>159979</v>
      </c>
      <c r="O7" s="55">
        <f t="shared" si="2"/>
        <v>0.1732789928678139</v>
      </c>
      <c r="P7" s="77">
        <v>24916</v>
      </c>
      <c r="Q7" s="70">
        <v>113585</v>
      </c>
      <c r="R7" s="55">
        <f t="shared" si="3"/>
        <v>0.21935995069771536</v>
      </c>
      <c r="S7" s="77">
        <v>0</v>
      </c>
      <c r="T7" s="70"/>
      <c r="U7" s="55">
        <f t="shared" si="4"/>
        <v>0</v>
      </c>
      <c r="V7" s="77">
        <v>16839</v>
      </c>
      <c r="W7" s="70">
        <v>105251</v>
      </c>
      <c r="X7" s="55">
        <f t="shared" si="5"/>
        <v>0.15998897872704299</v>
      </c>
      <c r="Y7" s="77">
        <v>9655</v>
      </c>
      <c r="Z7" s="70">
        <v>54033</v>
      </c>
      <c r="AA7" s="55">
        <f t="shared" si="6"/>
        <v>0.17868709862491441</v>
      </c>
      <c r="AB7" s="77">
        <v>0</v>
      </c>
      <c r="AC7" s="70"/>
      <c r="AD7" s="55">
        <f t="shared" si="7"/>
        <v>0</v>
      </c>
      <c r="AE7" s="77">
        <v>931</v>
      </c>
      <c r="AF7" s="70">
        <v>4498</v>
      </c>
      <c r="AG7" s="55">
        <f t="shared" si="8"/>
        <v>0.20698088039128501</v>
      </c>
      <c r="AH7" s="77">
        <v>0</v>
      </c>
      <c r="AI7" s="70"/>
      <c r="AJ7" s="55">
        <f t="shared" si="9"/>
        <v>0</v>
      </c>
      <c r="AK7" s="77">
        <v>0</v>
      </c>
      <c r="AL7" s="70"/>
      <c r="AM7" s="55">
        <f t="shared" si="10"/>
        <v>0</v>
      </c>
      <c r="AN7" s="97">
        <f>SUM(D7,G7,J7,M7,P7,S7,V7,Y7,AB7,AE7,AH7,AK7)</f>
        <v>155466</v>
      </c>
      <c r="AO7" s="77">
        <f>SUM(E7,H7,K7,N7,Q7,W7,T7,Z7,AC7,AF7,AI7,AL7)</f>
        <v>795088</v>
      </c>
      <c r="AP7" s="98">
        <f t="shared" si="11"/>
        <v>0.19553307306864146</v>
      </c>
      <c r="AQ7" s="124">
        <v>19013</v>
      </c>
      <c r="AR7" s="121"/>
      <c r="AS7" s="249"/>
      <c r="AT7" s="243"/>
      <c r="AU7" s="101" t="s">
        <v>43</v>
      </c>
      <c r="AV7" s="16">
        <f t="shared" si="12"/>
        <v>422910</v>
      </c>
      <c r="AW7" s="16">
        <f t="shared" si="12"/>
        <v>2311402</v>
      </c>
      <c r="AX7" s="17">
        <f t="shared" si="13"/>
        <v>0.18296687465010414</v>
      </c>
      <c r="AY7" s="16">
        <f t="shared" si="14"/>
        <v>55552</v>
      </c>
      <c r="AZ7" s="210"/>
      <c r="BB7" s="193"/>
      <c r="BC7" s="19" t="s">
        <v>43</v>
      </c>
      <c r="BD7" s="16">
        <f>SUM(D7,D24,D41,D58,D75,D92,D109,D126,D143,D160,D177,D194,D211,D228)</f>
        <v>68196</v>
      </c>
      <c r="BE7" s="16">
        <f>SUM(E7,E24,E41,E58,E75,E92,E109,E126,E143,E160,E177,E194,E211,E228)</f>
        <v>302578</v>
      </c>
      <c r="BF7" s="17">
        <f t="shared" si="15"/>
        <v>0.22538320697473049</v>
      </c>
      <c r="BH7" s="193"/>
      <c r="BI7" s="19" t="s">
        <v>43</v>
      </c>
      <c r="BJ7" s="16">
        <f>SUM(G7,G24,G41,G58,G75,G92,G109,G126,G143,G160,G177,G194,G211,G228)</f>
        <v>55998</v>
      </c>
      <c r="BK7" s="16">
        <f>SUM(H7,H24,H41,H58,H75,H92,H109,H126,H143,H160,H177,H194,H211,H228)</f>
        <v>250894</v>
      </c>
      <c r="BL7" s="17">
        <f t="shared" si="16"/>
        <v>0.22319385876107042</v>
      </c>
      <c r="BN7" s="193"/>
      <c r="BO7" s="19" t="s">
        <v>43</v>
      </c>
      <c r="BP7" s="16">
        <f t="shared" si="17"/>
        <v>77902</v>
      </c>
      <c r="BQ7" s="16">
        <f t="shared" si="17"/>
        <v>455642</v>
      </c>
      <c r="BR7" s="17">
        <f t="shared" si="18"/>
        <v>0.17097194727439524</v>
      </c>
      <c r="BT7" s="193"/>
      <c r="BU7" s="19" t="s">
        <v>43</v>
      </c>
      <c r="BV7" s="16">
        <f t="shared" si="19"/>
        <v>75687</v>
      </c>
      <c r="BW7" s="16">
        <f t="shared" si="19"/>
        <v>472010</v>
      </c>
      <c r="BX7" s="17">
        <f t="shared" si="20"/>
        <v>0.16035041630473931</v>
      </c>
      <c r="BZ7" s="193"/>
      <c r="CA7" s="19" t="s">
        <v>43</v>
      </c>
      <c r="CB7" s="16">
        <f t="shared" si="21"/>
        <v>65719</v>
      </c>
      <c r="CC7" s="16">
        <f t="shared" si="21"/>
        <v>328259</v>
      </c>
      <c r="CD7" s="17">
        <f t="shared" si="22"/>
        <v>0.20020471639772253</v>
      </c>
      <c r="CF7" s="193"/>
      <c r="CG7" s="19" t="s">
        <v>43</v>
      </c>
      <c r="CH7" s="16">
        <f t="shared" si="23"/>
        <v>0</v>
      </c>
      <c r="CI7" s="16">
        <f t="shared" si="23"/>
        <v>0</v>
      </c>
      <c r="CJ7" s="17">
        <f t="shared" si="24"/>
        <v>0</v>
      </c>
      <c r="CL7" s="193"/>
      <c r="CM7" s="19" t="s">
        <v>43</v>
      </c>
      <c r="CN7" s="16">
        <f t="shared" si="25"/>
        <v>53793</v>
      </c>
      <c r="CO7" s="16">
        <f t="shared" si="25"/>
        <v>366578</v>
      </c>
      <c r="CP7" s="17">
        <f t="shared" si="26"/>
        <v>0.14674366710495448</v>
      </c>
      <c r="CR7" s="193"/>
      <c r="CS7" s="19" t="s">
        <v>43</v>
      </c>
      <c r="CT7" s="16">
        <f t="shared" si="27"/>
        <v>23259</v>
      </c>
      <c r="CU7" s="16">
        <f t="shared" si="27"/>
        <v>121939</v>
      </c>
      <c r="CV7" s="17">
        <f t="shared" si="28"/>
        <v>0.19074291243982647</v>
      </c>
      <c r="CX7" s="193"/>
      <c r="CY7" s="19" t="s">
        <v>43</v>
      </c>
      <c r="CZ7" s="16">
        <f t="shared" si="29"/>
        <v>354</v>
      </c>
      <c r="DA7" s="16">
        <f t="shared" si="29"/>
        <v>3338</v>
      </c>
      <c r="DB7" s="17">
        <f t="shared" si="30"/>
        <v>0.1060515278609946</v>
      </c>
      <c r="DD7" s="193"/>
      <c r="DE7" s="19" t="s">
        <v>43</v>
      </c>
      <c r="DF7" s="16">
        <f t="shared" si="31"/>
        <v>2002</v>
      </c>
      <c r="DG7" s="16">
        <f t="shared" si="31"/>
        <v>10164</v>
      </c>
      <c r="DH7" s="17">
        <f t="shared" si="32"/>
        <v>0.19696969696969696</v>
      </c>
      <c r="DJ7" s="193"/>
      <c r="DK7" s="19" t="s">
        <v>43</v>
      </c>
      <c r="DL7" s="16">
        <f t="shared" si="33"/>
        <v>0</v>
      </c>
      <c r="DM7" s="16">
        <f t="shared" si="33"/>
        <v>0</v>
      </c>
      <c r="DN7" s="17">
        <f t="shared" si="34"/>
        <v>0</v>
      </c>
      <c r="DP7" s="193"/>
      <c r="DQ7" s="19" t="s">
        <v>43</v>
      </c>
      <c r="DR7" s="16">
        <f t="shared" si="35"/>
        <v>0</v>
      </c>
      <c r="DS7" s="16">
        <f t="shared" si="35"/>
        <v>0</v>
      </c>
      <c r="DT7" s="17">
        <f t="shared" si="36"/>
        <v>0</v>
      </c>
    </row>
    <row r="8" spans="1:124" ht="18.75" customHeight="1" x14ac:dyDescent="0.3">
      <c r="A8" s="233"/>
      <c r="B8" s="233"/>
      <c r="C8" s="100" t="s">
        <v>47</v>
      </c>
      <c r="D8" s="77">
        <v>29816</v>
      </c>
      <c r="E8" s="70">
        <v>126580</v>
      </c>
      <c r="F8" s="55">
        <f t="shared" ref="F8:F71" si="37">IF(ISERROR(D8/E8),0,(D8/E8))</f>
        <v>0.23555063991151839</v>
      </c>
      <c r="G8" s="77">
        <v>30577</v>
      </c>
      <c r="H8" s="70">
        <v>133761</v>
      </c>
      <c r="I8" s="55">
        <f t="shared" ref="I8:I71" si="38">IF(ISERROR(G8/H8),0,(G8/H8))</f>
        <v>0.22859428383460051</v>
      </c>
      <c r="J8" s="77">
        <v>30965</v>
      </c>
      <c r="K8" s="70">
        <v>154162</v>
      </c>
      <c r="L8" s="55">
        <f t="shared" ref="L8:L71" si="39">IF(ISERROR(J8/K8),0,(J8/K8))</f>
        <v>0.20086013414460113</v>
      </c>
      <c r="M8" s="77">
        <v>28914</v>
      </c>
      <c r="N8" s="70">
        <v>149347</v>
      </c>
      <c r="O8" s="55">
        <f t="shared" ref="O8:O71" si="40">IF(ISERROR(M8/N8),0,(M8/N8))</f>
        <v>0.19360281759928222</v>
      </c>
      <c r="P8" s="77">
        <v>30580</v>
      </c>
      <c r="Q8" s="70">
        <v>129321</v>
      </c>
      <c r="R8" s="55">
        <f t="shared" ref="R8:R71" si="41">IF(ISERROR(P8/Q8),0,(P8/Q8))</f>
        <v>0.23646584854741304</v>
      </c>
      <c r="S8" s="77"/>
      <c r="T8" s="70"/>
      <c r="U8" s="55">
        <f t="shared" ref="U8:U71" si="42">IF(ISERROR(S8/T8),0,(S8/T8))</f>
        <v>0</v>
      </c>
      <c r="V8" s="77">
        <v>21350</v>
      </c>
      <c r="W8" s="70">
        <v>123373</v>
      </c>
      <c r="X8" s="55">
        <f t="shared" ref="X8:X71" si="43">IF(ISERROR(V8/W8),0,(V8/W8))</f>
        <v>0.17305245069828892</v>
      </c>
      <c r="Y8" s="77">
        <v>13182</v>
      </c>
      <c r="Z8" s="70">
        <v>65612</v>
      </c>
      <c r="AA8" s="55">
        <f t="shared" ref="AA8:AA71" si="44">IF(ISERROR(Y8/Z8),0,(Y8/Z8))</f>
        <v>0.20090837042004511</v>
      </c>
      <c r="AB8" s="77"/>
      <c r="AC8" s="70"/>
      <c r="AD8" s="55">
        <f t="shared" ref="AD8:AD71" si="45">IF(ISERROR(AB8/AC8),0,(AB8/AC8))</f>
        <v>0</v>
      </c>
      <c r="AE8" s="77">
        <v>1088</v>
      </c>
      <c r="AF8" s="70">
        <v>5145</v>
      </c>
      <c r="AG8" s="55">
        <f t="shared" si="8"/>
        <v>0.21146744412050533</v>
      </c>
      <c r="AH8" s="77">
        <v>0</v>
      </c>
      <c r="AI8" s="70"/>
      <c r="AJ8" s="55">
        <f t="shared" si="9"/>
        <v>0</v>
      </c>
      <c r="AK8" s="77">
        <v>0</v>
      </c>
      <c r="AL8" s="70"/>
      <c r="AM8" s="55">
        <f t="shared" si="10"/>
        <v>0</v>
      </c>
      <c r="AN8" s="97">
        <f>SUM(D8,G8,J8,M8,P8,S8,V8,Y8,AB8,AE8,AH8,AK8)</f>
        <v>186472</v>
      </c>
      <c r="AO8" s="77">
        <f>SUM(E8,H8,K8,N8,Q8,W8,T8,Z8,AC8,AF8,AI8,AL8)</f>
        <v>887301</v>
      </c>
      <c r="AP8" s="98">
        <f t="shared" si="11"/>
        <v>0.21015641817151112</v>
      </c>
      <c r="AQ8" s="124">
        <f>24379+97</f>
        <v>24476</v>
      </c>
      <c r="AR8" s="121"/>
      <c r="AS8" s="249"/>
      <c r="AT8" s="243"/>
      <c r="AU8" s="101" t="s">
        <v>47</v>
      </c>
      <c r="AV8" s="16">
        <f t="shared" si="12"/>
        <v>509887</v>
      </c>
      <c r="AW8" s="16">
        <f t="shared" si="12"/>
        <v>2600757</v>
      </c>
      <c r="AX8" s="17">
        <f t="shared" si="13"/>
        <v>0.19605330294218185</v>
      </c>
      <c r="AY8" s="16">
        <f t="shared" si="14"/>
        <v>71013</v>
      </c>
      <c r="AZ8" s="210"/>
      <c r="BA8" s="65"/>
      <c r="BB8" s="193"/>
      <c r="BC8" s="19" t="s">
        <v>47</v>
      </c>
      <c r="BD8" s="16">
        <f>SUM(D8,D25,D42,D59,D76,D93,D110,D127,D144,D161,D178,D195,D212,D229)</f>
        <v>73278</v>
      </c>
      <c r="BE8" s="16">
        <f>SUM(E8,E25,E42,E59,E76,H93,E110,E127,E144,E161,E178,E195,E212,E229)</f>
        <v>317299</v>
      </c>
      <c r="BF8" s="17">
        <f t="shared" si="15"/>
        <v>0.23094305371274412</v>
      </c>
      <c r="BH8" s="193"/>
      <c r="BI8" s="19" t="s">
        <v>47</v>
      </c>
      <c r="BJ8" s="16">
        <f>SUM(G8,G25,G42,G59,G76,G93,G110,G127,G144,G161,G178,G195,G212,G229)</f>
        <v>80313</v>
      </c>
      <c r="BK8" s="16" t="e">
        <f>SUM(H8,H25,H42,H59,H76,#REF!,H110,H127,H144,H161,H178,H195,H212,H229)</f>
        <v>#REF!</v>
      </c>
      <c r="BL8" s="17">
        <f t="shared" si="16"/>
        <v>0</v>
      </c>
      <c r="BN8" s="193"/>
      <c r="BO8" s="19" t="s">
        <v>47</v>
      </c>
      <c r="BP8" s="16">
        <f t="shared" si="17"/>
        <v>95504</v>
      </c>
      <c r="BQ8" s="16">
        <f t="shared" si="17"/>
        <v>525020</v>
      </c>
      <c r="BR8" s="17">
        <f t="shared" si="18"/>
        <v>0.18190545122090587</v>
      </c>
      <c r="BT8" s="193"/>
      <c r="BU8" s="19" t="s">
        <v>47</v>
      </c>
      <c r="BV8" s="16">
        <f t="shared" si="19"/>
        <v>76686</v>
      </c>
      <c r="BW8" s="16">
        <f t="shared" si="19"/>
        <v>442094</v>
      </c>
      <c r="BX8" s="17">
        <f t="shared" si="20"/>
        <v>0.17346084769302456</v>
      </c>
      <c r="BZ8" s="193"/>
      <c r="CA8" s="19" t="s">
        <v>47</v>
      </c>
      <c r="CB8" s="16">
        <f t="shared" si="21"/>
        <v>82735</v>
      </c>
      <c r="CC8" s="16">
        <f t="shared" si="21"/>
        <v>383889</v>
      </c>
      <c r="CD8" s="17">
        <f t="shared" si="22"/>
        <v>0.21551802734644651</v>
      </c>
      <c r="CF8" s="193"/>
      <c r="CG8" s="19" t="s">
        <v>47</v>
      </c>
      <c r="CH8" s="16">
        <f t="shared" si="23"/>
        <v>0</v>
      </c>
      <c r="CI8" s="16">
        <f t="shared" si="23"/>
        <v>0</v>
      </c>
      <c r="CJ8" s="17">
        <f t="shared" si="24"/>
        <v>0</v>
      </c>
      <c r="CL8" s="193"/>
      <c r="CM8" s="19" t="s">
        <v>47</v>
      </c>
      <c r="CN8" s="16">
        <f t="shared" si="25"/>
        <v>69561</v>
      </c>
      <c r="CO8" s="16">
        <f t="shared" si="25"/>
        <v>435255</v>
      </c>
      <c r="CP8" s="17">
        <f t="shared" si="26"/>
        <v>0.15981665919977944</v>
      </c>
      <c r="CR8" s="193"/>
      <c r="CS8" s="19" t="s">
        <v>47</v>
      </c>
      <c r="CT8" s="16">
        <f t="shared" si="27"/>
        <v>29046</v>
      </c>
      <c r="CU8" s="16">
        <f t="shared" si="27"/>
        <v>140025</v>
      </c>
      <c r="CV8" s="17">
        <f t="shared" si="28"/>
        <v>0.20743438671665773</v>
      </c>
      <c r="CX8" s="193"/>
      <c r="CY8" s="19" t="s">
        <v>47</v>
      </c>
      <c r="CZ8" s="16">
        <f t="shared" si="29"/>
        <v>469</v>
      </c>
      <c r="DA8" s="16">
        <f t="shared" si="29"/>
        <v>5145</v>
      </c>
      <c r="DB8" s="17">
        <f t="shared" si="30"/>
        <v>9.1156462585034015E-2</v>
      </c>
      <c r="DD8" s="193"/>
      <c r="DE8" s="19" t="s">
        <v>47</v>
      </c>
      <c r="DF8" s="16">
        <f t="shared" si="31"/>
        <v>2295</v>
      </c>
      <c r="DG8" s="16">
        <f t="shared" si="31"/>
        <v>11237</v>
      </c>
      <c r="DH8" s="17">
        <f t="shared" si="32"/>
        <v>0.20423600605143721</v>
      </c>
      <c r="DJ8" s="193"/>
      <c r="DK8" s="19" t="s">
        <v>47</v>
      </c>
      <c r="DL8" s="16">
        <f t="shared" si="33"/>
        <v>0</v>
      </c>
      <c r="DM8" s="16">
        <f t="shared" si="33"/>
        <v>0</v>
      </c>
      <c r="DN8" s="17">
        <f t="shared" si="34"/>
        <v>0</v>
      </c>
      <c r="DP8" s="193"/>
      <c r="DQ8" s="19" t="s">
        <v>47</v>
      </c>
      <c r="DR8" s="16">
        <f t="shared" si="35"/>
        <v>0</v>
      </c>
      <c r="DS8" s="16">
        <f t="shared" si="35"/>
        <v>0</v>
      </c>
      <c r="DT8" s="17">
        <f t="shared" si="36"/>
        <v>0</v>
      </c>
    </row>
    <row r="9" spans="1:124" ht="18.75" customHeight="1" x14ac:dyDescent="0.3">
      <c r="A9" s="233"/>
      <c r="B9" s="234"/>
      <c r="C9" s="102" t="s">
        <v>44</v>
      </c>
      <c r="D9" s="58">
        <f>SUM(D6:D8)</f>
        <v>83308</v>
      </c>
      <c r="E9" s="71">
        <f>SUM(E6:E8)</f>
        <v>346532</v>
      </c>
      <c r="F9" s="59">
        <f t="shared" si="37"/>
        <v>0.24040492652915171</v>
      </c>
      <c r="G9" s="58">
        <f>SUM(G6:G8)</f>
        <v>70805</v>
      </c>
      <c r="H9" s="71">
        <f>SUM(H6:H8)</f>
        <v>303898</v>
      </c>
      <c r="I9" s="59">
        <f t="shared" si="38"/>
        <v>0.23298935827152531</v>
      </c>
      <c r="J9" s="58">
        <f>SUM(J6:J8)</f>
        <v>72311</v>
      </c>
      <c r="K9" s="71">
        <f>SUM(K6:K8)</f>
        <v>356779</v>
      </c>
      <c r="L9" s="59">
        <f t="shared" si="39"/>
        <v>0.20267728762062789</v>
      </c>
      <c r="M9" s="58">
        <f>SUM(M6:M8)</f>
        <v>76246</v>
      </c>
      <c r="N9" s="71">
        <f>SUM(N6:N8)</f>
        <v>404788</v>
      </c>
      <c r="O9" s="59">
        <f t="shared" si="40"/>
        <v>0.18836032688716067</v>
      </c>
      <c r="P9" s="58">
        <f>SUM(P6:P8)</f>
        <v>78818</v>
      </c>
      <c r="Q9" s="71">
        <f>SUM(Q6:Q8)</f>
        <v>335852</v>
      </c>
      <c r="R9" s="59">
        <f t="shared" si="41"/>
        <v>0.23468075223610399</v>
      </c>
      <c r="S9" s="58">
        <f>SUM(S6:S8)</f>
        <v>0</v>
      </c>
      <c r="T9" s="71">
        <f>SUM(T6:T8)</f>
        <v>0</v>
      </c>
      <c r="U9" s="59">
        <f t="shared" si="42"/>
        <v>0</v>
      </c>
      <c r="V9" s="58">
        <f>SUM(V6:V8)</f>
        <v>50147</v>
      </c>
      <c r="W9" s="71">
        <f>SUM(W6:W8)</f>
        <v>290514</v>
      </c>
      <c r="X9" s="59">
        <f t="shared" si="43"/>
        <v>0.17261474490041789</v>
      </c>
      <c r="Y9" s="58">
        <f>SUM(Y6:Y8)</f>
        <v>29775</v>
      </c>
      <c r="Z9" s="71">
        <f>SUM(Z6:Z8)</f>
        <v>151315</v>
      </c>
      <c r="AA9" s="59">
        <f t="shared" si="44"/>
        <v>0.19677493969533755</v>
      </c>
      <c r="AB9" s="58">
        <f>SUM(AB6:AB8)</f>
        <v>0</v>
      </c>
      <c r="AC9" s="71">
        <f>SUM(AC6:AC8)</f>
        <v>0</v>
      </c>
      <c r="AD9" s="59">
        <f t="shared" si="45"/>
        <v>0</v>
      </c>
      <c r="AE9" s="58">
        <f>SUM(AE6:AE8)</f>
        <v>2982</v>
      </c>
      <c r="AF9" s="71">
        <f>SUM(AF6:AF8)</f>
        <v>13669</v>
      </c>
      <c r="AG9" s="59">
        <f t="shared" si="8"/>
        <v>0.21815787548467336</v>
      </c>
      <c r="AH9" s="58">
        <f>SUM(AH6:AH8)</f>
        <v>0</v>
      </c>
      <c r="AI9" s="71">
        <f>SUM(AI6:AI8)</f>
        <v>0</v>
      </c>
      <c r="AJ9" s="59">
        <f t="shared" si="9"/>
        <v>0</v>
      </c>
      <c r="AK9" s="58">
        <f>SUM(AK6:AK8)</f>
        <v>0</v>
      </c>
      <c r="AL9" s="71">
        <f>SUM(AL6:AL8)</f>
        <v>0</v>
      </c>
      <c r="AM9" s="59">
        <f t="shared" ref="AM9:AM71" si="46">IF(ISERROR(AK9/AL9),0,(AK9/AL9))</f>
        <v>0</v>
      </c>
      <c r="AN9" s="58">
        <f>SUM(AN6:AN8)</f>
        <v>464392</v>
      </c>
      <c r="AO9" s="58">
        <f>SUM(AO6:AO8)</f>
        <v>2203347</v>
      </c>
      <c r="AP9" s="103">
        <f t="shared" si="11"/>
        <v>0.21076662005576063</v>
      </c>
      <c r="AQ9" s="133">
        <f>SUM(AQ6:AQ8)</f>
        <v>55734</v>
      </c>
      <c r="AR9" s="121"/>
      <c r="AS9" s="249"/>
      <c r="AT9" s="244"/>
      <c r="AU9" s="104" t="s">
        <v>44</v>
      </c>
      <c r="AV9" s="26">
        <f>SUM(AV6:AV8)</f>
        <v>1256213</v>
      </c>
      <c r="AW9" s="26">
        <f>SUM(AW6:AW8)</f>
        <v>6379237</v>
      </c>
      <c r="AX9" s="27">
        <f t="shared" si="13"/>
        <v>0.19692213974806078</v>
      </c>
      <c r="AY9" s="26">
        <f t="shared" si="14"/>
        <v>159267</v>
      </c>
      <c r="AZ9" s="210"/>
      <c r="BB9" s="194"/>
      <c r="BC9" s="25" t="s">
        <v>44</v>
      </c>
      <c r="BD9" s="26">
        <f>SUM(BD6:BD8)</f>
        <v>200246</v>
      </c>
      <c r="BE9" s="26">
        <f>SUM(BE6:BE8)</f>
        <v>843705</v>
      </c>
      <c r="BF9" s="27">
        <f t="shared" si="15"/>
        <v>0.23734125079263488</v>
      </c>
      <c r="BH9" s="194"/>
      <c r="BI9" s="25" t="s">
        <v>44</v>
      </c>
      <c r="BJ9" s="26">
        <f>SUM(BJ6:BJ8)</f>
        <v>187292</v>
      </c>
      <c r="BK9" s="26" t="e">
        <f>SUM(BK6:BK8)</f>
        <v>#REF!</v>
      </c>
      <c r="BL9" s="27">
        <f t="shared" si="16"/>
        <v>0</v>
      </c>
      <c r="BN9" s="194"/>
      <c r="BO9" s="25" t="s">
        <v>44</v>
      </c>
      <c r="BP9" s="26">
        <f>SUM(BP6:BP8)</f>
        <v>219286</v>
      </c>
      <c r="BQ9" s="26">
        <f>SUM(BQ6:BQ8)</f>
        <v>1200505</v>
      </c>
      <c r="BR9" s="27">
        <f t="shared" si="18"/>
        <v>0.18266146330086089</v>
      </c>
      <c r="BT9" s="194"/>
      <c r="BU9" s="25" t="s">
        <v>44</v>
      </c>
      <c r="BV9" s="26">
        <f>SUM(BV6:BV8)</f>
        <v>207415</v>
      </c>
      <c r="BW9" s="26">
        <f>SUM(BW6:BW8)</f>
        <v>1202866</v>
      </c>
      <c r="BX9" s="27">
        <f t="shared" si="20"/>
        <v>0.17243400345508145</v>
      </c>
      <c r="BZ9" s="194"/>
      <c r="CA9" s="25" t="s">
        <v>44</v>
      </c>
      <c r="CB9" s="26">
        <f>SUM(CB6:CB8)</f>
        <v>207147</v>
      </c>
      <c r="CC9" s="26">
        <f>SUM(CC6:CC8)</f>
        <v>959833</v>
      </c>
      <c r="CD9" s="27">
        <f t="shared" si="22"/>
        <v>0.215815667933901</v>
      </c>
      <c r="CF9" s="194"/>
      <c r="CG9" s="25" t="s">
        <v>44</v>
      </c>
      <c r="CH9" s="26">
        <f>SUM(CH6:CH8)</f>
        <v>0</v>
      </c>
      <c r="CI9" s="26">
        <f>SUM(CI6:CI8)</f>
        <v>0</v>
      </c>
      <c r="CJ9" s="27">
        <f t="shared" si="24"/>
        <v>0</v>
      </c>
      <c r="CL9" s="194"/>
      <c r="CM9" s="25" t="s">
        <v>44</v>
      </c>
      <c r="CN9" s="26">
        <f>SUM(CN6:CN8)</f>
        <v>160508</v>
      </c>
      <c r="CO9" s="26">
        <f>SUM(CO6:CO8)</f>
        <v>1010969</v>
      </c>
      <c r="CP9" s="27">
        <f t="shared" si="26"/>
        <v>0.15876649036716259</v>
      </c>
      <c r="CR9" s="194"/>
      <c r="CS9" s="25" t="s">
        <v>44</v>
      </c>
      <c r="CT9" s="26">
        <f>SUM(CT6:CT8)</f>
        <v>66723</v>
      </c>
      <c r="CU9" s="26">
        <f>SUM(CU6:CU8)</f>
        <v>325237</v>
      </c>
      <c r="CV9" s="27">
        <f t="shared" si="28"/>
        <v>0.20515193535790824</v>
      </c>
      <c r="CX9" s="194"/>
      <c r="CY9" s="25" t="s">
        <v>44</v>
      </c>
      <c r="CZ9" s="26">
        <f>SUM(CZ6:CZ8)</f>
        <v>1161</v>
      </c>
      <c r="DA9" s="26">
        <f>SUM(DA6:DA8)</f>
        <v>11547</v>
      </c>
      <c r="DB9" s="27">
        <f t="shared" si="30"/>
        <v>0.10054559625876851</v>
      </c>
      <c r="DD9" s="194"/>
      <c r="DE9" s="25" t="s">
        <v>44</v>
      </c>
      <c r="DF9" s="26">
        <f>SUM(DF6:DF8)</f>
        <v>6435</v>
      </c>
      <c r="DG9" s="26">
        <f>SUM(DG6:DG8)</f>
        <v>30877</v>
      </c>
      <c r="DH9" s="27">
        <f t="shared" si="32"/>
        <v>0.20840755254720342</v>
      </c>
      <c r="DJ9" s="194"/>
      <c r="DK9" s="25" t="s">
        <v>44</v>
      </c>
      <c r="DL9" s="26">
        <f>SUM(DL6:DL8)</f>
        <v>0</v>
      </c>
      <c r="DM9" s="26">
        <f>SUM(DM6:DM8)</f>
        <v>0</v>
      </c>
      <c r="DN9" s="27">
        <f t="shared" si="34"/>
        <v>0</v>
      </c>
      <c r="DP9" s="194"/>
      <c r="DQ9" s="25" t="s">
        <v>44</v>
      </c>
      <c r="DR9" s="26">
        <f>SUM(DR6:DR8)</f>
        <v>0</v>
      </c>
      <c r="DS9" s="26">
        <f>SUM(DS6:DS8)</f>
        <v>0</v>
      </c>
      <c r="DT9" s="27">
        <f t="shared" si="36"/>
        <v>0</v>
      </c>
    </row>
    <row r="10" spans="1:124" ht="18.75" customHeight="1" x14ac:dyDescent="0.3">
      <c r="A10" s="233"/>
      <c r="B10" s="232" t="s">
        <v>25</v>
      </c>
      <c r="C10" s="100" t="s">
        <v>38</v>
      </c>
      <c r="D10" s="129">
        <v>35866</v>
      </c>
      <c r="E10" s="70">
        <v>158914</v>
      </c>
      <c r="F10" s="55">
        <f t="shared" si="37"/>
        <v>0.22569440074505706</v>
      </c>
      <c r="G10" s="129">
        <v>39444</v>
      </c>
      <c r="H10" s="70">
        <v>178809</v>
      </c>
      <c r="I10" s="55">
        <f t="shared" si="38"/>
        <v>0.22059292317500798</v>
      </c>
      <c r="J10" s="129">
        <v>35563</v>
      </c>
      <c r="K10" s="70">
        <v>172423</v>
      </c>
      <c r="L10" s="55">
        <f t="shared" si="39"/>
        <v>0.20625438601578674</v>
      </c>
      <c r="M10" s="129">
        <v>34270</v>
      </c>
      <c r="N10" s="70">
        <v>166907</v>
      </c>
      <c r="O10" s="55">
        <f t="shared" si="40"/>
        <v>0.20532392290317361</v>
      </c>
      <c r="P10" s="129">
        <v>33171</v>
      </c>
      <c r="Q10" s="70">
        <v>136960</v>
      </c>
      <c r="R10" s="55">
        <f t="shared" si="41"/>
        <v>0.24219480140186916</v>
      </c>
      <c r="S10" s="77">
        <v>0</v>
      </c>
      <c r="T10" s="70"/>
      <c r="U10" s="55">
        <f t="shared" si="42"/>
        <v>0</v>
      </c>
      <c r="V10" s="129">
        <v>21613</v>
      </c>
      <c r="W10" s="70">
        <v>118431</v>
      </c>
      <c r="X10" s="55">
        <f t="shared" si="43"/>
        <v>0.18249444824412528</v>
      </c>
      <c r="Y10" s="129">
        <v>13479</v>
      </c>
      <c r="Z10" s="70">
        <v>66112</v>
      </c>
      <c r="AA10" s="55">
        <f t="shared" si="44"/>
        <v>0.20388129235237173</v>
      </c>
      <c r="AB10" s="77">
        <v>0</v>
      </c>
      <c r="AC10" s="70"/>
      <c r="AD10" s="55">
        <f t="shared" si="45"/>
        <v>0</v>
      </c>
      <c r="AE10" s="129">
        <v>1319</v>
      </c>
      <c r="AF10" s="70">
        <v>6066</v>
      </c>
      <c r="AG10" s="55">
        <f t="shared" si="8"/>
        <v>0.21744147708539399</v>
      </c>
      <c r="AH10" s="77">
        <v>2</v>
      </c>
      <c r="AI10" s="70"/>
      <c r="AJ10" s="55">
        <f t="shared" si="9"/>
        <v>0</v>
      </c>
      <c r="AK10" s="77"/>
      <c r="AL10" s="70"/>
      <c r="AM10" s="55">
        <f t="shared" si="46"/>
        <v>0</v>
      </c>
      <c r="AN10" s="97">
        <f>SUM(D10,G10,J10,M10,P10,S10,V10,Y10,AB10,AE10,AH10,AK10)</f>
        <v>214727</v>
      </c>
      <c r="AO10" s="77">
        <f>SUM(E10,H10,K10,N10,Q10,W10,T10,Z10,AC10,AF10,AI10,AL10)</f>
        <v>1004622</v>
      </c>
      <c r="AP10" s="98">
        <f t="shared" si="11"/>
        <v>0.21373909788955447</v>
      </c>
      <c r="AQ10" s="22">
        <v>43645</v>
      </c>
      <c r="AR10" s="121"/>
      <c r="AS10" s="249"/>
      <c r="AT10" s="242" t="s">
        <v>25</v>
      </c>
      <c r="AU10" s="101" t="s">
        <v>38</v>
      </c>
      <c r="AV10" s="16">
        <f t="shared" ref="AV10:AW12" si="47">SUM(AN10,AN27,AN44,AN61,AN78,AN95,AN112,AN129,AN146,AN163,AN214,AN180,AN197,AN231)</f>
        <v>589567</v>
      </c>
      <c r="AW10" s="16">
        <f t="shared" si="47"/>
        <v>2988048</v>
      </c>
      <c r="AX10" s="17">
        <f t="shared" si="13"/>
        <v>0.19730841003892843</v>
      </c>
      <c r="AY10" s="16">
        <f t="shared" si="14"/>
        <v>113657</v>
      </c>
      <c r="AZ10" s="207"/>
      <c r="BA10" s="65"/>
      <c r="BB10" s="192" t="s">
        <v>25</v>
      </c>
      <c r="BC10" s="19" t="s">
        <v>38</v>
      </c>
      <c r="BD10" s="16">
        <f t="shared" ref="BD10:BE12" si="48">SUM(D10,D27,D44,D61,D78,D95,D112,D129,D146,D163,D180,D197,D214,D231)</f>
        <v>87368</v>
      </c>
      <c r="BE10" s="16">
        <f t="shared" si="48"/>
        <v>382393</v>
      </c>
      <c r="BF10" s="17">
        <f t="shared" si="15"/>
        <v>0.22847698571888084</v>
      </c>
      <c r="BH10" s="192" t="s">
        <v>25</v>
      </c>
      <c r="BI10" s="19" t="s">
        <v>38</v>
      </c>
      <c r="BJ10" s="16">
        <f t="shared" ref="BJ10:BK12" si="49">SUM(G10,G27,G44,G61,G78,G95,G112,G129,G146,G163,G180,G197,G214,G231)</f>
        <v>100170</v>
      </c>
      <c r="BK10" s="16">
        <f t="shared" si="49"/>
        <v>422068</v>
      </c>
      <c r="BL10" s="17">
        <f t="shared" si="16"/>
        <v>0.2373314252679663</v>
      </c>
      <c r="BN10" s="192" t="s">
        <v>25</v>
      </c>
      <c r="BO10" s="19" t="s">
        <v>38</v>
      </c>
      <c r="BP10" s="16">
        <f t="shared" ref="BP10:BQ12" si="50">SUM(J10,J27,J44,J61,J78,J95,J112,J129,J146,J163,J180,J197,J214,J231)</f>
        <v>113234</v>
      </c>
      <c r="BQ10" s="16">
        <f t="shared" si="50"/>
        <v>620201</v>
      </c>
      <c r="BR10" s="17">
        <f t="shared" si="18"/>
        <v>0.18257629381442467</v>
      </c>
      <c r="BT10" s="192" t="s">
        <v>25</v>
      </c>
      <c r="BU10" s="19" t="s">
        <v>38</v>
      </c>
      <c r="BV10" s="16">
        <f t="shared" ref="BV10:BW12" si="51">SUM(M10,M27,M44,M61,M78,M95,M112,M129,M146,M163,M180,M197,M214,M231)</f>
        <v>92330</v>
      </c>
      <c r="BW10" s="16">
        <f t="shared" si="51"/>
        <v>516140</v>
      </c>
      <c r="BX10" s="17">
        <f t="shared" si="20"/>
        <v>0.17888557368155927</v>
      </c>
      <c r="BZ10" s="192" t="s">
        <v>25</v>
      </c>
      <c r="CA10" s="19" t="s">
        <v>38</v>
      </c>
      <c r="CB10" s="16">
        <f t="shared" ref="CB10:CC12" si="52">SUM(P10,P27,P44,P61,P78,P95,P112,P129,P146,P163,P180,P197,P214,P231)</f>
        <v>88791</v>
      </c>
      <c r="CC10" s="16">
        <f t="shared" si="52"/>
        <v>424409</v>
      </c>
      <c r="CD10" s="17">
        <f t="shared" si="22"/>
        <v>0.20921092625274204</v>
      </c>
      <c r="CF10" s="192" t="s">
        <v>25</v>
      </c>
      <c r="CG10" s="19" t="s">
        <v>38</v>
      </c>
      <c r="CH10" s="16">
        <f t="shared" ref="CH10:CI12" si="53">SUM(S10,S27,S44,S61,S78,S95,S112,S129,S146,S163,S180,S197,S214,S231)</f>
        <v>0</v>
      </c>
      <c r="CI10" s="16">
        <f t="shared" si="53"/>
        <v>0</v>
      </c>
      <c r="CJ10" s="17">
        <f t="shared" si="24"/>
        <v>0</v>
      </c>
      <c r="CL10" s="192" t="s">
        <v>25</v>
      </c>
      <c r="CM10" s="19" t="s">
        <v>38</v>
      </c>
      <c r="CN10" s="16">
        <f t="shared" ref="CN10:CO12" si="54">SUM(V10,V27,V44,V61,V78,V95,V112,V129,V163,V180,V197,V214,V231)</f>
        <v>71959</v>
      </c>
      <c r="CO10" s="16">
        <f t="shared" si="54"/>
        <v>449356</v>
      </c>
      <c r="CP10" s="17">
        <f t="shared" si="26"/>
        <v>0.16013806425195168</v>
      </c>
      <c r="CR10" s="192" t="s">
        <v>25</v>
      </c>
      <c r="CS10" s="19" t="s">
        <v>38</v>
      </c>
      <c r="CT10" s="16">
        <f t="shared" ref="CT10:CU12" si="55">SUM(Y10,Y27,Y44,Y61,Y78,Y95,Y112,Y129,Y146,Y163,Y180,Y197,Y214,Y231)</f>
        <v>32100</v>
      </c>
      <c r="CU10" s="16">
        <f t="shared" si="55"/>
        <v>148727</v>
      </c>
      <c r="CV10" s="17">
        <f t="shared" si="28"/>
        <v>0.21583169162290639</v>
      </c>
      <c r="CX10" s="192" t="s">
        <v>25</v>
      </c>
      <c r="CY10" s="19" t="s">
        <v>38</v>
      </c>
      <c r="CZ10" s="16">
        <f t="shared" ref="CZ10:DA12" si="56">SUM(AB10,AB27,AB44,AB61,AB78,AB95,AB112,AB129,AB146,AB163,AB180,AB197,AB214,AB231)</f>
        <v>774</v>
      </c>
      <c r="DA10" s="16">
        <f t="shared" si="56"/>
        <v>9021</v>
      </c>
      <c r="DB10" s="17">
        <f t="shared" si="30"/>
        <v>8.5799800465580306E-2</v>
      </c>
      <c r="DD10" s="192" t="s">
        <v>25</v>
      </c>
      <c r="DE10" s="19" t="s">
        <v>38</v>
      </c>
      <c r="DF10" s="16">
        <f t="shared" ref="DF10:DG12" si="57">SUM(AE10,AE27,AE44,AE61,AE78,AE95,AE112,AE129,AE146,AE163,AE180,AE197,AE214,AE231)</f>
        <v>2610</v>
      </c>
      <c r="DG10" s="16">
        <f t="shared" si="57"/>
        <v>13395</v>
      </c>
      <c r="DH10" s="17">
        <f t="shared" si="32"/>
        <v>0.1948488241881299</v>
      </c>
      <c r="DJ10" s="192" t="s">
        <v>25</v>
      </c>
      <c r="DK10" s="19" t="s">
        <v>38</v>
      </c>
      <c r="DL10" s="16">
        <f t="shared" ref="DL10:DM12" si="58">SUM(AH10,AH27,AH44,AH61,AH78,AH95,AH112,AH129,AH146,AH163,AH180,AH197,AH214,AH231)</f>
        <v>231</v>
      </c>
      <c r="DM10" s="16">
        <f t="shared" si="58"/>
        <v>2338</v>
      </c>
      <c r="DN10" s="17">
        <f t="shared" si="34"/>
        <v>9.880239520958084E-2</v>
      </c>
      <c r="DP10" s="192" t="s">
        <v>25</v>
      </c>
      <c r="DQ10" s="19" t="s">
        <v>38</v>
      </c>
      <c r="DR10" s="16">
        <f t="shared" ref="DR10:DS12" si="59">SUM(AK10,AK27,AK44,AK61,AK78,AK95,AK112,AK129,AK146,AK163,AK180,AK197,AK214,AK231)</f>
        <v>0</v>
      </c>
      <c r="DS10" s="16">
        <f t="shared" si="59"/>
        <v>0</v>
      </c>
      <c r="DT10" s="17">
        <f t="shared" si="36"/>
        <v>0</v>
      </c>
    </row>
    <row r="11" spans="1:124" ht="18.75" customHeight="1" x14ac:dyDescent="0.3">
      <c r="A11" s="233"/>
      <c r="B11" s="233"/>
      <c r="C11" s="54" t="s">
        <v>39</v>
      </c>
      <c r="D11" s="136">
        <v>37791</v>
      </c>
      <c r="E11" s="5">
        <v>167167</v>
      </c>
      <c r="F11" s="55">
        <f t="shared" si="37"/>
        <v>0.22606734582782487</v>
      </c>
      <c r="G11" s="135">
        <v>39289</v>
      </c>
      <c r="H11" s="70">
        <v>178756</v>
      </c>
      <c r="I11" s="55">
        <f t="shared" si="38"/>
        <v>0.21979122379108954</v>
      </c>
      <c r="J11" s="135">
        <v>37551</v>
      </c>
      <c r="K11" s="70">
        <v>177320</v>
      </c>
      <c r="L11" s="55">
        <f t="shared" si="39"/>
        <v>0.21176968193097226</v>
      </c>
      <c r="M11" s="135">
        <v>35381</v>
      </c>
      <c r="N11" s="70">
        <v>165038</v>
      </c>
      <c r="O11" s="55">
        <f t="shared" si="40"/>
        <v>0.21438093045238066</v>
      </c>
      <c r="P11" s="135">
        <v>34495</v>
      </c>
      <c r="Q11" s="70">
        <v>136348</v>
      </c>
      <c r="R11" s="55">
        <f t="shared" si="41"/>
        <v>0.2529923431220113</v>
      </c>
      <c r="S11" s="77">
        <v>0</v>
      </c>
      <c r="T11" s="70"/>
      <c r="U11" s="55">
        <f t="shared" si="42"/>
        <v>0</v>
      </c>
      <c r="V11" s="135">
        <v>23924</v>
      </c>
      <c r="W11" s="70">
        <v>128185</v>
      </c>
      <c r="X11" s="55">
        <f t="shared" si="43"/>
        <v>0.18663650193080314</v>
      </c>
      <c r="Y11" s="135">
        <v>14484</v>
      </c>
      <c r="Z11" s="70">
        <v>65933</v>
      </c>
      <c r="AA11" s="55">
        <f t="shared" si="44"/>
        <v>0.21967755145374851</v>
      </c>
      <c r="AB11" s="77"/>
      <c r="AC11" s="70"/>
      <c r="AD11" s="55">
        <f t="shared" si="45"/>
        <v>0</v>
      </c>
      <c r="AE11" s="135">
        <v>1547</v>
      </c>
      <c r="AF11" s="70">
        <v>6931</v>
      </c>
      <c r="AG11" s="55">
        <f t="shared" si="8"/>
        <v>0.22320011542345983</v>
      </c>
      <c r="AH11" s="77">
        <v>0</v>
      </c>
      <c r="AI11" s="70"/>
      <c r="AJ11" s="55">
        <f t="shared" si="9"/>
        <v>0</v>
      </c>
      <c r="AK11" s="77">
        <v>0</v>
      </c>
      <c r="AL11" s="70"/>
      <c r="AM11" s="55">
        <f t="shared" si="46"/>
        <v>0</v>
      </c>
      <c r="AN11" s="97">
        <f>SUM(D11,G11,J11,M11,P11,S11,V11,Y11,AB11,AE11,AH11,AK11)</f>
        <v>224462</v>
      </c>
      <c r="AO11" s="77">
        <f>SUM(E11,H11,K11,N11,Q11,W11,T11,Z11,AC11,AF11,AI11,AL11)</f>
        <v>1025678</v>
      </c>
      <c r="AP11" s="98">
        <f t="shared" si="11"/>
        <v>0.21884256072568584</v>
      </c>
      <c r="AQ11" s="124">
        <v>41734</v>
      </c>
      <c r="AR11" s="122"/>
      <c r="AS11" s="249"/>
      <c r="AT11" s="243"/>
      <c r="AU11" s="101" t="s">
        <v>39</v>
      </c>
      <c r="AV11" s="16">
        <f t="shared" si="47"/>
        <v>631163</v>
      </c>
      <c r="AW11" s="16">
        <f t="shared" si="47"/>
        <v>3130647</v>
      </c>
      <c r="AX11" s="17">
        <f t="shared" si="13"/>
        <v>0.20160784655695771</v>
      </c>
      <c r="AY11" s="16">
        <f t="shared" si="14"/>
        <v>112791</v>
      </c>
      <c r="AZ11" s="207"/>
      <c r="BA11" s="65"/>
      <c r="BB11" s="193"/>
      <c r="BC11" s="19" t="s">
        <v>39</v>
      </c>
      <c r="BD11" s="16">
        <f t="shared" si="48"/>
        <v>94295</v>
      </c>
      <c r="BE11" s="16">
        <f t="shared" si="48"/>
        <v>410369</v>
      </c>
      <c r="BF11" s="17">
        <f t="shared" si="15"/>
        <v>0.22978100197627013</v>
      </c>
      <c r="BH11" s="193"/>
      <c r="BI11" s="19" t="s">
        <v>39</v>
      </c>
      <c r="BJ11" s="16">
        <f t="shared" si="49"/>
        <v>104776</v>
      </c>
      <c r="BK11" s="16">
        <f t="shared" si="49"/>
        <v>448927</v>
      </c>
      <c r="BL11" s="17">
        <f t="shared" si="16"/>
        <v>0.23339206597063666</v>
      </c>
      <c r="BN11" s="193"/>
      <c r="BO11" s="19" t="s">
        <v>39</v>
      </c>
      <c r="BP11" s="16">
        <f t="shared" si="50"/>
        <v>122302</v>
      </c>
      <c r="BQ11" s="16">
        <f t="shared" si="50"/>
        <v>650275</v>
      </c>
      <c r="BR11" s="17">
        <f t="shared" si="18"/>
        <v>0.18807735188958519</v>
      </c>
      <c r="BT11" s="193"/>
      <c r="BU11" s="19" t="s">
        <v>39</v>
      </c>
      <c r="BV11" s="16">
        <f t="shared" si="51"/>
        <v>98211</v>
      </c>
      <c r="BW11" s="16">
        <f t="shared" si="51"/>
        <v>526782</v>
      </c>
      <c r="BX11" s="17">
        <f t="shared" si="20"/>
        <v>0.18643575520803671</v>
      </c>
      <c r="BZ11" s="193"/>
      <c r="CA11" s="19" t="s">
        <v>39</v>
      </c>
      <c r="CB11" s="16">
        <f t="shared" si="52"/>
        <v>92319</v>
      </c>
      <c r="CC11" s="16">
        <f t="shared" si="52"/>
        <v>427038</v>
      </c>
      <c r="CD11" s="17">
        <f t="shared" si="22"/>
        <v>0.2161845081702331</v>
      </c>
      <c r="CF11" s="193"/>
      <c r="CG11" s="19" t="s">
        <v>39</v>
      </c>
      <c r="CH11" s="16">
        <f t="shared" si="53"/>
        <v>0</v>
      </c>
      <c r="CI11" s="16">
        <f t="shared" si="53"/>
        <v>0</v>
      </c>
      <c r="CJ11" s="17">
        <f t="shared" si="24"/>
        <v>0</v>
      </c>
      <c r="CL11" s="193"/>
      <c r="CM11" s="19" t="s">
        <v>39</v>
      </c>
      <c r="CN11" s="16">
        <f t="shared" si="54"/>
        <v>80119</v>
      </c>
      <c r="CO11" s="16">
        <f t="shared" si="54"/>
        <v>483678</v>
      </c>
      <c r="CP11" s="17">
        <f t="shared" si="26"/>
        <v>0.1656453260226845</v>
      </c>
      <c r="CR11" s="193"/>
      <c r="CS11" s="19" t="s">
        <v>39</v>
      </c>
      <c r="CT11" s="16">
        <f t="shared" si="55"/>
        <v>34067</v>
      </c>
      <c r="CU11" s="16">
        <f t="shared" si="55"/>
        <v>149553</v>
      </c>
      <c r="CV11" s="17">
        <f t="shared" si="28"/>
        <v>0.22779215395211061</v>
      </c>
      <c r="CX11" s="193"/>
      <c r="CY11" s="19" t="s">
        <v>39</v>
      </c>
      <c r="CZ11" s="16">
        <f t="shared" si="56"/>
        <v>953</v>
      </c>
      <c r="DA11" s="16">
        <f t="shared" si="56"/>
        <v>10168</v>
      </c>
      <c r="DB11" s="17">
        <f t="shared" si="30"/>
        <v>9.3725413060582213E-2</v>
      </c>
      <c r="DD11" s="193"/>
      <c r="DE11" s="19" t="s">
        <v>39</v>
      </c>
      <c r="DF11" s="16">
        <f t="shared" si="57"/>
        <v>3210</v>
      </c>
      <c r="DG11" s="16">
        <f t="shared" si="57"/>
        <v>15414</v>
      </c>
      <c r="DH11" s="17">
        <f t="shared" si="32"/>
        <v>0.20825223822499025</v>
      </c>
      <c r="DJ11" s="193"/>
      <c r="DK11" s="19" t="s">
        <v>39</v>
      </c>
      <c r="DL11" s="16">
        <f t="shared" si="58"/>
        <v>911</v>
      </c>
      <c r="DM11" s="16">
        <f t="shared" si="58"/>
        <v>8443</v>
      </c>
      <c r="DN11" s="17">
        <f t="shared" si="34"/>
        <v>0.1079000355323937</v>
      </c>
      <c r="DP11" s="193"/>
      <c r="DQ11" s="19" t="s">
        <v>39</v>
      </c>
      <c r="DR11" s="16">
        <f t="shared" si="59"/>
        <v>0</v>
      </c>
      <c r="DS11" s="16">
        <f t="shared" si="59"/>
        <v>0</v>
      </c>
      <c r="DT11" s="17">
        <f t="shared" si="36"/>
        <v>0</v>
      </c>
    </row>
    <row r="12" spans="1:124" ht="18.75" customHeight="1" x14ac:dyDescent="0.3">
      <c r="A12" s="233"/>
      <c r="B12" s="233"/>
      <c r="C12" s="100" t="s">
        <v>52</v>
      </c>
      <c r="D12" s="77">
        <v>42216</v>
      </c>
      <c r="E12" s="70">
        <v>179429</v>
      </c>
      <c r="F12" s="55">
        <f t="shared" si="37"/>
        <v>0.23527969280328151</v>
      </c>
      <c r="G12" s="77">
        <v>37424</v>
      </c>
      <c r="H12" s="70">
        <v>169675</v>
      </c>
      <c r="I12" s="55">
        <f t="shared" si="38"/>
        <v>0.22056284072491528</v>
      </c>
      <c r="J12" s="77">
        <v>37834</v>
      </c>
      <c r="K12" s="70">
        <v>175822</v>
      </c>
      <c r="L12" s="55">
        <f t="shared" si="39"/>
        <v>0.21518353789628147</v>
      </c>
      <c r="M12" s="77">
        <v>38917</v>
      </c>
      <c r="N12" s="70">
        <v>179433</v>
      </c>
      <c r="O12" s="55">
        <f t="shared" si="40"/>
        <v>0.21688875513422837</v>
      </c>
      <c r="P12" s="77">
        <v>32651</v>
      </c>
      <c r="Q12" s="70">
        <v>129256</v>
      </c>
      <c r="R12" s="55">
        <f t="shared" si="41"/>
        <v>0.25260722906480165</v>
      </c>
      <c r="S12" s="77"/>
      <c r="T12" s="70"/>
      <c r="U12" s="55">
        <f t="shared" si="42"/>
        <v>0</v>
      </c>
      <c r="V12" s="77">
        <v>22033</v>
      </c>
      <c r="W12" s="70">
        <v>118336</v>
      </c>
      <c r="X12" s="55">
        <f t="shared" si="43"/>
        <v>0.18619017036235802</v>
      </c>
      <c r="Y12" s="77">
        <v>14976</v>
      </c>
      <c r="Z12" s="70">
        <v>68485</v>
      </c>
      <c r="AA12" s="55">
        <f t="shared" si="44"/>
        <v>0.21867562239906549</v>
      </c>
      <c r="AB12" s="77"/>
      <c r="AC12" s="70"/>
      <c r="AD12" s="55">
        <f t="shared" si="45"/>
        <v>0</v>
      </c>
      <c r="AE12" s="77">
        <v>1635</v>
      </c>
      <c r="AF12" s="70">
        <v>6863</v>
      </c>
      <c r="AG12" s="55">
        <f t="shared" si="8"/>
        <v>0.23823400845111467</v>
      </c>
      <c r="AH12" s="77">
        <v>0</v>
      </c>
      <c r="AI12" s="70"/>
      <c r="AJ12" s="55">
        <f t="shared" si="9"/>
        <v>0</v>
      </c>
      <c r="AK12" s="77">
        <v>0</v>
      </c>
      <c r="AL12" s="70"/>
      <c r="AM12" s="55">
        <f t="shared" si="46"/>
        <v>0</v>
      </c>
      <c r="AN12" s="97">
        <f>SUM(D12,G12,J12,M12,P12,S12,V12,Y12,AB12,AE12,AH12,AK12)</f>
        <v>227686</v>
      </c>
      <c r="AO12" s="77">
        <f>SUM(E12,H12,K12,N12,Q12,W12,T12,Z12,AC12,AF12,AI12,AL12)</f>
        <v>1027299</v>
      </c>
      <c r="AP12" s="98">
        <f t="shared" si="11"/>
        <v>0.22163557055930164</v>
      </c>
      <c r="AQ12" s="124">
        <v>39268</v>
      </c>
      <c r="AR12" s="121"/>
      <c r="AS12" s="249"/>
      <c r="AT12" s="243"/>
      <c r="AU12" s="101" t="s">
        <v>52</v>
      </c>
      <c r="AV12" s="16">
        <f t="shared" si="47"/>
        <v>633795</v>
      </c>
      <c r="AW12" s="16">
        <f t="shared" si="47"/>
        <v>3052498</v>
      </c>
      <c r="AX12" s="17">
        <f t="shared" si="13"/>
        <v>0.20763158567180059</v>
      </c>
      <c r="AY12" s="16">
        <f t="shared" si="14"/>
        <v>107206</v>
      </c>
      <c r="AZ12" s="207"/>
      <c r="BB12" s="193"/>
      <c r="BC12" s="19" t="s">
        <v>52</v>
      </c>
      <c r="BD12" s="16">
        <f t="shared" si="48"/>
        <v>106837</v>
      </c>
      <c r="BE12" s="16">
        <f t="shared" si="48"/>
        <v>447899</v>
      </c>
      <c r="BF12" s="17">
        <f t="shared" si="15"/>
        <v>0.23852922198977894</v>
      </c>
      <c r="BH12" s="193"/>
      <c r="BI12" s="19" t="s">
        <v>52</v>
      </c>
      <c r="BJ12" s="16">
        <f t="shared" si="49"/>
        <v>98796</v>
      </c>
      <c r="BK12" s="16">
        <f t="shared" si="49"/>
        <v>421743</v>
      </c>
      <c r="BL12" s="17">
        <f t="shared" si="16"/>
        <v>0.23425640733811823</v>
      </c>
      <c r="BN12" s="193"/>
      <c r="BO12" s="19" t="s">
        <v>52</v>
      </c>
      <c r="BP12" s="16">
        <f t="shared" si="50"/>
        <v>118939</v>
      </c>
      <c r="BQ12" s="16">
        <f t="shared" si="50"/>
        <v>616166</v>
      </c>
      <c r="BR12" s="17">
        <f t="shared" si="18"/>
        <v>0.19303077417449194</v>
      </c>
      <c r="BT12" s="193"/>
      <c r="BU12" s="19" t="s">
        <v>52</v>
      </c>
      <c r="BV12" s="16">
        <f t="shared" si="51"/>
        <v>101267</v>
      </c>
      <c r="BW12" s="16">
        <f t="shared" si="51"/>
        <v>515404</v>
      </c>
      <c r="BX12" s="17">
        <f t="shared" si="20"/>
        <v>0.19648081893039246</v>
      </c>
      <c r="BZ12" s="193"/>
      <c r="CA12" s="19" t="s">
        <v>52</v>
      </c>
      <c r="CB12" s="16">
        <f t="shared" si="52"/>
        <v>88807</v>
      </c>
      <c r="CC12" s="16">
        <f t="shared" si="52"/>
        <v>397489</v>
      </c>
      <c r="CD12" s="17">
        <f t="shared" si="22"/>
        <v>0.22342001917034182</v>
      </c>
      <c r="CF12" s="193"/>
      <c r="CG12" s="19" t="s">
        <v>52</v>
      </c>
      <c r="CH12" s="16">
        <f t="shared" si="53"/>
        <v>0</v>
      </c>
      <c r="CI12" s="16">
        <f t="shared" si="53"/>
        <v>0</v>
      </c>
      <c r="CJ12" s="17">
        <f t="shared" si="24"/>
        <v>0</v>
      </c>
      <c r="CL12" s="193"/>
      <c r="CM12" s="19" t="s">
        <v>52</v>
      </c>
      <c r="CN12" s="16">
        <f t="shared" si="54"/>
        <v>78520</v>
      </c>
      <c r="CO12" s="16">
        <f t="shared" si="54"/>
        <v>466897</v>
      </c>
      <c r="CP12" s="17">
        <f t="shared" si="26"/>
        <v>0.16817413690814034</v>
      </c>
      <c r="CR12" s="193"/>
      <c r="CS12" s="19" t="s">
        <v>52</v>
      </c>
      <c r="CT12" s="16">
        <f t="shared" si="55"/>
        <v>35185</v>
      </c>
      <c r="CU12" s="16">
        <f t="shared" si="55"/>
        <v>153372</v>
      </c>
      <c r="CV12" s="17">
        <f t="shared" si="28"/>
        <v>0.22940954020290535</v>
      </c>
      <c r="CX12" s="193"/>
      <c r="CY12" s="19" t="s">
        <v>52</v>
      </c>
      <c r="CZ12" s="16">
        <f t="shared" si="56"/>
        <v>951</v>
      </c>
      <c r="DA12" s="16">
        <f t="shared" si="56"/>
        <v>8191</v>
      </c>
      <c r="DB12" s="17">
        <f t="shared" si="30"/>
        <v>0.11610303992186546</v>
      </c>
      <c r="DD12" s="193"/>
      <c r="DE12" s="19" t="s">
        <v>52</v>
      </c>
      <c r="DF12" s="16">
        <f t="shared" si="57"/>
        <v>3254</v>
      </c>
      <c r="DG12" s="16">
        <f t="shared" si="57"/>
        <v>15143</v>
      </c>
      <c r="DH12" s="17">
        <f t="shared" si="32"/>
        <v>0.2148847652380638</v>
      </c>
      <c r="DJ12" s="193"/>
      <c r="DK12" s="19" t="s">
        <v>52</v>
      </c>
      <c r="DL12" s="16">
        <f t="shared" si="58"/>
        <v>1239</v>
      </c>
      <c r="DM12" s="16">
        <f t="shared" si="58"/>
        <v>10194</v>
      </c>
      <c r="DN12" s="17">
        <f t="shared" si="34"/>
        <v>0.12154208357857563</v>
      </c>
      <c r="DP12" s="193"/>
      <c r="DQ12" s="19" t="s">
        <v>52</v>
      </c>
      <c r="DR12" s="16">
        <f t="shared" si="59"/>
        <v>0</v>
      </c>
      <c r="DS12" s="16">
        <f t="shared" si="59"/>
        <v>0</v>
      </c>
      <c r="DT12" s="17">
        <f t="shared" si="36"/>
        <v>0</v>
      </c>
    </row>
    <row r="13" spans="1:124" ht="18.75" customHeight="1" x14ac:dyDescent="0.3">
      <c r="A13" s="233"/>
      <c r="B13" s="234"/>
      <c r="C13" s="102" t="s">
        <v>44</v>
      </c>
      <c r="D13" s="58">
        <f>SUM(D10:D12)</f>
        <v>115873</v>
      </c>
      <c r="E13" s="71">
        <f>SUM(E10:E12)</f>
        <v>505510</v>
      </c>
      <c r="F13" s="59">
        <f t="shared" si="37"/>
        <v>0.22921999564795947</v>
      </c>
      <c r="G13" s="58">
        <f>SUM(G10:G12)</f>
        <v>116157</v>
      </c>
      <c r="H13" s="71">
        <f>SUM(H10:H12)</f>
        <v>527240</v>
      </c>
      <c r="I13" s="59">
        <f t="shared" si="38"/>
        <v>0.22031143312343524</v>
      </c>
      <c r="J13" s="58">
        <f>SUM(J10:J12)</f>
        <v>110948</v>
      </c>
      <c r="K13" s="71">
        <f>SUM(K10:K12)</f>
        <v>525565</v>
      </c>
      <c r="L13" s="59">
        <f t="shared" si="39"/>
        <v>0.21110233748442153</v>
      </c>
      <c r="M13" s="58">
        <f>SUM(M10:M12)</f>
        <v>108568</v>
      </c>
      <c r="N13" s="71">
        <f>SUM(N10:N12)</f>
        <v>511378</v>
      </c>
      <c r="O13" s="59">
        <f t="shared" si="40"/>
        <v>0.21230479214983827</v>
      </c>
      <c r="P13" s="58">
        <f>SUM(P10:P12)</f>
        <v>100317</v>
      </c>
      <c r="Q13" s="71">
        <f>SUM(Q10:Q12)</f>
        <v>402564</v>
      </c>
      <c r="R13" s="59">
        <f t="shared" si="41"/>
        <v>0.24919515903061376</v>
      </c>
      <c r="S13" s="58">
        <f>SUM(S10:S12)</f>
        <v>0</v>
      </c>
      <c r="T13" s="71">
        <f>SUM(T10:T12)</f>
        <v>0</v>
      </c>
      <c r="U13" s="59">
        <f t="shared" si="42"/>
        <v>0</v>
      </c>
      <c r="V13" s="58">
        <f>SUM(V10:V12)</f>
        <v>67570</v>
      </c>
      <c r="W13" s="71">
        <f>SUM(W10:W12)</f>
        <v>364952</v>
      </c>
      <c r="X13" s="59">
        <f t="shared" si="43"/>
        <v>0.1851476358534821</v>
      </c>
      <c r="Y13" s="58">
        <f>SUM(Y10:Y12)</f>
        <v>42939</v>
      </c>
      <c r="Z13" s="71">
        <f>SUM(Z10:Z12)</f>
        <v>200530</v>
      </c>
      <c r="AA13" s="59">
        <f t="shared" si="44"/>
        <v>0.21412756196080387</v>
      </c>
      <c r="AB13" s="58">
        <f>SUM(AB10:AB12)</f>
        <v>0</v>
      </c>
      <c r="AC13" s="71">
        <f>SUM(AC10:AC12)</f>
        <v>0</v>
      </c>
      <c r="AD13" s="59">
        <f t="shared" si="45"/>
        <v>0</v>
      </c>
      <c r="AE13" s="58">
        <f>SUM(AE10:AE12)</f>
        <v>4501</v>
      </c>
      <c r="AF13" s="71">
        <f>SUM(AF10:AF12)</f>
        <v>19860</v>
      </c>
      <c r="AG13" s="59">
        <f t="shared" si="8"/>
        <v>0.22663645518630413</v>
      </c>
      <c r="AH13" s="58">
        <f>SUM(AH10:AH12)</f>
        <v>2</v>
      </c>
      <c r="AI13" s="71">
        <f>SUM(AI10:AI12)</f>
        <v>0</v>
      </c>
      <c r="AJ13" s="59">
        <f t="shared" si="9"/>
        <v>0</v>
      </c>
      <c r="AK13" s="58">
        <f>SUM(AK10:AK12)</f>
        <v>0</v>
      </c>
      <c r="AL13" s="71">
        <f>SUM(AL10:AL12)</f>
        <v>0</v>
      </c>
      <c r="AM13" s="59">
        <f t="shared" si="46"/>
        <v>0</v>
      </c>
      <c r="AN13" s="58">
        <f>SUM(AN10:AN12)</f>
        <v>666875</v>
      </c>
      <c r="AO13" s="58">
        <f>SUM(AO10:AO12)</f>
        <v>3057599</v>
      </c>
      <c r="AP13" s="103">
        <f t="shared" si="11"/>
        <v>0.21810413988230634</v>
      </c>
      <c r="AQ13" s="133">
        <f>SUM(AQ10:AQ12)</f>
        <v>124647</v>
      </c>
      <c r="AR13" s="121"/>
      <c r="AS13" s="249"/>
      <c r="AT13" s="244"/>
      <c r="AU13" s="104" t="s">
        <v>44</v>
      </c>
      <c r="AV13" s="26">
        <f>SUM(AV10:AV12)</f>
        <v>1854525</v>
      </c>
      <c r="AW13" s="26">
        <f>SUM(AW10:AW12)</f>
        <v>9171193</v>
      </c>
      <c r="AX13" s="27">
        <f t="shared" si="13"/>
        <v>0.20221196958781698</v>
      </c>
      <c r="AY13" s="26">
        <f t="shared" si="14"/>
        <v>333654</v>
      </c>
      <c r="AZ13" s="207"/>
      <c r="BB13" s="194"/>
      <c r="BC13" s="25" t="s">
        <v>44</v>
      </c>
      <c r="BD13" s="26">
        <f>SUM(BD10:BD12)</f>
        <v>288500</v>
      </c>
      <c r="BE13" s="26">
        <f>SUM(BE10:BE12)</f>
        <v>1240661</v>
      </c>
      <c r="BF13" s="27">
        <f t="shared" si="15"/>
        <v>0.23253733292172479</v>
      </c>
      <c r="BH13" s="194"/>
      <c r="BI13" s="25" t="s">
        <v>44</v>
      </c>
      <c r="BJ13" s="26">
        <f>SUM(BJ10:BJ12)</f>
        <v>303742</v>
      </c>
      <c r="BK13" s="26">
        <f>SUM(BK10:BK12)</f>
        <v>1292738</v>
      </c>
      <c r="BL13" s="27">
        <f t="shared" si="16"/>
        <v>0.2349602162232409</v>
      </c>
      <c r="BN13" s="194"/>
      <c r="BO13" s="25" t="s">
        <v>44</v>
      </c>
      <c r="BP13" s="26">
        <f>SUM(BP10:BP12)</f>
        <v>354475</v>
      </c>
      <c r="BQ13" s="26">
        <f>SUM(BQ10:BQ12)</f>
        <v>1886642</v>
      </c>
      <c r="BR13" s="27">
        <f t="shared" si="18"/>
        <v>0.18788673208801671</v>
      </c>
      <c r="BT13" s="194"/>
      <c r="BU13" s="25" t="s">
        <v>44</v>
      </c>
      <c r="BV13" s="26">
        <f>SUM(BV10:BV12)</f>
        <v>291808</v>
      </c>
      <c r="BW13" s="26">
        <f>SUM(BW10:BW12)</f>
        <v>1558326</v>
      </c>
      <c r="BX13" s="27">
        <f t="shared" si="20"/>
        <v>0.18725735179930258</v>
      </c>
      <c r="BZ13" s="194"/>
      <c r="CA13" s="25" t="s">
        <v>44</v>
      </c>
      <c r="CB13" s="26">
        <f>SUM(CB10:CB12)</f>
        <v>269917</v>
      </c>
      <c r="CC13" s="26">
        <f>SUM(CC10:CC12)</f>
        <v>1248936</v>
      </c>
      <c r="CD13" s="27">
        <f t="shared" si="22"/>
        <v>0.2161175592664476</v>
      </c>
      <c r="CF13" s="194"/>
      <c r="CG13" s="25" t="s">
        <v>44</v>
      </c>
      <c r="CH13" s="26">
        <f>SUM(CH10:CH12)</f>
        <v>0</v>
      </c>
      <c r="CI13" s="26">
        <f>SUM(CI10:CI12)</f>
        <v>0</v>
      </c>
      <c r="CJ13" s="27">
        <f t="shared" si="24"/>
        <v>0</v>
      </c>
      <c r="CL13" s="194"/>
      <c r="CM13" s="25" t="s">
        <v>44</v>
      </c>
      <c r="CN13" s="26">
        <f>SUM(CN10:CN12)</f>
        <v>230598</v>
      </c>
      <c r="CO13" s="26">
        <f>SUM(CO10:CO12)</f>
        <v>1399931</v>
      </c>
      <c r="CP13" s="27">
        <f t="shared" si="26"/>
        <v>0.16472097553379417</v>
      </c>
      <c r="CR13" s="194"/>
      <c r="CS13" s="25" t="s">
        <v>44</v>
      </c>
      <c r="CT13" s="26">
        <f>SUM(CT10:CT12)</f>
        <v>101352</v>
      </c>
      <c r="CU13" s="26">
        <f>SUM(CU10:CU12)</f>
        <v>451652</v>
      </c>
      <c r="CV13" s="27">
        <f t="shared" si="28"/>
        <v>0.22440285883822059</v>
      </c>
      <c r="CX13" s="194"/>
      <c r="CY13" s="25" t="s">
        <v>44</v>
      </c>
      <c r="CZ13" s="26">
        <f>SUM(CZ10:CZ12)</f>
        <v>2678</v>
      </c>
      <c r="DA13" s="26">
        <f>SUM(DA10:DA12)</f>
        <v>27380</v>
      </c>
      <c r="DB13" s="27">
        <f t="shared" si="30"/>
        <v>9.7808619430241051E-2</v>
      </c>
      <c r="DD13" s="194"/>
      <c r="DE13" s="25" t="s">
        <v>44</v>
      </c>
      <c r="DF13" s="26">
        <f>SUM(DF10:DF12)</f>
        <v>9074</v>
      </c>
      <c r="DG13" s="26">
        <f>SUM(DG10:DG12)</f>
        <v>43952</v>
      </c>
      <c r="DH13" s="27">
        <f t="shared" si="32"/>
        <v>0.2064524936294139</v>
      </c>
      <c r="DJ13" s="194"/>
      <c r="DK13" s="25" t="s">
        <v>44</v>
      </c>
      <c r="DL13" s="26">
        <f>SUM(DL10:DL12)</f>
        <v>2381</v>
      </c>
      <c r="DM13" s="26">
        <f>SUM(DM10:DM12)</f>
        <v>20975</v>
      </c>
      <c r="DN13" s="27">
        <f t="shared" si="34"/>
        <v>0.1135160905840286</v>
      </c>
      <c r="DP13" s="194"/>
      <c r="DQ13" s="25" t="s">
        <v>44</v>
      </c>
      <c r="DR13" s="26">
        <f>SUM(DR10:DR12)</f>
        <v>0</v>
      </c>
      <c r="DS13" s="26">
        <f>SUM(DS10:DS12)</f>
        <v>0</v>
      </c>
      <c r="DT13" s="27">
        <f t="shared" si="36"/>
        <v>0</v>
      </c>
    </row>
    <row r="14" spans="1:124" ht="18.75" customHeight="1" x14ac:dyDescent="0.3">
      <c r="A14" s="233"/>
      <c r="B14" s="232" t="s">
        <v>26</v>
      </c>
      <c r="C14" s="100" t="s">
        <v>55</v>
      </c>
      <c r="D14" s="137">
        <v>37493</v>
      </c>
      <c r="E14" s="70">
        <v>171271</v>
      </c>
      <c r="F14" s="55">
        <f t="shared" si="37"/>
        <v>0.2189103817925977</v>
      </c>
      <c r="G14" s="137">
        <v>36550</v>
      </c>
      <c r="H14" s="70">
        <v>162932</v>
      </c>
      <c r="I14" s="55">
        <f t="shared" si="38"/>
        <v>0.22432671298455797</v>
      </c>
      <c r="J14" s="137">
        <v>37424</v>
      </c>
      <c r="K14" s="70">
        <v>173287</v>
      </c>
      <c r="L14" s="55">
        <f t="shared" si="39"/>
        <v>0.21596542152613871</v>
      </c>
      <c r="M14" s="137">
        <v>37300</v>
      </c>
      <c r="N14" s="70">
        <v>173283</v>
      </c>
      <c r="O14" s="55">
        <f t="shared" si="40"/>
        <v>0.21525481437879077</v>
      </c>
      <c r="P14" s="137">
        <v>30803</v>
      </c>
      <c r="Q14" s="70">
        <v>115311</v>
      </c>
      <c r="R14" s="55">
        <f t="shared" si="41"/>
        <v>0.26712976212156692</v>
      </c>
      <c r="S14" s="77"/>
      <c r="T14" s="70"/>
      <c r="U14" s="55">
        <f t="shared" si="42"/>
        <v>0</v>
      </c>
      <c r="V14" s="137">
        <v>26882</v>
      </c>
      <c r="W14" s="70">
        <v>137716</v>
      </c>
      <c r="X14" s="55">
        <f t="shared" si="43"/>
        <v>0.19519881495251096</v>
      </c>
      <c r="Y14" s="137">
        <v>13775</v>
      </c>
      <c r="Z14" s="70">
        <v>63183</v>
      </c>
      <c r="AA14" s="55">
        <f t="shared" si="44"/>
        <v>0.21801750470854503</v>
      </c>
      <c r="AB14" s="137">
        <v>144</v>
      </c>
      <c r="AC14" s="20">
        <v>884</v>
      </c>
      <c r="AD14" s="55">
        <f t="shared" si="45"/>
        <v>0.16289592760180996</v>
      </c>
      <c r="AE14" s="137">
        <v>1754</v>
      </c>
      <c r="AF14" s="70">
        <v>7132</v>
      </c>
      <c r="AG14" s="55">
        <f t="shared" si="8"/>
        <v>0.24593381940549636</v>
      </c>
      <c r="AH14" s="77">
        <v>0</v>
      </c>
      <c r="AI14" s="70"/>
      <c r="AJ14" s="55">
        <f t="shared" si="9"/>
        <v>0</v>
      </c>
      <c r="AK14" s="77">
        <v>0</v>
      </c>
      <c r="AL14" s="70"/>
      <c r="AM14" s="55">
        <f t="shared" si="46"/>
        <v>0</v>
      </c>
      <c r="AN14" s="97">
        <f>SUM(D14,G14,J14,M14,P14,S14,V14,Y14,AB14,AE14,AH14,AK14)</f>
        <v>222125</v>
      </c>
      <c r="AO14" s="77">
        <f>SUM(E14,H14,K14,N14,Q14,W14,T14,Z14,AC14,AF14,AI14,AL14)</f>
        <v>1004999</v>
      </c>
      <c r="AP14" s="98">
        <f t="shared" si="11"/>
        <v>0.22102012041803026</v>
      </c>
      <c r="AQ14" s="135">
        <v>34745</v>
      </c>
      <c r="AR14" s="121"/>
      <c r="AS14" s="249"/>
      <c r="AT14" s="242" t="s">
        <v>26</v>
      </c>
      <c r="AU14" s="101" t="s">
        <v>55</v>
      </c>
      <c r="AV14" s="16">
        <f t="shared" ref="AV14:AW16" si="60">SUM(AN14,AN31,AN48,AN65,AN82,AN99,AN116,AN133,AN150,AN167,AN218,AN184,AN201,AN235)</f>
        <v>606684</v>
      </c>
      <c r="AW14" s="16">
        <f t="shared" si="60"/>
        <v>2944075</v>
      </c>
      <c r="AX14" s="17">
        <f t="shared" si="13"/>
        <v>0.20606947852890975</v>
      </c>
      <c r="AY14" s="16">
        <f t="shared" si="14"/>
        <v>92588</v>
      </c>
      <c r="AZ14" s="207"/>
      <c r="BB14" s="192" t="s">
        <v>26</v>
      </c>
      <c r="BC14" s="19" t="s">
        <v>55</v>
      </c>
      <c r="BD14" s="16">
        <f t="shared" ref="BD14:BE16" si="61">SUM(D14,D31,D48,D65,D82,D99,D116,D133,D150,D167,D184,D201,D218,D235)</f>
        <v>95656</v>
      </c>
      <c r="BE14" s="16">
        <f t="shared" si="61"/>
        <v>432820</v>
      </c>
      <c r="BF14" s="17">
        <f t="shared" si="15"/>
        <v>0.22100642299339218</v>
      </c>
      <c r="BH14" s="192" t="s">
        <v>26</v>
      </c>
      <c r="BI14" s="19" t="s">
        <v>55</v>
      </c>
      <c r="BJ14" s="16">
        <f t="shared" ref="BJ14:BK16" si="62">SUM(G14,G31,G48,G65,G82,G99,G116,G133,G150,G167,G184,G201,G218,G235)</f>
        <v>93277</v>
      </c>
      <c r="BK14" s="16">
        <f t="shared" si="62"/>
        <v>400873</v>
      </c>
      <c r="BL14" s="17">
        <f t="shared" si="16"/>
        <v>0.2326846657170725</v>
      </c>
      <c r="BN14" s="192" t="s">
        <v>26</v>
      </c>
      <c r="BO14" s="19" t="s">
        <v>55</v>
      </c>
      <c r="BP14" s="16">
        <f t="shared" ref="BP14:BQ16" si="63">SUM(J14,J31,J48,J65,J82,J99,J116,J133,J150,J167,J184,J201,J218,J235)</f>
        <v>117198</v>
      </c>
      <c r="BQ14" s="16">
        <f t="shared" si="63"/>
        <v>590834</v>
      </c>
      <c r="BR14" s="17">
        <f t="shared" si="18"/>
        <v>0.19836028393762037</v>
      </c>
      <c r="BT14" s="192" t="s">
        <v>26</v>
      </c>
      <c r="BU14" s="19" t="s">
        <v>55</v>
      </c>
      <c r="BV14" s="16">
        <f t="shared" ref="BV14:BW16" si="64">SUM(M14,M31,M48,M65,M82,M99,M116,M133,M150,M167,M184,M201,M218,M235)</f>
        <v>100179</v>
      </c>
      <c r="BW14" s="16">
        <f t="shared" si="64"/>
        <v>523171</v>
      </c>
      <c r="BX14" s="17">
        <f t="shared" si="20"/>
        <v>0.19148423746729082</v>
      </c>
      <c r="BZ14" s="192" t="s">
        <v>26</v>
      </c>
      <c r="CA14" s="19" t="s">
        <v>55</v>
      </c>
      <c r="CB14" s="16">
        <f t="shared" ref="CB14:CC16" si="65">SUM(P14,P31,P48,P65,P82,P99,P116,P133,P150,P167,P184,P201,P218,P235)</f>
        <v>80017</v>
      </c>
      <c r="CC14" s="16">
        <f t="shared" si="65"/>
        <v>349981</v>
      </c>
      <c r="CD14" s="17">
        <f t="shared" si="22"/>
        <v>0.22863241147376573</v>
      </c>
      <c r="CF14" s="192" t="s">
        <v>26</v>
      </c>
      <c r="CG14" s="19" t="s">
        <v>55</v>
      </c>
      <c r="CH14" s="16">
        <f t="shared" ref="CH14:CI16" si="66">SUM(S14,S31,S48,S65,S82,S99,S116,S133,S150,S167,S184,S201,S218,S235)</f>
        <v>0</v>
      </c>
      <c r="CI14" s="16">
        <f t="shared" si="66"/>
        <v>0</v>
      </c>
      <c r="CJ14" s="17">
        <f t="shared" si="24"/>
        <v>0</v>
      </c>
      <c r="CL14" s="192" t="s">
        <v>26</v>
      </c>
      <c r="CM14" s="19" t="s">
        <v>55</v>
      </c>
      <c r="CN14" s="16">
        <f t="shared" ref="CN14:CO16" si="67">SUM(V14,V31,V48,V65,V82,V99,V116,V133,V167,V184,V201,V218,V235)</f>
        <v>81277</v>
      </c>
      <c r="CO14" s="16">
        <f t="shared" si="67"/>
        <v>467493</v>
      </c>
      <c r="CP14" s="17">
        <f t="shared" si="26"/>
        <v>0.17385714866318855</v>
      </c>
      <c r="CR14" s="192" t="s">
        <v>26</v>
      </c>
      <c r="CS14" s="19" t="s">
        <v>55</v>
      </c>
      <c r="CT14" s="16">
        <f t="shared" ref="CT14:CU16" si="68">SUM(Y14,Y31,Y48,Y65,Y82,Y99,Y116,Y133,Y150,Y167,Y184,Y201,Y218,Y235)</f>
        <v>32808</v>
      </c>
      <c r="CU14" s="16">
        <f t="shared" si="68"/>
        <v>137743</v>
      </c>
      <c r="CV14" s="17">
        <f t="shared" si="28"/>
        <v>0.23818270256927757</v>
      </c>
      <c r="CX14" s="192" t="s">
        <v>26</v>
      </c>
      <c r="CY14" s="19" t="s">
        <v>55</v>
      </c>
      <c r="CZ14" s="16">
        <f t="shared" ref="CZ14:DA16" si="69">SUM(AB14,AB31,AB48,AB65,AB82,AB99,AB116,AB133,AB150,AB167,AB184,AB201,AB218,AB235)</f>
        <v>1498</v>
      </c>
      <c r="DA14" s="16">
        <f t="shared" si="69"/>
        <v>12192</v>
      </c>
      <c r="DB14" s="17">
        <f t="shared" si="30"/>
        <v>0.12286745406824147</v>
      </c>
      <c r="DD14" s="192" t="s">
        <v>26</v>
      </c>
      <c r="DE14" s="19" t="s">
        <v>55</v>
      </c>
      <c r="DF14" s="16">
        <f t="shared" ref="DF14:DG16" si="70">SUM(AE14,AE31,AE48,AE65,AE82,AE99,AE116,AE133,AE150,AE167,AE184,AE201,AE218,AE235)</f>
        <v>3616</v>
      </c>
      <c r="DG14" s="16">
        <f t="shared" si="70"/>
        <v>17301</v>
      </c>
      <c r="DH14" s="17">
        <f t="shared" si="32"/>
        <v>0.20900525981157159</v>
      </c>
      <c r="DJ14" s="192" t="s">
        <v>26</v>
      </c>
      <c r="DK14" s="19" t="s">
        <v>55</v>
      </c>
      <c r="DL14" s="16">
        <f t="shared" ref="DL14:DM16" si="71">SUM(AH14,AH31,AH48,AH65,AH82,AH99,AH116,AH133,AH150,AH167,AH184,AH201,AH218,AH235)</f>
        <v>1158</v>
      </c>
      <c r="DM14" s="16">
        <f t="shared" si="71"/>
        <v>11667</v>
      </c>
      <c r="DN14" s="17">
        <f t="shared" si="34"/>
        <v>9.925430701979944E-2</v>
      </c>
      <c r="DP14" s="192" t="s">
        <v>26</v>
      </c>
      <c r="DQ14" s="19" t="s">
        <v>55</v>
      </c>
      <c r="DR14" s="16">
        <f t="shared" ref="DR14:DS16" si="72">SUM(AK14,AK31,AK48,AK65,AK82,AK99,AK116,AK133,AK150,AK167,AK184,AK201,AK218,AK235)</f>
        <v>0</v>
      </c>
      <c r="DS14" s="16">
        <f t="shared" si="72"/>
        <v>0</v>
      </c>
      <c r="DT14" s="17">
        <f t="shared" si="36"/>
        <v>0</v>
      </c>
    </row>
    <row r="15" spans="1:124" ht="18.75" customHeight="1" x14ac:dyDescent="0.3">
      <c r="A15" s="233"/>
      <c r="B15" s="233"/>
      <c r="C15" s="100" t="s">
        <v>50</v>
      </c>
      <c r="D15" s="77">
        <v>36383</v>
      </c>
      <c r="E15" s="72">
        <v>154605</v>
      </c>
      <c r="F15" s="55">
        <f t="shared" si="37"/>
        <v>0.23532874098509104</v>
      </c>
      <c r="G15" s="77">
        <v>34149</v>
      </c>
      <c r="H15" s="72">
        <v>139222</v>
      </c>
      <c r="I15" s="55">
        <f t="shared" si="38"/>
        <v>0.24528450963209839</v>
      </c>
      <c r="J15" s="77">
        <v>34064</v>
      </c>
      <c r="K15" s="72">
        <v>143704</v>
      </c>
      <c r="L15" s="55">
        <f t="shared" si="39"/>
        <v>0.23704281022100984</v>
      </c>
      <c r="M15" s="77">
        <v>34583</v>
      </c>
      <c r="N15" s="72">
        <v>152798</v>
      </c>
      <c r="O15" s="55">
        <f t="shared" si="40"/>
        <v>0.22633149648555609</v>
      </c>
      <c r="P15" s="77">
        <v>31640</v>
      </c>
      <c r="Q15" s="72">
        <v>115222</v>
      </c>
      <c r="R15" s="55">
        <f t="shared" si="41"/>
        <v>0.27460033674124734</v>
      </c>
      <c r="S15" s="77"/>
      <c r="T15" s="72"/>
      <c r="U15" s="55">
        <f t="shared" si="42"/>
        <v>0</v>
      </c>
      <c r="V15" s="77">
        <v>25398</v>
      </c>
      <c r="W15" s="72">
        <v>119292</v>
      </c>
      <c r="X15" s="55">
        <f t="shared" si="43"/>
        <v>0.2129061462629514</v>
      </c>
      <c r="Y15" s="77">
        <v>15923</v>
      </c>
      <c r="Z15" s="72">
        <v>67536</v>
      </c>
      <c r="AA15" s="55">
        <f t="shared" si="44"/>
        <v>0.23577055200189528</v>
      </c>
      <c r="AB15" s="77">
        <v>193</v>
      </c>
      <c r="AC15" s="72">
        <v>1004</v>
      </c>
      <c r="AD15" s="55">
        <f t="shared" si="45"/>
        <v>0.19223107569721115</v>
      </c>
      <c r="AE15" s="77">
        <v>1774</v>
      </c>
      <c r="AF15" s="72">
        <v>7329</v>
      </c>
      <c r="AG15" s="55">
        <f t="shared" si="8"/>
        <v>0.24205212170828216</v>
      </c>
      <c r="AH15" s="77">
        <v>0</v>
      </c>
      <c r="AI15" s="72"/>
      <c r="AJ15" s="55">
        <f t="shared" si="9"/>
        <v>0</v>
      </c>
      <c r="AK15" s="77">
        <v>2040</v>
      </c>
      <c r="AL15" s="72">
        <v>8648</v>
      </c>
      <c r="AM15" s="55">
        <f t="shared" si="46"/>
        <v>0.23589269195189638</v>
      </c>
      <c r="AN15" s="97">
        <f>SUM(D15,G15,J15,M15,P15,S15,V15,Y15,AB15,AE15,AH15,AK15)</f>
        <v>216147</v>
      </c>
      <c r="AO15" s="77">
        <f>SUM(E15,H15,K15,N15,Q15,W15,T15,Z15,AC15,AF15,AI15,AL15)</f>
        <v>909360</v>
      </c>
      <c r="AP15" s="98">
        <f t="shared" si="11"/>
        <v>0.23769134336236475</v>
      </c>
      <c r="AQ15" s="124">
        <v>28919</v>
      </c>
      <c r="AR15" s="121"/>
      <c r="AS15" s="249"/>
      <c r="AT15" s="243"/>
      <c r="AU15" s="101" t="s">
        <v>50</v>
      </c>
      <c r="AV15" s="16">
        <f t="shared" si="60"/>
        <v>596784</v>
      </c>
      <c r="AW15" s="16">
        <f t="shared" si="60"/>
        <v>2721847</v>
      </c>
      <c r="AX15" s="17">
        <f t="shared" si="13"/>
        <v>0.21925699717875399</v>
      </c>
      <c r="AY15" s="16">
        <f t="shared" si="14"/>
        <v>80404</v>
      </c>
      <c r="AZ15" s="207"/>
      <c r="BB15" s="193"/>
      <c r="BC15" s="19" t="s">
        <v>50</v>
      </c>
      <c r="BD15" s="16">
        <f t="shared" si="61"/>
        <v>98578</v>
      </c>
      <c r="BE15" s="16">
        <f t="shared" si="61"/>
        <v>428872</v>
      </c>
      <c r="BF15" s="17">
        <f t="shared" si="15"/>
        <v>0.22985412897088175</v>
      </c>
      <c r="BH15" s="193"/>
      <c r="BI15" s="19" t="s">
        <v>50</v>
      </c>
      <c r="BJ15" s="16">
        <f t="shared" si="62"/>
        <v>88997</v>
      </c>
      <c r="BK15" s="16">
        <f t="shared" si="62"/>
        <v>355438</v>
      </c>
      <c r="BL15" s="17">
        <f t="shared" si="16"/>
        <v>0.25038684665117406</v>
      </c>
      <c r="BN15" s="193"/>
      <c r="BO15" s="19" t="s">
        <v>50</v>
      </c>
      <c r="BP15" s="16">
        <f t="shared" si="63"/>
        <v>107235</v>
      </c>
      <c r="BQ15" s="16">
        <f t="shared" si="63"/>
        <v>501452</v>
      </c>
      <c r="BR15" s="17">
        <f t="shared" si="18"/>
        <v>0.21384898255466125</v>
      </c>
      <c r="BT15" s="193"/>
      <c r="BU15" s="19" t="s">
        <v>50</v>
      </c>
      <c r="BV15" s="16">
        <f t="shared" si="64"/>
        <v>94872</v>
      </c>
      <c r="BW15" s="16">
        <f t="shared" si="64"/>
        <v>472775</v>
      </c>
      <c r="BX15" s="17">
        <f t="shared" si="20"/>
        <v>0.20067050922743376</v>
      </c>
      <c r="BZ15" s="193"/>
      <c r="CA15" s="19" t="s">
        <v>50</v>
      </c>
      <c r="CB15" s="16">
        <f t="shared" si="65"/>
        <v>83121</v>
      </c>
      <c r="CC15" s="16">
        <f t="shared" si="65"/>
        <v>348592</v>
      </c>
      <c r="CD15" s="17">
        <f t="shared" si="22"/>
        <v>0.23844781291595907</v>
      </c>
      <c r="CF15" s="193"/>
      <c r="CG15" s="19" t="s">
        <v>50</v>
      </c>
      <c r="CH15" s="16">
        <f t="shared" si="66"/>
        <v>0</v>
      </c>
      <c r="CI15" s="16">
        <f t="shared" si="66"/>
        <v>0</v>
      </c>
      <c r="CJ15" s="17">
        <f t="shared" si="24"/>
        <v>0</v>
      </c>
      <c r="CL15" s="193"/>
      <c r="CM15" s="19" t="s">
        <v>50</v>
      </c>
      <c r="CN15" s="16">
        <f t="shared" si="67"/>
        <v>76990</v>
      </c>
      <c r="CO15" s="16">
        <f t="shared" si="67"/>
        <v>407263</v>
      </c>
      <c r="CP15" s="17">
        <f t="shared" si="26"/>
        <v>0.18904246150521897</v>
      </c>
      <c r="CR15" s="193"/>
      <c r="CS15" s="19" t="s">
        <v>50</v>
      </c>
      <c r="CT15" s="16">
        <f t="shared" si="68"/>
        <v>35303</v>
      </c>
      <c r="CU15" s="16">
        <f t="shared" si="68"/>
        <v>144992</v>
      </c>
      <c r="CV15" s="17">
        <f t="shared" si="28"/>
        <v>0.24348239902891194</v>
      </c>
      <c r="CX15" s="193"/>
      <c r="CY15" s="19" t="s">
        <v>50</v>
      </c>
      <c r="CZ15" s="16">
        <f t="shared" si="69"/>
        <v>1663</v>
      </c>
      <c r="DA15" s="16">
        <f t="shared" si="69"/>
        <v>13003</v>
      </c>
      <c r="DB15" s="17">
        <f t="shared" si="30"/>
        <v>0.12789356302391755</v>
      </c>
      <c r="DD15" s="193"/>
      <c r="DE15" s="19" t="s">
        <v>50</v>
      </c>
      <c r="DF15" s="16">
        <f t="shared" si="70"/>
        <v>3826</v>
      </c>
      <c r="DG15" s="16">
        <f t="shared" si="70"/>
        <v>18969</v>
      </c>
      <c r="DH15" s="17">
        <f t="shared" si="32"/>
        <v>0.20169750645790499</v>
      </c>
      <c r="DJ15" s="193"/>
      <c r="DK15" s="19" t="s">
        <v>50</v>
      </c>
      <c r="DL15" s="16">
        <f t="shared" si="71"/>
        <v>1528</v>
      </c>
      <c r="DM15" s="16">
        <f t="shared" si="71"/>
        <v>12590</v>
      </c>
      <c r="DN15" s="17">
        <f t="shared" si="34"/>
        <v>0.12136616362192217</v>
      </c>
      <c r="DP15" s="193"/>
      <c r="DQ15" s="19" t="s">
        <v>50</v>
      </c>
      <c r="DR15" s="16">
        <f t="shared" si="72"/>
        <v>4671</v>
      </c>
      <c r="DS15" s="16">
        <f t="shared" si="72"/>
        <v>17901</v>
      </c>
      <c r="DT15" s="17">
        <f t="shared" si="36"/>
        <v>0.26093514328808448</v>
      </c>
    </row>
    <row r="16" spans="1:124" ht="18.75" customHeight="1" x14ac:dyDescent="0.3">
      <c r="A16" s="233"/>
      <c r="B16" s="233"/>
      <c r="C16" s="100" t="s">
        <v>51</v>
      </c>
      <c r="D16" s="77">
        <v>39538</v>
      </c>
      <c r="E16" s="70">
        <v>152155</v>
      </c>
      <c r="F16" s="55">
        <f t="shared" si="37"/>
        <v>0.25985343892740953</v>
      </c>
      <c r="G16" s="77">
        <v>37419</v>
      </c>
      <c r="H16" s="70">
        <v>142899</v>
      </c>
      <c r="I16" s="55">
        <f t="shared" si="38"/>
        <v>0.26185627611109946</v>
      </c>
      <c r="J16" s="77">
        <v>37557</v>
      </c>
      <c r="K16" s="70">
        <v>150262</v>
      </c>
      <c r="L16" s="55">
        <f t="shared" si="39"/>
        <v>0.24994343213853137</v>
      </c>
      <c r="M16" s="77">
        <v>32907</v>
      </c>
      <c r="N16" s="70">
        <v>132897</v>
      </c>
      <c r="O16" s="55">
        <f t="shared" si="40"/>
        <v>0.24761281293031445</v>
      </c>
      <c r="P16" s="77">
        <v>31737</v>
      </c>
      <c r="Q16" s="70">
        <v>115634</v>
      </c>
      <c r="R16" s="55">
        <f t="shared" si="41"/>
        <v>0.27446079872701801</v>
      </c>
      <c r="S16" s="77"/>
      <c r="T16" s="70"/>
      <c r="U16" s="55">
        <f t="shared" si="42"/>
        <v>0</v>
      </c>
      <c r="V16" s="77">
        <v>28222</v>
      </c>
      <c r="W16" s="70">
        <v>120851</v>
      </c>
      <c r="X16" s="55">
        <f t="shared" si="43"/>
        <v>0.23352723601790634</v>
      </c>
      <c r="Y16" s="77">
        <v>15574</v>
      </c>
      <c r="Z16" s="70">
        <v>61654</v>
      </c>
      <c r="AA16" s="55">
        <f t="shared" si="44"/>
        <v>0.25260323742174068</v>
      </c>
      <c r="AB16" s="77">
        <v>0</v>
      </c>
      <c r="AC16" s="70"/>
      <c r="AD16" s="55">
        <f t="shared" si="45"/>
        <v>0</v>
      </c>
      <c r="AE16" s="77">
        <v>2031</v>
      </c>
      <c r="AF16" s="70">
        <v>7954</v>
      </c>
      <c r="AG16" s="55">
        <f t="shared" si="8"/>
        <v>0.25534322353532812</v>
      </c>
      <c r="AH16" s="77">
        <v>0</v>
      </c>
      <c r="AI16" s="70"/>
      <c r="AJ16" s="55">
        <f t="shared" si="9"/>
        <v>0</v>
      </c>
      <c r="AK16" s="77">
        <v>4096</v>
      </c>
      <c r="AL16" s="70">
        <v>15054</v>
      </c>
      <c r="AM16" s="55">
        <f t="shared" si="46"/>
        <v>0.27208715291616847</v>
      </c>
      <c r="AN16" s="97">
        <f>SUM(D16,G16,J16,M16,P16,S16,V16,Y16,AB16,AE16,AH16,AK16)</f>
        <v>229081</v>
      </c>
      <c r="AO16" s="77">
        <f>SUM(E16,H16,K16,N16,Q16,W16,T16,Z16,AC16,AF16,AI16,AL16)</f>
        <v>899360</v>
      </c>
      <c r="AP16" s="98">
        <f t="shared" si="11"/>
        <v>0.25471557552037005</v>
      </c>
      <c r="AQ16" s="124">
        <v>26823</v>
      </c>
      <c r="AR16" s="121"/>
      <c r="AS16" s="249"/>
      <c r="AT16" s="243"/>
      <c r="AU16" s="101" t="s">
        <v>51</v>
      </c>
      <c r="AV16" s="16">
        <f t="shared" si="60"/>
        <v>622019</v>
      </c>
      <c r="AW16" s="16">
        <f t="shared" si="60"/>
        <v>2554553</v>
      </c>
      <c r="AX16" s="17">
        <f t="shared" si="13"/>
        <v>0.24349426298847587</v>
      </c>
      <c r="AY16" s="16">
        <f t="shared" si="14"/>
        <v>73963</v>
      </c>
      <c r="AZ16" s="207"/>
      <c r="BB16" s="193"/>
      <c r="BC16" s="19" t="s">
        <v>51</v>
      </c>
      <c r="BD16" s="16">
        <f t="shared" si="61"/>
        <v>102274</v>
      </c>
      <c r="BE16" s="16">
        <f t="shared" si="61"/>
        <v>391911</v>
      </c>
      <c r="BF16" s="17">
        <f t="shared" si="15"/>
        <v>0.26096231032045542</v>
      </c>
      <c r="BH16" s="193"/>
      <c r="BI16" s="19" t="s">
        <v>51</v>
      </c>
      <c r="BJ16" s="16">
        <f t="shared" si="62"/>
        <v>91733</v>
      </c>
      <c r="BK16" s="16">
        <f t="shared" si="62"/>
        <v>330746</v>
      </c>
      <c r="BL16" s="17">
        <f t="shared" si="16"/>
        <v>0.27735180470814463</v>
      </c>
      <c r="BN16" s="193"/>
      <c r="BO16" s="19" t="s">
        <v>51</v>
      </c>
      <c r="BP16" s="16">
        <f t="shared" si="63"/>
        <v>115061</v>
      </c>
      <c r="BQ16" s="16">
        <f t="shared" si="63"/>
        <v>487879</v>
      </c>
      <c r="BR16" s="17">
        <f t="shared" si="18"/>
        <v>0.23583921423139753</v>
      </c>
      <c r="BT16" s="193"/>
      <c r="BU16" s="19" t="s">
        <v>51</v>
      </c>
      <c r="BV16" s="16">
        <f t="shared" si="64"/>
        <v>95338</v>
      </c>
      <c r="BW16" s="16">
        <f t="shared" si="64"/>
        <v>427015</v>
      </c>
      <c r="BX16" s="17">
        <f t="shared" si="20"/>
        <v>0.22326616161024787</v>
      </c>
      <c r="BZ16" s="193"/>
      <c r="CA16" s="19" t="s">
        <v>51</v>
      </c>
      <c r="CB16" s="16">
        <f t="shared" si="65"/>
        <v>82957</v>
      </c>
      <c r="CC16" s="16">
        <f t="shared" si="65"/>
        <v>326614</v>
      </c>
      <c r="CD16" s="17">
        <f t="shared" si="22"/>
        <v>0.25399094956125579</v>
      </c>
      <c r="CF16" s="193"/>
      <c r="CG16" s="19" t="s">
        <v>51</v>
      </c>
      <c r="CH16" s="16">
        <f t="shared" si="66"/>
        <v>0</v>
      </c>
      <c r="CI16" s="16">
        <f t="shared" si="66"/>
        <v>0</v>
      </c>
      <c r="CJ16" s="17">
        <f t="shared" si="24"/>
        <v>0</v>
      </c>
      <c r="CL16" s="193"/>
      <c r="CM16" s="19" t="s">
        <v>51</v>
      </c>
      <c r="CN16" s="16">
        <f t="shared" si="67"/>
        <v>83737</v>
      </c>
      <c r="CO16" s="16">
        <f t="shared" si="67"/>
        <v>383718</v>
      </c>
      <c r="CP16" s="17">
        <f t="shared" si="26"/>
        <v>0.2182253634179267</v>
      </c>
      <c r="CR16" s="193"/>
      <c r="CS16" s="19" t="s">
        <v>51</v>
      </c>
      <c r="CT16" s="16">
        <f t="shared" si="68"/>
        <v>33918</v>
      </c>
      <c r="CU16" s="16">
        <f t="shared" si="68"/>
        <v>128347</v>
      </c>
      <c r="CV16" s="17">
        <f t="shared" si="28"/>
        <v>0.26426796107427519</v>
      </c>
      <c r="CX16" s="193"/>
      <c r="CY16" s="19" t="s">
        <v>51</v>
      </c>
      <c r="CZ16" s="16">
        <f t="shared" si="69"/>
        <v>1439</v>
      </c>
      <c r="DA16" s="16">
        <f t="shared" si="69"/>
        <v>10370</v>
      </c>
      <c r="DB16" s="17">
        <f t="shared" si="30"/>
        <v>0.13876567020250724</v>
      </c>
      <c r="DD16" s="193"/>
      <c r="DE16" s="19" t="s">
        <v>51</v>
      </c>
      <c r="DF16" s="16">
        <f t="shared" si="70"/>
        <v>4385</v>
      </c>
      <c r="DG16" s="16">
        <f t="shared" si="70"/>
        <v>19696</v>
      </c>
      <c r="DH16" s="17">
        <f t="shared" si="32"/>
        <v>0.2226340373679935</v>
      </c>
      <c r="DJ16" s="193"/>
      <c r="DK16" s="19" t="s">
        <v>51</v>
      </c>
      <c r="DL16" s="16">
        <f t="shared" si="71"/>
        <v>2392</v>
      </c>
      <c r="DM16" s="16">
        <f t="shared" si="71"/>
        <v>19215</v>
      </c>
      <c r="DN16" s="17">
        <f t="shared" si="34"/>
        <v>0.12448607858443925</v>
      </c>
      <c r="DP16" s="193"/>
      <c r="DQ16" s="19" t="s">
        <v>51</v>
      </c>
      <c r="DR16" s="16">
        <f t="shared" si="72"/>
        <v>8785</v>
      </c>
      <c r="DS16" s="16">
        <f t="shared" si="72"/>
        <v>29042</v>
      </c>
      <c r="DT16" s="17">
        <f t="shared" si="36"/>
        <v>0.30249294125748916</v>
      </c>
    </row>
    <row r="17" spans="1:124" ht="18.75" customHeight="1" x14ac:dyDescent="0.3">
      <c r="A17" s="233"/>
      <c r="B17" s="234"/>
      <c r="C17" s="102" t="s">
        <v>44</v>
      </c>
      <c r="D17" s="58">
        <f>SUM(D14:D16)</f>
        <v>113414</v>
      </c>
      <c r="E17" s="71">
        <f>SUM(E14:E16)</f>
        <v>478031</v>
      </c>
      <c r="F17" s="59">
        <f t="shared" si="37"/>
        <v>0.23725239576512822</v>
      </c>
      <c r="G17" s="58">
        <f>SUM(G14:G16)</f>
        <v>108118</v>
      </c>
      <c r="H17" s="71">
        <f>SUM(H14:H16)</f>
        <v>445053</v>
      </c>
      <c r="I17" s="59">
        <f t="shared" si="38"/>
        <v>0.24293286417572738</v>
      </c>
      <c r="J17" s="58">
        <f>SUM(J14:J16)</f>
        <v>109045</v>
      </c>
      <c r="K17" s="71">
        <f>SUM(K14:K16)</f>
        <v>467253</v>
      </c>
      <c r="L17" s="59">
        <f t="shared" si="39"/>
        <v>0.23337463857909954</v>
      </c>
      <c r="M17" s="58">
        <f>SUM(M14:M16)</f>
        <v>104790</v>
      </c>
      <c r="N17" s="71">
        <f>SUM(N14:N16)</f>
        <v>458978</v>
      </c>
      <c r="O17" s="59">
        <f t="shared" si="40"/>
        <v>0.22831159663426134</v>
      </c>
      <c r="P17" s="58">
        <f>SUM(P14:P16)</f>
        <v>94180</v>
      </c>
      <c r="Q17" s="71">
        <f>SUM(Q14:Q16)</f>
        <v>346167</v>
      </c>
      <c r="R17" s="59">
        <f t="shared" si="41"/>
        <v>0.27206521707730663</v>
      </c>
      <c r="S17" s="58">
        <f>SUM(S14:S16)</f>
        <v>0</v>
      </c>
      <c r="T17" s="71">
        <f>SUM(T14:T16)</f>
        <v>0</v>
      </c>
      <c r="U17" s="59">
        <f t="shared" si="42"/>
        <v>0</v>
      </c>
      <c r="V17" s="58">
        <f>SUM(V14:V16)</f>
        <v>80502</v>
      </c>
      <c r="W17" s="71">
        <f>SUM(W14:W16)</f>
        <v>377859</v>
      </c>
      <c r="X17" s="59">
        <f t="shared" si="43"/>
        <v>0.21304772415107223</v>
      </c>
      <c r="Y17" s="58">
        <f>SUM(Y14:Y16)</f>
        <v>45272</v>
      </c>
      <c r="Z17" s="71">
        <f>SUM(Z14:Z16)</f>
        <v>192373</v>
      </c>
      <c r="AA17" s="59">
        <f t="shared" si="44"/>
        <v>0.2353344804104526</v>
      </c>
      <c r="AB17" s="58">
        <f>SUM(AB14:AB16)</f>
        <v>337</v>
      </c>
      <c r="AC17" s="71">
        <f>SUM(AC14:AC16)</f>
        <v>1888</v>
      </c>
      <c r="AD17" s="59">
        <f t="shared" si="45"/>
        <v>0.1784957627118644</v>
      </c>
      <c r="AE17" s="58">
        <f>SUM(AE14:AE16)</f>
        <v>5559</v>
      </c>
      <c r="AF17" s="71">
        <f>SUM(AF14:AF16)</f>
        <v>22415</v>
      </c>
      <c r="AG17" s="59">
        <f t="shared" si="8"/>
        <v>0.24800356903859022</v>
      </c>
      <c r="AH17" s="58">
        <f>SUM(AH14:AH16)</f>
        <v>0</v>
      </c>
      <c r="AI17" s="71">
        <f>SUM(AI14:AI16)</f>
        <v>0</v>
      </c>
      <c r="AJ17" s="59">
        <f t="shared" si="9"/>
        <v>0</v>
      </c>
      <c r="AK17" s="58">
        <f>SUM(AK14:AK16)</f>
        <v>6136</v>
      </c>
      <c r="AL17" s="71">
        <f>SUM(AL14:AL16)</f>
        <v>23702</v>
      </c>
      <c r="AM17" s="59">
        <f t="shared" si="46"/>
        <v>0.25888110707957135</v>
      </c>
      <c r="AN17" s="58">
        <f>SUM(AN14:AN16)</f>
        <v>667353</v>
      </c>
      <c r="AO17" s="58">
        <f>SUM(AO14:AO16)</f>
        <v>2813719</v>
      </c>
      <c r="AP17" s="103">
        <f t="shared" si="11"/>
        <v>0.23717826833454228</v>
      </c>
      <c r="AQ17" s="133">
        <f>SUM(AQ14:AQ16)</f>
        <v>90487</v>
      </c>
      <c r="AR17" s="121"/>
      <c r="AS17" s="249"/>
      <c r="AT17" s="244"/>
      <c r="AU17" s="104" t="s">
        <v>44</v>
      </c>
      <c r="AV17" s="26">
        <f>SUM(AV14:AV16)</f>
        <v>1825487</v>
      </c>
      <c r="AW17" s="26">
        <f>SUM(AW14:AW16)</f>
        <v>8220475</v>
      </c>
      <c r="AX17" s="27">
        <f t="shared" si="13"/>
        <v>0.2220658781883042</v>
      </c>
      <c r="AY17" s="26">
        <f t="shared" si="14"/>
        <v>246955</v>
      </c>
      <c r="AZ17" s="207"/>
      <c r="BB17" s="194"/>
      <c r="BC17" s="25" t="s">
        <v>44</v>
      </c>
      <c r="BD17" s="26">
        <f>SUM(BD14:BD16)</f>
        <v>296508</v>
      </c>
      <c r="BE17" s="26">
        <f>SUM(BE14:BE16)</f>
        <v>1253603</v>
      </c>
      <c r="BF17" s="27">
        <f t="shared" si="15"/>
        <v>0.23652464137370444</v>
      </c>
      <c r="BH17" s="194"/>
      <c r="BI17" s="25" t="s">
        <v>44</v>
      </c>
      <c r="BJ17" s="26">
        <f>SUM(BJ14:BJ16)</f>
        <v>274007</v>
      </c>
      <c r="BK17" s="26">
        <f>SUM(BK14:BK16)</f>
        <v>1087057</v>
      </c>
      <c r="BL17" s="27">
        <f t="shared" si="16"/>
        <v>0.25206313928340462</v>
      </c>
      <c r="BN17" s="194"/>
      <c r="BO17" s="25" t="s">
        <v>44</v>
      </c>
      <c r="BP17" s="26">
        <f>SUM(BP14:BP16)</f>
        <v>339494</v>
      </c>
      <c r="BQ17" s="26">
        <f>SUM(BQ14:BQ16)</f>
        <v>1580165</v>
      </c>
      <c r="BR17" s="27">
        <f t="shared" si="18"/>
        <v>0.21484718368018529</v>
      </c>
      <c r="BT17" s="194"/>
      <c r="BU17" s="25" t="s">
        <v>44</v>
      </c>
      <c r="BV17" s="26">
        <f>SUM(BV14:BV16)</f>
        <v>290389</v>
      </c>
      <c r="BW17" s="26">
        <f>SUM(BW14:BW16)</f>
        <v>1422961</v>
      </c>
      <c r="BX17" s="27">
        <f t="shared" si="20"/>
        <v>0.20407375887322282</v>
      </c>
      <c r="BZ17" s="194"/>
      <c r="CA17" s="25" t="s">
        <v>44</v>
      </c>
      <c r="CB17" s="26">
        <f>SUM(CB14:CB16)</f>
        <v>246095</v>
      </c>
      <c r="CC17" s="26">
        <f>SUM(CC14:CC16)</f>
        <v>1025187</v>
      </c>
      <c r="CD17" s="27">
        <f t="shared" si="22"/>
        <v>0.24004888864177951</v>
      </c>
      <c r="CF17" s="194"/>
      <c r="CG17" s="25" t="s">
        <v>44</v>
      </c>
      <c r="CH17" s="26">
        <f>SUM(CH14:CH16)</f>
        <v>0</v>
      </c>
      <c r="CI17" s="26">
        <f>SUM(CI14:CI16)</f>
        <v>0</v>
      </c>
      <c r="CJ17" s="27">
        <f t="shared" si="24"/>
        <v>0</v>
      </c>
      <c r="CL17" s="194"/>
      <c r="CM17" s="25" t="s">
        <v>44</v>
      </c>
      <c r="CN17" s="26">
        <f>SUM(CN14:CN16)</f>
        <v>242004</v>
      </c>
      <c r="CO17" s="26">
        <f>SUM(CO14:CO16)</f>
        <v>1258474</v>
      </c>
      <c r="CP17" s="27">
        <f t="shared" si="26"/>
        <v>0.1922995628038402</v>
      </c>
      <c r="CR17" s="194"/>
      <c r="CS17" s="25" t="s">
        <v>44</v>
      </c>
      <c r="CT17" s="26">
        <f>SUM(CT14:CT16)</f>
        <v>102029</v>
      </c>
      <c r="CU17" s="26">
        <f>SUM(CU14:CU16)</f>
        <v>411082</v>
      </c>
      <c r="CV17" s="27">
        <f t="shared" si="28"/>
        <v>0.24819622362448368</v>
      </c>
      <c r="CX17" s="194"/>
      <c r="CY17" s="25" t="s">
        <v>44</v>
      </c>
      <c r="CZ17" s="26">
        <f>SUM(CZ14:CZ16)</f>
        <v>4600</v>
      </c>
      <c r="DA17" s="26">
        <f>SUM(DA14:DA16)</f>
        <v>35565</v>
      </c>
      <c r="DB17" s="27">
        <f t="shared" si="30"/>
        <v>0.12934064389146632</v>
      </c>
      <c r="DD17" s="194"/>
      <c r="DE17" s="25" t="s">
        <v>44</v>
      </c>
      <c r="DF17" s="26">
        <f>SUM(DF14:DF16)</f>
        <v>11827</v>
      </c>
      <c r="DG17" s="26">
        <f>SUM(DG14:DG16)</f>
        <v>55966</v>
      </c>
      <c r="DH17" s="27">
        <f t="shared" si="32"/>
        <v>0.21132473287353035</v>
      </c>
      <c r="DJ17" s="194"/>
      <c r="DK17" s="25" t="s">
        <v>44</v>
      </c>
      <c r="DL17" s="26">
        <f>SUM(DL14:DL16)</f>
        <v>5078</v>
      </c>
      <c r="DM17" s="26">
        <f>SUM(DM14:DM16)</f>
        <v>43472</v>
      </c>
      <c r="DN17" s="27">
        <f t="shared" si="34"/>
        <v>0.11681082075818917</v>
      </c>
      <c r="DP17" s="194"/>
      <c r="DQ17" s="25" t="s">
        <v>44</v>
      </c>
      <c r="DR17" s="26">
        <f>SUM(DR14:DR16)</f>
        <v>13456</v>
      </c>
      <c r="DS17" s="26">
        <f>SUM(DS14:DS16)</f>
        <v>46943</v>
      </c>
      <c r="DT17" s="27">
        <f t="shared" si="36"/>
        <v>0.28664550625226337</v>
      </c>
    </row>
    <row r="18" spans="1:124" ht="18.75" customHeight="1" x14ac:dyDescent="0.3">
      <c r="A18" s="233"/>
      <c r="B18" s="232" t="s">
        <v>9</v>
      </c>
      <c r="C18" s="100" t="s">
        <v>53</v>
      </c>
      <c r="D18" s="77">
        <v>48045</v>
      </c>
      <c r="E18" s="70">
        <v>196240</v>
      </c>
      <c r="F18" s="55">
        <f t="shared" si="37"/>
        <v>0.24482776192417449</v>
      </c>
      <c r="G18" s="77">
        <v>43352</v>
      </c>
      <c r="H18" s="70">
        <v>182848</v>
      </c>
      <c r="I18" s="55">
        <f t="shared" si="38"/>
        <v>0.23709310465523276</v>
      </c>
      <c r="J18" s="77">
        <v>44217</v>
      </c>
      <c r="K18" s="70">
        <v>179763</v>
      </c>
      <c r="L18" s="55">
        <f t="shared" si="39"/>
        <v>0.24597386558969309</v>
      </c>
      <c r="M18" s="77">
        <v>40321</v>
      </c>
      <c r="N18" s="70">
        <v>162497</v>
      </c>
      <c r="O18" s="55">
        <f t="shared" si="40"/>
        <v>0.2481338117011391</v>
      </c>
      <c r="P18" s="77">
        <v>36935</v>
      </c>
      <c r="Q18" s="70">
        <v>136308</v>
      </c>
      <c r="R18" s="55">
        <f t="shared" si="41"/>
        <v>0.2709672212929542</v>
      </c>
      <c r="S18" s="77"/>
      <c r="T18" s="70"/>
      <c r="U18" s="55">
        <f t="shared" si="42"/>
        <v>0</v>
      </c>
      <c r="V18" s="77">
        <v>31403</v>
      </c>
      <c r="W18" s="70">
        <v>144710</v>
      </c>
      <c r="X18" s="55">
        <f t="shared" si="43"/>
        <v>0.21700642664639624</v>
      </c>
      <c r="Y18" s="77">
        <v>17352</v>
      </c>
      <c r="Z18" s="70">
        <v>73751</v>
      </c>
      <c r="AA18" s="55">
        <f t="shared" si="44"/>
        <v>0.23527816571978685</v>
      </c>
      <c r="AB18" s="77"/>
      <c r="AC18" s="70"/>
      <c r="AD18" s="55">
        <f t="shared" si="45"/>
        <v>0</v>
      </c>
      <c r="AE18" s="77">
        <v>1865</v>
      </c>
      <c r="AF18" s="70">
        <v>7433</v>
      </c>
      <c r="AG18" s="55">
        <f t="shared" si="8"/>
        <v>0.25090811247141126</v>
      </c>
      <c r="AH18" s="77">
        <v>0</v>
      </c>
      <c r="AI18" s="69"/>
      <c r="AJ18" s="55">
        <f t="shared" si="9"/>
        <v>0</v>
      </c>
      <c r="AK18" s="77">
        <v>4355</v>
      </c>
      <c r="AL18" s="69">
        <v>17380</v>
      </c>
      <c r="AM18" s="55">
        <f t="shared" si="46"/>
        <v>0.25057537399309548</v>
      </c>
      <c r="AN18" s="97">
        <f>SUM(D18,G18,J18,M18,P18,S18,V18,Y18,AB18,AE18,AH18,AK18)</f>
        <v>267845</v>
      </c>
      <c r="AO18" s="77">
        <f>SUM(E18,H18,K18,N18,Q18,W18,T18,Z18,AC18,AF18,AI18,AL18)</f>
        <v>1100930</v>
      </c>
      <c r="AP18" s="56">
        <f t="shared" si="11"/>
        <v>0.24328976410852643</v>
      </c>
      <c r="AQ18" s="124">
        <v>36393</v>
      </c>
      <c r="AR18" s="121"/>
      <c r="AS18" s="249"/>
      <c r="AT18" s="242" t="s">
        <v>9</v>
      </c>
      <c r="AU18" s="101" t="s">
        <v>53</v>
      </c>
      <c r="AV18" s="16">
        <f t="shared" ref="AV18:AW20" si="73">SUM(AN18,AN35,AN52,AN69,AN86,AN103,AN120,AN137,AN154,AN171,AN222,AN188,AN205,AN239)</f>
        <v>739479</v>
      </c>
      <c r="AW18" s="16">
        <f t="shared" si="73"/>
        <v>3306638</v>
      </c>
      <c r="AX18" s="17">
        <f t="shared" si="13"/>
        <v>0.22363470086535026</v>
      </c>
      <c r="AY18" s="16">
        <f t="shared" si="14"/>
        <v>102066</v>
      </c>
      <c r="AZ18" s="207"/>
      <c r="BB18" s="192" t="s">
        <v>9</v>
      </c>
      <c r="BC18" s="19" t="s">
        <v>53</v>
      </c>
      <c r="BD18" s="16">
        <f t="shared" ref="BD18:BE20" si="74">SUM(D18,D35,D52,D69,D86,D103,D120,D137,D154,D171,D188,D205,D222,D239)</f>
        <v>122870</v>
      </c>
      <c r="BE18" s="16">
        <f t="shared" si="74"/>
        <v>506868</v>
      </c>
      <c r="BF18" s="17">
        <f t="shared" si="15"/>
        <v>0.24241025276797903</v>
      </c>
      <c r="BH18" s="192" t="s">
        <v>9</v>
      </c>
      <c r="BI18" s="19" t="s">
        <v>53</v>
      </c>
      <c r="BJ18" s="16">
        <f t="shared" ref="BJ18:BK20" si="75">SUM(G18,G35,G52,G69,G86,G103,G120,G137,G154,G171,G188,G205,G222,G239)</f>
        <v>114231</v>
      </c>
      <c r="BK18" s="16">
        <f t="shared" si="75"/>
        <v>443784</v>
      </c>
      <c r="BL18" s="17">
        <f t="shared" si="16"/>
        <v>0.25740224974311826</v>
      </c>
      <c r="BN18" s="192" t="s">
        <v>9</v>
      </c>
      <c r="BO18" s="19" t="s">
        <v>53</v>
      </c>
      <c r="BP18" s="16">
        <f t="shared" ref="BP18:BQ20" si="76">SUM(J18,J35,J52,J69,J86,J103,J120,J137,J154,J171,J188,J205,J222,J239)</f>
        <v>134034</v>
      </c>
      <c r="BQ18" s="16">
        <f t="shared" si="76"/>
        <v>616178</v>
      </c>
      <c r="BR18" s="17">
        <f t="shared" si="18"/>
        <v>0.21752480614367925</v>
      </c>
      <c r="BT18" s="192" t="s">
        <v>9</v>
      </c>
      <c r="BU18" s="19" t="s">
        <v>53</v>
      </c>
      <c r="BV18" s="16">
        <f t="shared" ref="BV18:BW20" si="77">SUM(M18,M35,M52,M69,M86,M103,M120,M137,M154,M171,M188,M205,M222,M239)</f>
        <v>117371</v>
      </c>
      <c r="BW18" s="16">
        <f t="shared" si="77"/>
        <v>568898</v>
      </c>
      <c r="BX18" s="17">
        <f t="shared" si="20"/>
        <v>0.20631290670735353</v>
      </c>
      <c r="BZ18" s="192" t="s">
        <v>9</v>
      </c>
      <c r="CA18" s="19" t="s">
        <v>53</v>
      </c>
      <c r="CB18" s="16">
        <f t="shared" ref="CB18:CC20" si="78">SUM(P18,P35,P52,P69,P86,P103,P120,P137,P154,P171,P188,P205,P222,P239)</f>
        <v>97520</v>
      </c>
      <c r="CC18" s="16">
        <f t="shared" si="78"/>
        <v>416680</v>
      </c>
      <c r="CD18" s="17">
        <f t="shared" si="22"/>
        <v>0.23404051070365747</v>
      </c>
      <c r="CF18" s="192" t="s">
        <v>9</v>
      </c>
      <c r="CG18" s="19" t="s">
        <v>53</v>
      </c>
      <c r="CH18" s="16">
        <f t="shared" ref="CH18:CI20" si="79">SUM(S18,S35,S52,S69,S86,S103,S120,S137,S154,S171,S188,S205,S222,S239)</f>
        <v>0</v>
      </c>
      <c r="CI18" s="16">
        <f t="shared" si="79"/>
        <v>0</v>
      </c>
      <c r="CJ18" s="17">
        <f t="shared" si="24"/>
        <v>0</v>
      </c>
      <c r="CL18" s="192" t="s">
        <v>9</v>
      </c>
      <c r="CM18" s="19" t="s">
        <v>53</v>
      </c>
      <c r="CN18" s="16">
        <f t="shared" ref="CN18:CO20" si="80">SUM(V18,V35,V52,V69,V86,V103,V120,V137,V171,V188,V205,V222,V239)</f>
        <v>95237</v>
      </c>
      <c r="CO18" s="16">
        <f t="shared" si="80"/>
        <v>491961</v>
      </c>
      <c r="CP18" s="17">
        <f t="shared" si="26"/>
        <v>0.19358648348141419</v>
      </c>
      <c r="CR18" s="192" t="s">
        <v>9</v>
      </c>
      <c r="CS18" s="19" t="s">
        <v>53</v>
      </c>
      <c r="CT18" s="16">
        <f t="shared" ref="CT18:CU20" si="81">SUM(Y18,Y35,Y52,Y69,Y86,Y103,Y120,Y137,Y154,Y171,Y188,Y205,Y222,Y239)</f>
        <v>39586</v>
      </c>
      <c r="CU18" s="16">
        <f t="shared" si="81"/>
        <v>159757</v>
      </c>
      <c r="CV18" s="17">
        <f t="shared" si="28"/>
        <v>0.24778882928447579</v>
      </c>
      <c r="CX18" s="192" t="s">
        <v>9</v>
      </c>
      <c r="CY18" s="19" t="s">
        <v>53</v>
      </c>
      <c r="CZ18" s="16">
        <f t="shared" ref="CZ18:DA20" si="82">SUM(AB18,AB35,AB52,AB69,AB86,AB103,AB120,AB137,AB154,AB171,AB188,AB205,AB222,AB239)</f>
        <v>2263</v>
      </c>
      <c r="DA18" s="16">
        <f t="shared" si="82"/>
        <v>20732</v>
      </c>
      <c r="DB18" s="17">
        <f t="shared" si="30"/>
        <v>0.10915492957746478</v>
      </c>
      <c r="DD18" s="192" t="s">
        <v>9</v>
      </c>
      <c r="DE18" s="19" t="s">
        <v>53</v>
      </c>
      <c r="DF18" s="16">
        <f t="shared" ref="DF18:DG20" si="83">SUM(AE18,AE35,AE52,AE69,AE86,AE103,AE120,AE137,AE154,AE171,AE188,AE205,AE222,AE239)</f>
        <v>4045</v>
      </c>
      <c r="DG18" s="16">
        <f t="shared" si="83"/>
        <v>18792</v>
      </c>
      <c r="DH18" s="17">
        <f t="shared" si="32"/>
        <v>0.21525117071094083</v>
      </c>
      <c r="DJ18" s="192" t="s">
        <v>9</v>
      </c>
      <c r="DK18" s="19" t="s">
        <v>53</v>
      </c>
      <c r="DL18" s="16">
        <f t="shared" ref="DL18:DM20" si="84">SUM(AH18,AH35,AH52,AH69,AH86,AH103,AH120,AH137,AH154,AH171,AH188,AH205,AH222,AH239)</f>
        <v>2839</v>
      </c>
      <c r="DM18" s="16">
        <f t="shared" si="84"/>
        <v>28840</v>
      </c>
      <c r="DN18" s="17">
        <f t="shared" si="34"/>
        <v>9.8439667128987524E-2</v>
      </c>
      <c r="DP18" s="192" t="s">
        <v>9</v>
      </c>
      <c r="DQ18" s="19" t="s">
        <v>53</v>
      </c>
      <c r="DR18" s="16">
        <f t="shared" ref="DR18:DS20" si="85">SUM(AK18,AK35,AK52,AK69,AK86,AK103,AK120,AK137,AK154,AK171,AK188,AK205,AK222,AK239)</f>
        <v>9483</v>
      </c>
      <c r="DS18" s="16">
        <f t="shared" si="85"/>
        <v>34148</v>
      </c>
      <c r="DT18" s="17">
        <f t="shared" si="36"/>
        <v>0.27770294014290736</v>
      </c>
    </row>
    <row r="19" spans="1:124" ht="18.75" customHeight="1" x14ac:dyDescent="0.3">
      <c r="A19" s="233"/>
      <c r="B19" s="233"/>
      <c r="C19" s="100" t="s">
        <v>48</v>
      </c>
      <c r="D19" s="77">
        <v>51640</v>
      </c>
      <c r="E19" s="70">
        <v>197316</v>
      </c>
      <c r="F19" s="55">
        <f t="shared" si="37"/>
        <v>0.26171217742098968</v>
      </c>
      <c r="G19" s="77">
        <v>43259</v>
      </c>
      <c r="H19" s="70">
        <v>186497</v>
      </c>
      <c r="I19" s="55">
        <f t="shared" si="38"/>
        <v>0.23195547381459219</v>
      </c>
      <c r="J19" s="77">
        <v>42767</v>
      </c>
      <c r="K19" s="70">
        <v>172507</v>
      </c>
      <c r="L19" s="55">
        <f t="shared" si="39"/>
        <v>0.24791457737946865</v>
      </c>
      <c r="M19" s="77">
        <v>38817</v>
      </c>
      <c r="N19" s="70">
        <v>160930</v>
      </c>
      <c r="O19" s="55">
        <f t="shared" si="40"/>
        <v>0.24120425029515938</v>
      </c>
      <c r="P19" s="77">
        <v>37009</v>
      </c>
      <c r="Q19" s="70">
        <v>142226</v>
      </c>
      <c r="R19" s="55">
        <f t="shared" si="41"/>
        <v>0.26021261935229845</v>
      </c>
      <c r="S19" s="77"/>
      <c r="T19" s="70"/>
      <c r="U19" s="55">
        <f t="shared" si="42"/>
        <v>0</v>
      </c>
      <c r="V19" s="77">
        <v>28137</v>
      </c>
      <c r="W19" s="70">
        <v>131706</v>
      </c>
      <c r="X19" s="55">
        <f t="shared" si="43"/>
        <v>0.21363491412691904</v>
      </c>
      <c r="Y19" s="77">
        <v>17274</v>
      </c>
      <c r="Z19" s="70">
        <v>69081</v>
      </c>
      <c r="AA19" s="55">
        <f t="shared" si="44"/>
        <v>0.25005428410127239</v>
      </c>
      <c r="AB19" s="77"/>
      <c r="AC19" s="70"/>
      <c r="AD19" s="55">
        <f t="shared" si="45"/>
        <v>0</v>
      </c>
      <c r="AE19" s="77">
        <v>1466</v>
      </c>
      <c r="AF19" s="70">
        <v>5092</v>
      </c>
      <c r="AG19" s="55">
        <f t="shared" si="8"/>
        <v>0.28790259230164966</v>
      </c>
      <c r="AH19" s="77">
        <v>0</v>
      </c>
      <c r="AI19" s="70"/>
      <c r="AJ19" s="55">
        <f t="shared" si="9"/>
        <v>0</v>
      </c>
      <c r="AK19" s="77">
        <v>0</v>
      </c>
      <c r="AL19" s="70"/>
      <c r="AM19" s="55">
        <f t="shared" si="46"/>
        <v>0</v>
      </c>
      <c r="AN19" s="97">
        <f>SUM(D19,G19,J19,M19,P19,S19,V19,Y19,AB19,AE19,AH19,AK19)</f>
        <v>260369</v>
      </c>
      <c r="AO19" s="77">
        <f>SUM(E19,H19,K19,N19,Q19,W19,T19,Z19,AC19,AF19,AI19,AL19)</f>
        <v>1065355</v>
      </c>
      <c r="AP19" s="56">
        <f t="shared" si="11"/>
        <v>0.24439646878270624</v>
      </c>
      <c r="AQ19" s="124">
        <v>36786</v>
      </c>
      <c r="AR19" s="121"/>
      <c r="AS19" s="249"/>
      <c r="AT19" s="243"/>
      <c r="AU19" s="101" t="s">
        <v>48</v>
      </c>
      <c r="AV19" s="16">
        <f t="shared" si="73"/>
        <v>720024</v>
      </c>
      <c r="AW19" s="16">
        <f t="shared" si="73"/>
        <v>3289764</v>
      </c>
      <c r="AX19" s="17">
        <f t="shared" si="13"/>
        <v>0.21886797958759352</v>
      </c>
      <c r="AY19" s="16">
        <f t="shared" si="14"/>
        <v>105183</v>
      </c>
      <c r="AZ19" s="207"/>
      <c r="BB19" s="193"/>
      <c r="BC19" s="19" t="s">
        <v>48</v>
      </c>
      <c r="BD19" s="16">
        <f t="shared" si="74"/>
        <v>130947</v>
      </c>
      <c r="BE19" s="16">
        <f t="shared" si="74"/>
        <v>512486</v>
      </c>
      <c r="BF19" s="17">
        <f t="shared" si="15"/>
        <v>0.25551332133950977</v>
      </c>
      <c r="BH19" s="193"/>
      <c r="BI19" s="19" t="s">
        <v>48</v>
      </c>
      <c r="BJ19" s="16">
        <f t="shared" si="75"/>
        <v>116187</v>
      </c>
      <c r="BK19" s="16">
        <f t="shared" si="75"/>
        <v>463259</v>
      </c>
      <c r="BL19" s="17">
        <f t="shared" si="16"/>
        <v>0.25080354618043038</v>
      </c>
      <c r="BN19" s="193"/>
      <c r="BO19" s="19" t="s">
        <v>48</v>
      </c>
      <c r="BP19" s="16">
        <f t="shared" si="76"/>
        <v>127265</v>
      </c>
      <c r="BQ19" s="16">
        <f t="shared" si="76"/>
        <v>601520</v>
      </c>
      <c r="BR19" s="17">
        <f t="shared" si="18"/>
        <v>0.21157235004654873</v>
      </c>
      <c r="BT19" s="193"/>
      <c r="BU19" s="19" t="s">
        <v>48</v>
      </c>
      <c r="BV19" s="16">
        <f t="shared" si="77"/>
        <v>112235</v>
      </c>
      <c r="BW19" s="16">
        <f t="shared" si="77"/>
        <v>573789</v>
      </c>
      <c r="BX19" s="17">
        <f t="shared" si="20"/>
        <v>0.19560326182621138</v>
      </c>
      <c r="BZ19" s="193"/>
      <c r="CA19" s="19" t="s">
        <v>48</v>
      </c>
      <c r="CB19" s="16">
        <f t="shared" si="78"/>
        <v>97205</v>
      </c>
      <c r="CC19" s="16">
        <f t="shared" si="78"/>
        <v>429560</v>
      </c>
      <c r="CD19" s="17">
        <f t="shared" si="22"/>
        <v>0.22628969177763292</v>
      </c>
      <c r="CF19" s="193"/>
      <c r="CG19" s="19" t="s">
        <v>48</v>
      </c>
      <c r="CH19" s="16">
        <f t="shared" si="79"/>
        <v>0</v>
      </c>
      <c r="CI19" s="16">
        <f t="shared" si="79"/>
        <v>0</v>
      </c>
      <c r="CJ19" s="17">
        <f t="shared" si="24"/>
        <v>0</v>
      </c>
      <c r="CL19" s="193"/>
      <c r="CM19" s="19" t="s">
        <v>48</v>
      </c>
      <c r="CN19" s="16">
        <f t="shared" si="80"/>
        <v>87742</v>
      </c>
      <c r="CO19" s="16">
        <f t="shared" si="80"/>
        <v>481819</v>
      </c>
      <c r="CP19" s="17">
        <f t="shared" si="26"/>
        <v>0.18210572849970633</v>
      </c>
      <c r="CR19" s="193"/>
      <c r="CS19" s="19" t="s">
        <v>48</v>
      </c>
      <c r="CT19" s="16">
        <f t="shared" si="81"/>
        <v>40266</v>
      </c>
      <c r="CU19" s="16">
        <f t="shared" si="81"/>
        <v>159381</v>
      </c>
      <c r="CV19" s="17">
        <f t="shared" si="28"/>
        <v>0.25263990061550623</v>
      </c>
      <c r="CX19" s="193"/>
      <c r="CY19" s="19" t="s">
        <v>48</v>
      </c>
      <c r="CZ19" s="16">
        <f t="shared" si="82"/>
        <v>2026</v>
      </c>
      <c r="DA19" s="16">
        <f t="shared" si="82"/>
        <v>21549</v>
      </c>
      <c r="DB19" s="17">
        <f t="shared" si="30"/>
        <v>9.4018283911086367E-2</v>
      </c>
      <c r="DD19" s="193"/>
      <c r="DE19" s="19" t="s">
        <v>48</v>
      </c>
      <c r="DF19" s="16">
        <f t="shared" si="83"/>
        <v>3350</v>
      </c>
      <c r="DG19" s="16">
        <f t="shared" si="83"/>
        <v>14596</v>
      </c>
      <c r="DH19" s="17">
        <f t="shared" si="32"/>
        <v>0.22951493559879418</v>
      </c>
      <c r="DJ19" s="193"/>
      <c r="DK19" s="19" t="s">
        <v>48</v>
      </c>
      <c r="DL19" s="16">
        <f t="shared" si="84"/>
        <v>2801</v>
      </c>
      <c r="DM19" s="16">
        <f t="shared" si="84"/>
        <v>31805</v>
      </c>
      <c r="DN19" s="17">
        <f t="shared" si="34"/>
        <v>8.8067913850023577E-2</v>
      </c>
      <c r="DP19" s="193"/>
      <c r="DQ19" s="19" t="s">
        <v>48</v>
      </c>
      <c r="DR19" s="16">
        <f t="shared" si="85"/>
        <v>0</v>
      </c>
      <c r="DS19" s="16">
        <f t="shared" si="85"/>
        <v>0</v>
      </c>
      <c r="DT19" s="17">
        <f t="shared" si="36"/>
        <v>0</v>
      </c>
    </row>
    <row r="20" spans="1:124" ht="18.75" customHeight="1" x14ac:dyDescent="0.3">
      <c r="A20" s="233"/>
      <c r="B20" s="233"/>
      <c r="C20" s="100" t="s">
        <v>54</v>
      </c>
      <c r="D20" s="77">
        <v>49392</v>
      </c>
      <c r="E20" s="70">
        <v>180713</v>
      </c>
      <c r="F20" s="55">
        <f t="shared" si="37"/>
        <v>0.27331735957014713</v>
      </c>
      <c r="G20" s="77">
        <v>42708</v>
      </c>
      <c r="H20" s="70">
        <v>165523</v>
      </c>
      <c r="I20" s="55">
        <f t="shared" si="38"/>
        <v>0.25801852310555029</v>
      </c>
      <c r="J20" s="77">
        <v>46413</v>
      </c>
      <c r="K20" s="70">
        <v>170575</v>
      </c>
      <c r="L20" s="55">
        <f t="shared" si="39"/>
        <v>0.27209731789535396</v>
      </c>
      <c r="M20" s="77">
        <v>37306</v>
      </c>
      <c r="N20" s="70">
        <v>139367</v>
      </c>
      <c r="O20" s="55">
        <f t="shared" si="40"/>
        <v>0.26768173240437121</v>
      </c>
      <c r="P20" s="77">
        <v>36826</v>
      </c>
      <c r="Q20" s="70">
        <v>130042</v>
      </c>
      <c r="R20" s="55">
        <f t="shared" si="41"/>
        <v>0.28318543239876348</v>
      </c>
      <c r="S20" s="77">
        <v>0</v>
      </c>
      <c r="T20" s="70"/>
      <c r="U20" s="55">
        <f t="shared" si="42"/>
        <v>0</v>
      </c>
      <c r="V20" s="77">
        <v>30270</v>
      </c>
      <c r="W20" s="70">
        <v>130120</v>
      </c>
      <c r="X20" s="55">
        <f t="shared" si="43"/>
        <v>0.23263141715339686</v>
      </c>
      <c r="Y20" s="77">
        <v>18778</v>
      </c>
      <c r="Z20" s="70">
        <v>70016</v>
      </c>
      <c r="AA20" s="55">
        <f t="shared" si="44"/>
        <v>0.26819584095063986</v>
      </c>
      <c r="AB20" s="77">
        <v>0</v>
      </c>
      <c r="AC20" s="70"/>
      <c r="AD20" s="55">
        <f t="shared" si="45"/>
        <v>0</v>
      </c>
      <c r="AE20" s="77">
        <v>1685</v>
      </c>
      <c r="AF20" s="70">
        <v>5658</v>
      </c>
      <c r="AG20" s="55">
        <f t="shared" si="8"/>
        <v>0.29780841286673737</v>
      </c>
      <c r="AH20" s="77">
        <v>0</v>
      </c>
      <c r="AI20" s="70"/>
      <c r="AJ20" s="55">
        <f t="shared" si="9"/>
        <v>0</v>
      </c>
      <c r="AK20" s="77">
        <v>0</v>
      </c>
      <c r="AL20" s="70"/>
      <c r="AM20" s="55">
        <f t="shared" si="46"/>
        <v>0</v>
      </c>
      <c r="AN20" s="97">
        <f>SUM(D20,G20,J20,M20,P20,S20,V20,Y20,AB20,AE20,AH20,AK20)</f>
        <v>263378</v>
      </c>
      <c r="AO20" s="77">
        <f>SUM(E20,H20,K20,N20,Q20,W20,T20,Z20,AC20,AF20,AI20,AL20)</f>
        <v>992014</v>
      </c>
      <c r="AP20" s="56">
        <f t="shared" si="11"/>
        <v>0.26549826917765273</v>
      </c>
      <c r="AQ20" s="124">
        <v>32473</v>
      </c>
      <c r="AR20" s="121"/>
      <c r="AS20" s="249"/>
      <c r="AT20" s="243"/>
      <c r="AU20" s="101" t="s">
        <v>54</v>
      </c>
      <c r="AV20" s="16">
        <f t="shared" si="73"/>
        <v>716770</v>
      </c>
      <c r="AW20" s="16">
        <f t="shared" si="73"/>
        <v>2957103</v>
      </c>
      <c r="AX20" s="17">
        <f t="shared" si="13"/>
        <v>0.24238925732380645</v>
      </c>
      <c r="AY20" s="16">
        <f t="shared" si="14"/>
        <v>88531</v>
      </c>
      <c r="AZ20" s="207"/>
      <c r="BB20" s="193"/>
      <c r="BC20" s="19" t="s">
        <v>54</v>
      </c>
      <c r="BD20" s="16">
        <f t="shared" si="74"/>
        <v>122532</v>
      </c>
      <c r="BE20" s="16">
        <f t="shared" si="74"/>
        <v>461697</v>
      </c>
      <c r="BF20" s="17">
        <f t="shared" si="15"/>
        <v>0.26539483687353393</v>
      </c>
      <c r="BH20" s="193"/>
      <c r="BI20" s="19" t="s">
        <v>54</v>
      </c>
      <c r="BJ20" s="16">
        <f t="shared" si="75"/>
        <v>108215</v>
      </c>
      <c r="BK20" s="16">
        <f t="shared" si="75"/>
        <v>395709</v>
      </c>
      <c r="BL20" s="17">
        <f t="shared" si="16"/>
        <v>0.27347116188916604</v>
      </c>
      <c r="BN20" s="193"/>
      <c r="BO20" s="19" t="s">
        <v>54</v>
      </c>
      <c r="BP20" s="16">
        <f t="shared" si="76"/>
        <v>137716</v>
      </c>
      <c r="BQ20" s="16">
        <f t="shared" si="76"/>
        <v>574037</v>
      </c>
      <c r="BR20" s="17">
        <f t="shared" si="18"/>
        <v>0.23990788050247633</v>
      </c>
      <c r="BT20" s="193"/>
      <c r="BU20" s="19" t="s">
        <v>54</v>
      </c>
      <c r="BV20" s="16">
        <f t="shared" si="77"/>
        <v>106939</v>
      </c>
      <c r="BW20" s="16">
        <f t="shared" si="77"/>
        <v>483737</v>
      </c>
      <c r="BX20" s="17">
        <f t="shared" si="20"/>
        <v>0.22106847315793499</v>
      </c>
      <c r="BZ20" s="193"/>
      <c r="CA20" s="19" t="s">
        <v>54</v>
      </c>
      <c r="CB20" s="16">
        <f t="shared" si="78"/>
        <v>97347</v>
      </c>
      <c r="CC20" s="16">
        <f t="shared" si="78"/>
        <v>383969</v>
      </c>
      <c r="CD20" s="17">
        <f t="shared" si="22"/>
        <v>0.25352827962674068</v>
      </c>
      <c r="CF20" s="193"/>
      <c r="CG20" s="19" t="s">
        <v>54</v>
      </c>
      <c r="CH20" s="16">
        <f t="shared" si="79"/>
        <v>0</v>
      </c>
      <c r="CI20" s="16">
        <f t="shared" si="79"/>
        <v>0</v>
      </c>
      <c r="CJ20" s="17">
        <f t="shared" si="24"/>
        <v>0</v>
      </c>
      <c r="CL20" s="193"/>
      <c r="CM20" s="19" t="s">
        <v>54</v>
      </c>
      <c r="CN20" s="16">
        <f t="shared" si="80"/>
        <v>92529</v>
      </c>
      <c r="CO20" s="16">
        <f t="shared" si="80"/>
        <v>456625</v>
      </c>
      <c r="CP20" s="17">
        <f t="shared" si="26"/>
        <v>0.20263673692855189</v>
      </c>
      <c r="CR20" s="193"/>
      <c r="CS20" s="19" t="s">
        <v>54</v>
      </c>
      <c r="CT20" s="16">
        <f t="shared" si="81"/>
        <v>44653</v>
      </c>
      <c r="CU20" s="16">
        <f t="shared" si="81"/>
        <v>158303</v>
      </c>
      <c r="CV20" s="17">
        <f t="shared" si="28"/>
        <v>0.28207298661427771</v>
      </c>
      <c r="CX20" s="193"/>
      <c r="CY20" s="19" t="s">
        <v>54</v>
      </c>
      <c r="CZ20" s="16">
        <f t="shared" si="82"/>
        <v>2138</v>
      </c>
      <c r="DA20" s="16">
        <f t="shared" si="82"/>
        <v>18958</v>
      </c>
      <c r="DB20" s="17">
        <f t="shared" si="30"/>
        <v>0.11277560924148117</v>
      </c>
      <c r="DD20" s="193"/>
      <c r="DE20" s="19" t="s">
        <v>54</v>
      </c>
      <c r="DF20" s="16">
        <f t="shared" si="83"/>
        <v>3761</v>
      </c>
      <c r="DG20" s="16">
        <f t="shared" si="83"/>
        <v>15590</v>
      </c>
      <c r="DH20" s="17">
        <f t="shared" si="32"/>
        <v>0.24124438742783835</v>
      </c>
      <c r="DJ20" s="193"/>
      <c r="DK20" s="19" t="s">
        <v>54</v>
      </c>
      <c r="DL20" s="16">
        <f t="shared" si="84"/>
        <v>940</v>
      </c>
      <c r="DM20" s="16">
        <f t="shared" si="84"/>
        <v>8478</v>
      </c>
      <c r="DN20" s="17">
        <f t="shared" si="34"/>
        <v>0.1108752064166077</v>
      </c>
      <c r="DP20" s="193"/>
      <c r="DQ20" s="19" t="s">
        <v>54</v>
      </c>
      <c r="DR20" s="16">
        <f t="shared" si="85"/>
        <v>0</v>
      </c>
      <c r="DS20" s="16">
        <f t="shared" si="85"/>
        <v>0</v>
      </c>
      <c r="DT20" s="17">
        <f t="shared" si="36"/>
        <v>0</v>
      </c>
    </row>
    <row r="21" spans="1:124" ht="18.75" customHeight="1" x14ac:dyDescent="0.3">
      <c r="A21" s="234"/>
      <c r="B21" s="234"/>
      <c r="C21" s="102" t="s">
        <v>44</v>
      </c>
      <c r="D21" s="58">
        <f>SUM(D18:D20)</f>
        <v>149077</v>
      </c>
      <c r="E21" s="71">
        <f>SUM(E18:E20)</f>
        <v>574269</v>
      </c>
      <c r="F21" s="59">
        <f t="shared" si="37"/>
        <v>0.25959437127896506</v>
      </c>
      <c r="G21" s="58">
        <f>SUM(G18:G20)</f>
        <v>129319</v>
      </c>
      <c r="H21" s="71">
        <f>SUM(H18:H20)</f>
        <v>534868</v>
      </c>
      <c r="I21" s="59">
        <f t="shared" si="38"/>
        <v>0.24177741050128257</v>
      </c>
      <c r="J21" s="58">
        <f>SUM(J18:J20)</f>
        <v>133397</v>
      </c>
      <c r="K21" s="71">
        <f>SUM(K18:K20)</f>
        <v>522845</v>
      </c>
      <c r="L21" s="59">
        <f t="shared" si="39"/>
        <v>0.25513679962512792</v>
      </c>
      <c r="M21" s="58">
        <f>SUM(M18:M20)</f>
        <v>116444</v>
      </c>
      <c r="N21" s="71">
        <f>SUM(N18:N20)</f>
        <v>462794</v>
      </c>
      <c r="O21" s="59">
        <f t="shared" si="40"/>
        <v>0.25161086790234966</v>
      </c>
      <c r="P21" s="58">
        <f>SUM(P18:P20)</f>
        <v>110770</v>
      </c>
      <c r="Q21" s="71">
        <f>SUM(Q18:Q20)</f>
        <v>408576</v>
      </c>
      <c r="R21" s="59">
        <f t="shared" si="41"/>
        <v>0.27111235119047616</v>
      </c>
      <c r="S21" s="58">
        <f>SUM(S18:S20)</f>
        <v>0</v>
      </c>
      <c r="T21" s="71">
        <f>SUM(T18:T20)</f>
        <v>0</v>
      </c>
      <c r="U21" s="59">
        <f t="shared" si="42"/>
        <v>0</v>
      </c>
      <c r="V21" s="58">
        <f>SUM(V18:V20)</f>
        <v>89810</v>
      </c>
      <c r="W21" s="71">
        <f>SUM(W18:W20)</f>
        <v>406536</v>
      </c>
      <c r="X21" s="59">
        <f t="shared" si="43"/>
        <v>0.22091524489836079</v>
      </c>
      <c r="Y21" s="58">
        <f>SUM(Y18:Y20)</f>
        <v>53404</v>
      </c>
      <c r="Z21" s="71">
        <f>SUM(Z18:Z20)</f>
        <v>212848</v>
      </c>
      <c r="AA21" s="59">
        <f t="shared" si="44"/>
        <v>0.25090205216868378</v>
      </c>
      <c r="AB21" s="58">
        <f>SUM(AB18:AB20)</f>
        <v>0</v>
      </c>
      <c r="AC21" s="71">
        <f>SUM(AC18:AC20)</f>
        <v>0</v>
      </c>
      <c r="AD21" s="59">
        <f t="shared" si="45"/>
        <v>0</v>
      </c>
      <c r="AE21" s="58">
        <f>SUM(AE18:AE20)</f>
        <v>5016</v>
      </c>
      <c r="AF21" s="71">
        <f>SUM(AF18:AF20)</f>
        <v>18183</v>
      </c>
      <c r="AG21" s="59">
        <f t="shared" si="8"/>
        <v>0.27586206896551724</v>
      </c>
      <c r="AH21" s="58">
        <f>SUM(AH18:AH20)</f>
        <v>0</v>
      </c>
      <c r="AI21" s="71">
        <f>SUM(AI18:AI20)</f>
        <v>0</v>
      </c>
      <c r="AJ21" s="59">
        <f t="shared" si="9"/>
        <v>0</v>
      </c>
      <c r="AK21" s="58">
        <f>SUM(AK18:AK20)</f>
        <v>4355</v>
      </c>
      <c r="AL21" s="71">
        <f>SUM(AL18:AL20)</f>
        <v>17380</v>
      </c>
      <c r="AM21" s="59">
        <f t="shared" si="46"/>
        <v>0.25057537399309548</v>
      </c>
      <c r="AN21" s="58">
        <f>SUM(AN18:AN20)</f>
        <v>791592</v>
      </c>
      <c r="AO21" s="58">
        <f>SUM(AO18:AO20)</f>
        <v>3158299</v>
      </c>
      <c r="AP21" s="103">
        <f t="shared" si="11"/>
        <v>0.25063871406728749</v>
      </c>
      <c r="AQ21" s="133">
        <f>SUM(AQ18:AQ20)</f>
        <v>105652</v>
      </c>
      <c r="AR21" s="121"/>
      <c r="AS21" s="250"/>
      <c r="AT21" s="244"/>
      <c r="AU21" s="104" t="s">
        <v>44</v>
      </c>
      <c r="AV21" s="26">
        <f>SUM(AV18:AV20)</f>
        <v>2176273</v>
      </c>
      <c r="AW21" s="26">
        <f>SUM(AW18:AW20)</f>
        <v>9553505</v>
      </c>
      <c r="AX21" s="27">
        <f t="shared" si="13"/>
        <v>0.22779838394390331</v>
      </c>
      <c r="AY21" s="26">
        <f t="shared" si="14"/>
        <v>295780</v>
      </c>
      <c r="AZ21" s="207"/>
      <c r="BB21" s="194"/>
      <c r="BC21" s="25" t="s">
        <v>44</v>
      </c>
      <c r="BD21" s="26">
        <f>SUM(BD18:BD20)</f>
        <v>376349</v>
      </c>
      <c r="BE21" s="26">
        <f>SUM(BE18:BE20)</f>
        <v>1481051</v>
      </c>
      <c r="BF21" s="27">
        <f t="shared" si="15"/>
        <v>0.25410941284263677</v>
      </c>
      <c r="BH21" s="194"/>
      <c r="BI21" s="25" t="s">
        <v>44</v>
      </c>
      <c r="BJ21" s="26">
        <f>SUM(BJ18:BJ20)</f>
        <v>338633</v>
      </c>
      <c r="BK21" s="26">
        <f>SUM(BK18:BK20)</f>
        <v>1302752</v>
      </c>
      <c r="BL21" s="27">
        <f t="shared" si="16"/>
        <v>0.25993665716882414</v>
      </c>
      <c r="BN21" s="194"/>
      <c r="BO21" s="25" t="s">
        <v>44</v>
      </c>
      <c r="BP21" s="26">
        <f>SUM(BP18:BP20)</f>
        <v>399015</v>
      </c>
      <c r="BQ21" s="26">
        <f>SUM(BQ18:BQ20)</f>
        <v>1791735</v>
      </c>
      <c r="BR21" s="27">
        <f t="shared" si="18"/>
        <v>0.22269755293053939</v>
      </c>
      <c r="BT21" s="194"/>
      <c r="BU21" s="25" t="s">
        <v>44</v>
      </c>
      <c r="BV21" s="26">
        <f>SUM(BV18:BV20)</f>
        <v>336545</v>
      </c>
      <c r="BW21" s="26">
        <f>SUM(BW18:BW20)</f>
        <v>1626424</v>
      </c>
      <c r="BX21" s="27">
        <f t="shared" si="20"/>
        <v>0.2069232869165728</v>
      </c>
      <c r="BZ21" s="194"/>
      <c r="CA21" s="25" t="s">
        <v>44</v>
      </c>
      <c r="CB21" s="26">
        <f>SUM(CB18:CB20)</f>
        <v>292072</v>
      </c>
      <c r="CC21" s="26">
        <f>SUM(CC18:CC20)</f>
        <v>1230209</v>
      </c>
      <c r="CD21" s="27">
        <f t="shared" si="22"/>
        <v>0.23741656905452652</v>
      </c>
      <c r="CF21" s="194"/>
      <c r="CG21" s="25" t="s">
        <v>44</v>
      </c>
      <c r="CH21" s="26">
        <f>SUM(CH18:CH20)</f>
        <v>0</v>
      </c>
      <c r="CI21" s="26">
        <f>SUM(CI18:CI20)</f>
        <v>0</v>
      </c>
      <c r="CJ21" s="27">
        <f t="shared" si="24"/>
        <v>0</v>
      </c>
      <c r="CL21" s="194"/>
      <c r="CM21" s="25" t="s">
        <v>44</v>
      </c>
      <c r="CN21" s="26">
        <f>SUM(CN18:CN20)</f>
        <v>275508</v>
      </c>
      <c r="CO21" s="26">
        <f>SUM(CO18:CO20)</f>
        <v>1430405</v>
      </c>
      <c r="CP21" s="27">
        <f t="shared" si="26"/>
        <v>0.19260838713511208</v>
      </c>
      <c r="CR21" s="194"/>
      <c r="CS21" s="25" t="s">
        <v>44</v>
      </c>
      <c r="CT21" s="26">
        <f>SUM(CT18:CT20)</f>
        <v>124505</v>
      </c>
      <c r="CU21" s="26">
        <f>SUM(CU18:CU20)</f>
        <v>477441</v>
      </c>
      <c r="CV21" s="27">
        <f t="shared" si="28"/>
        <v>0.26077567699464438</v>
      </c>
      <c r="CX21" s="194"/>
      <c r="CY21" s="25" t="s">
        <v>44</v>
      </c>
      <c r="CZ21" s="26">
        <f>SUM(CZ18:CZ20)</f>
        <v>6427</v>
      </c>
      <c r="DA21" s="26">
        <f>SUM(DA18:DA20)</f>
        <v>61239</v>
      </c>
      <c r="DB21" s="27">
        <f t="shared" si="30"/>
        <v>0.10494946031123957</v>
      </c>
      <c r="DD21" s="194"/>
      <c r="DE21" s="25" t="s">
        <v>44</v>
      </c>
      <c r="DF21" s="26">
        <f>SUM(DF18:DF20)</f>
        <v>11156</v>
      </c>
      <c r="DG21" s="26">
        <f>SUM(DG18:DG20)</f>
        <v>48978</v>
      </c>
      <c r="DH21" s="27">
        <f t="shared" si="32"/>
        <v>0.22777573604475479</v>
      </c>
      <c r="DJ21" s="194"/>
      <c r="DK21" s="25" t="s">
        <v>44</v>
      </c>
      <c r="DL21" s="26">
        <f>SUM(DL18:DL20)</f>
        <v>6580</v>
      </c>
      <c r="DM21" s="26">
        <f>SUM(DM18:DM20)</f>
        <v>69123</v>
      </c>
      <c r="DN21" s="27">
        <f t="shared" si="34"/>
        <v>9.519262763479594E-2</v>
      </c>
      <c r="DP21" s="194"/>
      <c r="DQ21" s="25" t="s">
        <v>44</v>
      </c>
      <c r="DR21" s="26">
        <f>SUM(DR18:DR20)</f>
        <v>9483</v>
      </c>
      <c r="DS21" s="26">
        <f>SUM(DS18:DS20)</f>
        <v>34148</v>
      </c>
      <c r="DT21" s="27">
        <f t="shared" si="36"/>
        <v>0.27770294014290736</v>
      </c>
    </row>
    <row r="22" spans="1:124" ht="18.75" customHeight="1" x14ac:dyDescent="0.3">
      <c r="A22" s="235" t="s">
        <v>46</v>
      </c>
      <c r="B22" s="236"/>
      <c r="C22" s="237"/>
      <c r="D22" s="61">
        <f>SUM(D9,D13,D17,D21)</f>
        <v>461672</v>
      </c>
      <c r="E22" s="73">
        <f>SUM(E9,E13,E17,E21)</f>
        <v>1904342</v>
      </c>
      <c r="F22" s="62">
        <f t="shared" si="37"/>
        <v>0.24243124396773269</v>
      </c>
      <c r="G22" s="61">
        <f>SUM(G9,G13,G17,G21)</f>
        <v>424399</v>
      </c>
      <c r="H22" s="73">
        <f>SUM(H9,H13,H17,H21)</f>
        <v>1811059</v>
      </c>
      <c r="I22" s="62">
        <f t="shared" si="38"/>
        <v>0.23433747879003389</v>
      </c>
      <c r="J22" s="61">
        <f>SUM(J9,J13,J17,J21)</f>
        <v>425701</v>
      </c>
      <c r="K22" s="73">
        <f>SUM(K9,K13,K17,K21)</f>
        <v>1872442</v>
      </c>
      <c r="L22" s="62">
        <f t="shared" si="39"/>
        <v>0.22735070031541699</v>
      </c>
      <c r="M22" s="61">
        <f>SUM(M9,M13,M17,M21)</f>
        <v>406048</v>
      </c>
      <c r="N22" s="73">
        <f>SUM(N9,N13,N17,N21)</f>
        <v>1837938</v>
      </c>
      <c r="O22" s="62">
        <f t="shared" si="40"/>
        <v>0.22092584189455791</v>
      </c>
      <c r="P22" s="61">
        <f>SUM(P9,P13,P17,P21)</f>
        <v>384085</v>
      </c>
      <c r="Q22" s="73">
        <f>SUM(Q9,Q13,Q17,Q21)</f>
        <v>1493159</v>
      </c>
      <c r="R22" s="62">
        <f t="shared" si="41"/>
        <v>0.25722980606887813</v>
      </c>
      <c r="S22" s="61">
        <f>SUM(S9,S13,S17,S21)</f>
        <v>0</v>
      </c>
      <c r="T22" s="73">
        <f>SUM(T9,T13,T17,T21)</f>
        <v>0</v>
      </c>
      <c r="U22" s="62">
        <f t="shared" si="42"/>
        <v>0</v>
      </c>
      <c r="V22" s="61">
        <f>SUM(V9,V13,V17,V21)</f>
        <v>288029</v>
      </c>
      <c r="W22" s="73">
        <f>SUM(W9,W13,W17,W21)</f>
        <v>1439861</v>
      </c>
      <c r="X22" s="62">
        <f t="shared" si="43"/>
        <v>0.20003944825229658</v>
      </c>
      <c r="Y22" s="61">
        <f>SUM(Y9,Y13,Y17,Y21)</f>
        <v>171390</v>
      </c>
      <c r="Z22" s="73">
        <f>SUM(Z9,Z13,Z17,Z21)</f>
        <v>757066</v>
      </c>
      <c r="AA22" s="62">
        <f t="shared" si="44"/>
        <v>0.22638713137295824</v>
      </c>
      <c r="AB22" s="61">
        <f>SUM(AB9,AB13,AB17,AB21)</f>
        <v>337</v>
      </c>
      <c r="AC22" s="73">
        <f>SUM(AC9,AC13,AC17,AC21)</f>
        <v>1888</v>
      </c>
      <c r="AD22" s="62">
        <f t="shared" si="45"/>
        <v>0.1784957627118644</v>
      </c>
      <c r="AE22" s="61">
        <f>SUM(AE9,AE13,AE17,AE21)</f>
        <v>18058</v>
      </c>
      <c r="AF22" s="73">
        <f>SUM(AF9,AF13,AF17,AF21)</f>
        <v>74127</v>
      </c>
      <c r="AG22" s="62">
        <f t="shared" si="8"/>
        <v>0.24360894141136158</v>
      </c>
      <c r="AH22" s="61">
        <f>SUM(AH9,AH13,AH17,AH21)</f>
        <v>2</v>
      </c>
      <c r="AI22" s="73">
        <f>SUM(AI9,AI13,AI17,AI21)</f>
        <v>0</v>
      </c>
      <c r="AJ22" s="62">
        <f t="shared" si="9"/>
        <v>0</v>
      </c>
      <c r="AK22" s="61">
        <f>SUM(AK9,AK13,AK17,AK21)</f>
        <v>10491</v>
      </c>
      <c r="AL22" s="73">
        <f>SUM(AL9,AL13,AL17,AL21)</f>
        <v>41082</v>
      </c>
      <c r="AM22" s="62">
        <f t="shared" si="46"/>
        <v>0.25536731415218344</v>
      </c>
      <c r="AN22" s="61">
        <f>SUM(AN9,AN13,AN17,AN21)</f>
        <v>2590212</v>
      </c>
      <c r="AO22" s="61">
        <f>SUM(AO9,AO13,AO17,AO21)</f>
        <v>11232964</v>
      </c>
      <c r="AP22" s="105">
        <f t="shared" si="11"/>
        <v>0.23059025204745603</v>
      </c>
      <c r="AQ22" s="134">
        <f>SUM(AQ9,AQ13,AQ17,AQ21)</f>
        <v>376520</v>
      </c>
      <c r="AR22" s="123"/>
      <c r="AS22" s="239" t="s">
        <v>46</v>
      </c>
      <c r="AT22" s="240"/>
      <c r="AU22" s="241"/>
      <c r="AV22" s="31">
        <f>SUM(AV9,AV13,AV17,AV21)</f>
        <v>7112498</v>
      </c>
      <c r="AW22" s="31">
        <f>SUM(AW9,AW13,AW17,AW21)</f>
        <v>33324410</v>
      </c>
      <c r="AX22" s="32">
        <f t="shared" si="13"/>
        <v>0.21343207576668274</v>
      </c>
      <c r="AY22" s="31">
        <f>SUM(AY9,AY13,AY17,AY21)</f>
        <v>1035656</v>
      </c>
      <c r="AZ22" s="23"/>
      <c r="BB22" s="190" t="s">
        <v>46</v>
      </c>
      <c r="BC22" s="191"/>
      <c r="BD22" s="31">
        <f>SUM(BD9,BD13,BD17,BD21)</f>
        <v>1161603</v>
      </c>
      <c r="BE22" s="31">
        <f>SUM(BE9,BE13,BE17,BE21)</f>
        <v>4819020</v>
      </c>
      <c r="BF22" s="32">
        <f t="shared" si="15"/>
        <v>0.24104548227647946</v>
      </c>
      <c r="BH22" s="190" t="s">
        <v>46</v>
      </c>
      <c r="BI22" s="191"/>
      <c r="BJ22" s="31">
        <f>SUM(BJ9,BJ13,BJ17,BJ21)</f>
        <v>1103674</v>
      </c>
      <c r="BK22" s="31" t="e">
        <f>SUM(BK9,BK13,BK17,BK21)</f>
        <v>#REF!</v>
      </c>
      <c r="BL22" s="32">
        <f t="shared" si="16"/>
        <v>0</v>
      </c>
      <c r="BN22" s="190" t="s">
        <v>46</v>
      </c>
      <c r="BO22" s="191"/>
      <c r="BP22" s="31">
        <f>SUM(BP9,BP13,BP17,BP21)</f>
        <v>1312270</v>
      </c>
      <c r="BQ22" s="31">
        <f>SUM(BQ9,BQ13,BQ17,BQ21)</f>
        <v>6459047</v>
      </c>
      <c r="BR22" s="32">
        <f t="shared" si="18"/>
        <v>0.20316774285742153</v>
      </c>
      <c r="BT22" s="190" t="s">
        <v>46</v>
      </c>
      <c r="BU22" s="191"/>
      <c r="BV22" s="31">
        <f>SUM(BV9,BV13,BV17,BV21)</f>
        <v>1126157</v>
      </c>
      <c r="BW22" s="31">
        <f>SUM(BW9,BW13,BW17,BW21)</f>
        <v>5810577</v>
      </c>
      <c r="BX22" s="32">
        <f t="shared" si="20"/>
        <v>0.19381156122705198</v>
      </c>
      <c r="BZ22" s="190" t="s">
        <v>46</v>
      </c>
      <c r="CA22" s="191"/>
      <c r="CB22" s="31">
        <f>SUM(CB9,CB13,CB17,CB21)</f>
        <v>1015231</v>
      </c>
      <c r="CC22" s="31">
        <f>SUM(CC9,CC13,CC17,CC21)</f>
        <v>4464165</v>
      </c>
      <c r="CD22" s="32">
        <f t="shared" si="22"/>
        <v>0.22741789337983698</v>
      </c>
      <c r="CF22" s="190" t="s">
        <v>46</v>
      </c>
      <c r="CG22" s="191"/>
      <c r="CH22" s="31">
        <f>SUM(CH9,CH13,CH17,CH21)</f>
        <v>0</v>
      </c>
      <c r="CI22" s="31">
        <f>SUM(CI9,CI13,CI17,CI21)</f>
        <v>0</v>
      </c>
      <c r="CJ22" s="32">
        <f t="shared" si="24"/>
        <v>0</v>
      </c>
      <c r="CL22" s="190" t="s">
        <v>46</v>
      </c>
      <c r="CM22" s="191"/>
      <c r="CN22" s="31">
        <f>SUM(CN9,CN13,CN17,CN21)</f>
        <v>908618</v>
      </c>
      <c r="CO22" s="31">
        <f>SUM(CO9,CO13,CO17,CO21)</f>
        <v>5099779</v>
      </c>
      <c r="CP22" s="32">
        <f t="shared" si="26"/>
        <v>0.17816811277508299</v>
      </c>
      <c r="CR22" s="190" t="s">
        <v>46</v>
      </c>
      <c r="CS22" s="191"/>
      <c r="CT22" s="31">
        <f>SUM(CT9,CT13,CT17,CT21)</f>
        <v>394609</v>
      </c>
      <c r="CU22" s="31">
        <f>SUM(CU9,CU13,CU17,CU21)</f>
        <v>1665412</v>
      </c>
      <c r="CV22" s="32">
        <f t="shared" si="28"/>
        <v>0.23694377127101282</v>
      </c>
      <c r="CX22" s="190" t="s">
        <v>46</v>
      </c>
      <c r="CY22" s="191"/>
      <c r="CZ22" s="31">
        <f>SUM(CZ9,CZ13,CZ17,CZ21)</f>
        <v>14866</v>
      </c>
      <c r="DA22" s="31">
        <f>SUM(DA9,DA13,DA17,DA21)</f>
        <v>135731</v>
      </c>
      <c r="DB22" s="32">
        <f t="shared" si="30"/>
        <v>0.10952545844353906</v>
      </c>
      <c r="DD22" s="190" t="s">
        <v>46</v>
      </c>
      <c r="DE22" s="191"/>
      <c r="DF22" s="31">
        <f>SUM(DF9,DF13,DF17,DF21)</f>
        <v>38492</v>
      </c>
      <c r="DG22" s="31">
        <f>SUM(DG9,DG13,DG17,DG21)</f>
        <v>179773</v>
      </c>
      <c r="DH22" s="32">
        <f t="shared" si="32"/>
        <v>0.21411446657729469</v>
      </c>
      <c r="DJ22" s="190" t="s">
        <v>46</v>
      </c>
      <c r="DK22" s="191"/>
      <c r="DL22" s="31">
        <f>SUM(DL9,DL13,DL17,DL21)</f>
        <v>14039</v>
      </c>
      <c r="DM22" s="31">
        <f>SUM(DM9,DM13,DM17,DM21)</f>
        <v>133570</v>
      </c>
      <c r="DN22" s="32">
        <f t="shared" si="34"/>
        <v>0.10510593696189265</v>
      </c>
      <c r="DP22" s="190" t="s">
        <v>46</v>
      </c>
      <c r="DQ22" s="191"/>
      <c r="DR22" s="31">
        <f>SUM(DR9,DR13,DR17,DR21)</f>
        <v>22939</v>
      </c>
      <c r="DS22" s="31">
        <f>SUM(DS9,DS13,DS17,DS21)</f>
        <v>81091</v>
      </c>
      <c r="DT22" s="32">
        <f t="shared" si="36"/>
        <v>0.28287972771330971</v>
      </c>
    </row>
    <row r="23" spans="1:124" ht="18.75" customHeight="1" x14ac:dyDescent="0.3">
      <c r="A23" s="238" t="s">
        <v>11</v>
      </c>
      <c r="B23" s="232" t="s">
        <v>24</v>
      </c>
      <c r="C23" s="100" t="s">
        <v>41</v>
      </c>
      <c r="D23" s="77">
        <v>6594</v>
      </c>
      <c r="E23" s="69">
        <v>27581</v>
      </c>
      <c r="F23" s="55">
        <f t="shared" si="37"/>
        <v>0.23907762590188897</v>
      </c>
      <c r="G23" s="77"/>
      <c r="H23" s="69"/>
      <c r="I23" s="55">
        <f t="shared" si="38"/>
        <v>0</v>
      </c>
      <c r="J23" s="77">
        <v>6878</v>
      </c>
      <c r="K23" s="69">
        <v>29087</v>
      </c>
      <c r="L23" s="55">
        <f t="shared" si="39"/>
        <v>0.23646302471894662</v>
      </c>
      <c r="M23" s="77">
        <v>6095</v>
      </c>
      <c r="N23" s="69">
        <v>33000</v>
      </c>
      <c r="O23" s="55">
        <f t="shared" si="40"/>
        <v>0.18469696969696969</v>
      </c>
      <c r="P23" s="77">
        <v>21347</v>
      </c>
      <c r="Q23" s="69">
        <v>88954</v>
      </c>
      <c r="R23" s="55">
        <f t="shared" si="41"/>
        <v>0.2399779661398026</v>
      </c>
      <c r="S23" s="77"/>
      <c r="T23" s="69"/>
      <c r="U23" s="55">
        <f t="shared" si="42"/>
        <v>0</v>
      </c>
      <c r="V23" s="77">
        <v>5601</v>
      </c>
      <c r="W23" s="69">
        <v>29459</v>
      </c>
      <c r="X23" s="55">
        <f t="shared" si="43"/>
        <v>0.19012865338266743</v>
      </c>
      <c r="Y23" s="77">
        <v>2581</v>
      </c>
      <c r="Z23" s="70">
        <v>12450</v>
      </c>
      <c r="AA23" s="55">
        <f t="shared" si="44"/>
        <v>0.20730923694779116</v>
      </c>
      <c r="AB23" s="77"/>
      <c r="AC23" s="70"/>
      <c r="AD23" s="55">
        <f t="shared" si="45"/>
        <v>0</v>
      </c>
      <c r="AE23" s="77"/>
      <c r="AF23" s="70"/>
      <c r="AG23" s="55">
        <f t="shared" si="8"/>
        <v>0</v>
      </c>
      <c r="AH23" s="77">
        <v>0</v>
      </c>
      <c r="AI23" s="70"/>
      <c r="AJ23" s="55">
        <f t="shared" si="9"/>
        <v>0</v>
      </c>
      <c r="AK23" s="77">
        <v>0</v>
      </c>
      <c r="AL23" s="70"/>
      <c r="AM23" s="55">
        <f t="shared" si="46"/>
        <v>0</v>
      </c>
      <c r="AN23" s="97">
        <f>SUM(D23,G23,J23,M23,P23,S23,V23,Y23,AB23,AE23,AH23,AK23)</f>
        <v>49096</v>
      </c>
      <c r="AO23" s="77">
        <f>SUM(E23,H23,K23,N23,Q23,W23,T23,Z23,AC23,AF23,AI23,AL23)</f>
        <v>220531</v>
      </c>
      <c r="AP23" s="98">
        <f t="shared" si="11"/>
        <v>0.22262629743664156</v>
      </c>
      <c r="AQ23" s="124">
        <v>4069</v>
      </c>
      <c r="AR23" s="121"/>
      <c r="AS23" s="230" t="s">
        <v>71</v>
      </c>
      <c r="AT23" s="231"/>
      <c r="AU23" s="231"/>
      <c r="AV23" s="81">
        <f>AV22+'2018년'!AH22+'2019년'!AQ22+'2020년'!AP22</f>
        <v>14983927</v>
      </c>
      <c r="AW23" s="81">
        <f>AW22+'2018년'!AI22+'2019년'!AR22+'2020년'!AQ22</f>
        <v>113139518</v>
      </c>
      <c r="AX23" s="80">
        <f t="shared" si="13"/>
        <v>0.13243760681391625</v>
      </c>
      <c r="AY23" s="81">
        <f>AY22+'2018년'!AK22+'2019년'!AT22+'2020년'!AS22</f>
        <v>2054939</v>
      </c>
    </row>
    <row r="24" spans="1:124" ht="18.75" customHeight="1" x14ac:dyDescent="0.3">
      <c r="A24" s="233"/>
      <c r="B24" s="233"/>
      <c r="C24" s="100" t="s">
        <v>43</v>
      </c>
      <c r="D24" s="77">
        <v>6848</v>
      </c>
      <c r="E24" s="70">
        <v>34241</v>
      </c>
      <c r="F24" s="55">
        <f t="shared" si="37"/>
        <v>0.19999415904909318</v>
      </c>
      <c r="G24" s="77"/>
      <c r="H24" s="70"/>
      <c r="I24" s="55">
        <f t="shared" si="38"/>
        <v>0</v>
      </c>
      <c r="J24" s="77">
        <v>12008</v>
      </c>
      <c r="K24" s="70">
        <v>70520</v>
      </c>
      <c r="L24" s="55">
        <f t="shared" si="39"/>
        <v>0.17027793533749291</v>
      </c>
      <c r="M24" s="77">
        <v>7680</v>
      </c>
      <c r="N24" s="70">
        <v>52320</v>
      </c>
      <c r="O24" s="55">
        <f t="shared" si="40"/>
        <v>0.14678899082568808</v>
      </c>
      <c r="P24" s="77">
        <v>20406</v>
      </c>
      <c r="Q24" s="70">
        <v>105951</v>
      </c>
      <c r="R24" s="55">
        <f t="shared" si="41"/>
        <v>0.19259846532831215</v>
      </c>
      <c r="S24" s="77"/>
      <c r="T24" s="70"/>
      <c r="U24" s="55">
        <f t="shared" si="42"/>
        <v>0</v>
      </c>
      <c r="V24" s="77">
        <v>6952</v>
      </c>
      <c r="W24" s="70">
        <v>46480</v>
      </c>
      <c r="X24" s="55">
        <f t="shared" si="43"/>
        <v>0.1495697074010327</v>
      </c>
      <c r="Y24" s="77">
        <v>3276</v>
      </c>
      <c r="Z24" s="70">
        <v>20908</v>
      </c>
      <c r="AA24" s="55">
        <f t="shared" si="44"/>
        <v>0.15668643581404249</v>
      </c>
      <c r="AB24" s="77"/>
      <c r="AC24" s="70"/>
      <c r="AD24" s="55">
        <f t="shared" si="45"/>
        <v>0</v>
      </c>
      <c r="AE24" s="77"/>
      <c r="AF24" s="70"/>
      <c r="AG24" s="55">
        <f t="shared" si="8"/>
        <v>0</v>
      </c>
      <c r="AH24" s="77">
        <v>0</v>
      </c>
      <c r="AI24" s="70"/>
      <c r="AJ24" s="55">
        <f t="shared" si="9"/>
        <v>0</v>
      </c>
      <c r="AK24" s="77">
        <v>0</v>
      </c>
      <c r="AL24" s="70"/>
      <c r="AM24" s="55">
        <f t="shared" si="46"/>
        <v>0</v>
      </c>
      <c r="AN24" s="97">
        <f>SUM(D24,G24,J24,M24,P24,S24,V24,Y24,AB24,AE24,AH24,AK24)</f>
        <v>57170</v>
      </c>
      <c r="AO24" s="77">
        <f>SUM(E24,H24,K24,N24,Q24,W24,T24,Z24,AC24,AF24,AI24,AL24)</f>
        <v>330420</v>
      </c>
      <c r="AP24" s="98">
        <f t="shared" si="11"/>
        <v>0.17302221415168573</v>
      </c>
      <c r="AQ24" s="124">
        <v>6584</v>
      </c>
      <c r="AR24" s="121"/>
      <c r="AT24" s="106"/>
      <c r="AX24" s="17"/>
      <c r="AY24" s="90">
        <v>28840</v>
      </c>
    </row>
    <row r="25" spans="1:124" ht="18.75" customHeight="1" x14ac:dyDescent="0.3">
      <c r="A25" s="233"/>
      <c r="B25" s="233"/>
      <c r="C25" s="100" t="s">
        <v>47</v>
      </c>
      <c r="D25" s="77">
        <v>7546</v>
      </c>
      <c r="E25" s="114">
        <v>35291</v>
      </c>
      <c r="F25" s="55">
        <f t="shared" si="37"/>
        <v>0.21382222096285172</v>
      </c>
      <c r="G25" s="77"/>
      <c r="H25" s="70"/>
      <c r="I25" s="55">
        <f t="shared" si="38"/>
        <v>0</v>
      </c>
      <c r="J25" s="77">
        <v>13680</v>
      </c>
      <c r="K25" s="70">
        <v>72610</v>
      </c>
      <c r="L25" s="55">
        <f t="shared" si="39"/>
        <v>0.18840380112932104</v>
      </c>
      <c r="M25" s="77">
        <v>7615</v>
      </c>
      <c r="N25" s="70">
        <v>48314</v>
      </c>
      <c r="O25" s="55">
        <f t="shared" si="40"/>
        <v>0.15761477004594943</v>
      </c>
      <c r="P25" s="77">
        <v>25035</v>
      </c>
      <c r="Q25" s="70">
        <v>119344</v>
      </c>
      <c r="R25" s="55">
        <f t="shared" si="41"/>
        <v>0.20977175224560934</v>
      </c>
      <c r="S25" s="77"/>
      <c r="T25" s="70"/>
      <c r="U25" s="55">
        <f t="shared" si="42"/>
        <v>0</v>
      </c>
      <c r="V25" s="77">
        <v>9698</v>
      </c>
      <c r="W25" s="70">
        <v>58761</v>
      </c>
      <c r="X25" s="55">
        <f t="shared" si="43"/>
        <v>0.16504143904970983</v>
      </c>
      <c r="Y25" s="77">
        <v>4082</v>
      </c>
      <c r="Z25" s="70">
        <v>24662</v>
      </c>
      <c r="AA25" s="55">
        <f t="shared" si="44"/>
        <v>0.16551780066499067</v>
      </c>
      <c r="AB25" s="77"/>
      <c r="AC25" s="70"/>
      <c r="AD25" s="55">
        <f t="shared" si="45"/>
        <v>0</v>
      </c>
      <c r="AE25" s="77"/>
      <c r="AF25" s="70"/>
      <c r="AG25" s="55">
        <f t="shared" si="8"/>
        <v>0</v>
      </c>
      <c r="AH25" s="77">
        <v>0</v>
      </c>
      <c r="AI25" s="70"/>
      <c r="AJ25" s="55">
        <f t="shared" si="9"/>
        <v>0</v>
      </c>
      <c r="AK25" s="77">
        <v>0</v>
      </c>
      <c r="AL25" s="70"/>
      <c r="AM25" s="55">
        <f t="shared" si="46"/>
        <v>0</v>
      </c>
      <c r="AN25" s="97">
        <f>SUM(D25,G25,J25,M25,P25,S25,V25,Y25,AB25,AE25,AH25,AK25)</f>
        <v>67656</v>
      </c>
      <c r="AO25" s="77">
        <f>SUM(E25,H25,K25,N25,Q25,W25,T25,Z25,AC25,AF25,AI25,AL25)</f>
        <v>358982</v>
      </c>
      <c r="AP25" s="98">
        <f t="shared" si="11"/>
        <v>0.18846627407502325</v>
      </c>
      <c r="AQ25" s="124">
        <v>8332</v>
      </c>
      <c r="AR25" s="121"/>
      <c r="AV25" s="107"/>
      <c r="AW25" s="107"/>
    </row>
    <row r="26" spans="1:124" ht="18.75" customHeight="1" x14ac:dyDescent="0.3">
      <c r="A26" s="233"/>
      <c r="B26" s="234"/>
      <c r="C26" s="102" t="s">
        <v>44</v>
      </c>
      <c r="D26" s="58">
        <f>SUM(D23:D25)</f>
        <v>20988</v>
      </c>
      <c r="E26" s="71">
        <f>SUM(E23:E25)</f>
        <v>97113</v>
      </c>
      <c r="F26" s="59">
        <f t="shared" si="37"/>
        <v>0.21611936609928639</v>
      </c>
      <c r="G26" s="58">
        <f>SUM(G23:G25)</f>
        <v>0</v>
      </c>
      <c r="H26" s="71">
        <f>SUM(H23:H25)</f>
        <v>0</v>
      </c>
      <c r="I26" s="59">
        <f t="shared" si="38"/>
        <v>0</v>
      </c>
      <c r="J26" s="58">
        <f>SUM(J23:J25)</f>
        <v>32566</v>
      </c>
      <c r="K26" s="71">
        <f>SUM(K23:K25)</f>
        <v>172217</v>
      </c>
      <c r="L26" s="59">
        <f t="shared" si="39"/>
        <v>0.18909863718448236</v>
      </c>
      <c r="M26" s="58">
        <f>SUM(M23:M25)</f>
        <v>21390</v>
      </c>
      <c r="N26" s="71">
        <f>SUM(N23:N25)</f>
        <v>133634</v>
      </c>
      <c r="O26" s="59">
        <f t="shared" si="40"/>
        <v>0.16006405555472411</v>
      </c>
      <c r="P26" s="58">
        <f>SUM(P23:P25)</f>
        <v>66788</v>
      </c>
      <c r="Q26" s="71">
        <f>SUM(Q23:Q25)</f>
        <v>314249</v>
      </c>
      <c r="R26" s="59">
        <f t="shared" si="41"/>
        <v>0.21253210034081255</v>
      </c>
      <c r="S26" s="58">
        <f>SUM(S23:S25)</f>
        <v>0</v>
      </c>
      <c r="T26" s="71">
        <f>SUM(T23:T25)</f>
        <v>0</v>
      </c>
      <c r="U26" s="59">
        <f t="shared" si="42"/>
        <v>0</v>
      </c>
      <c r="V26" s="58">
        <f>SUM(V23:V25)</f>
        <v>22251</v>
      </c>
      <c r="W26" s="71">
        <f>SUM(W23:W25)</f>
        <v>134700</v>
      </c>
      <c r="X26" s="59">
        <f t="shared" si="43"/>
        <v>0.16518930957683742</v>
      </c>
      <c r="Y26" s="58">
        <f>SUM(Y23:Y25)</f>
        <v>9939</v>
      </c>
      <c r="Z26" s="71">
        <f>SUM(Z23:Z25)</f>
        <v>58020</v>
      </c>
      <c r="AA26" s="59">
        <f t="shared" si="44"/>
        <v>0.17130299896587384</v>
      </c>
      <c r="AB26" s="58">
        <f>SUM(AB23:AB25)</f>
        <v>0</v>
      </c>
      <c r="AC26" s="71">
        <f>SUM(AC23:AC25)</f>
        <v>0</v>
      </c>
      <c r="AD26" s="59">
        <f t="shared" si="45"/>
        <v>0</v>
      </c>
      <c r="AE26" s="58">
        <f>SUM(AE23:AE25)</f>
        <v>0</v>
      </c>
      <c r="AF26" s="71">
        <f>SUM(AF23:AF25)</f>
        <v>0</v>
      </c>
      <c r="AG26" s="59">
        <f t="shared" si="8"/>
        <v>0</v>
      </c>
      <c r="AH26" s="58">
        <f>SUM(AH23:AH25)</f>
        <v>0</v>
      </c>
      <c r="AI26" s="71">
        <f>SUM(AI23:AI25)</f>
        <v>0</v>
      </c>
      <c r="AJ26" s="59">
        <f t="shared" si="9"/>
        <v>0</v>
      </c>
      <c r="AK26" s="58">
        <f>SUM(AK23:AK25)</f>
        <v>0</v>
      </c>
      <c r="AL26" s="71">
        <f>SUM(AL23:AL25)</f>
        <v>0</v>
      </c>
      <c r="AM26" s="59">
        <f t="shared" si="46"/>
        <v>0</v>
      </c>
      <c r="AN26" s="58">
        <f>SUM(AN23:AN25)</f>
        <v>173922</v>
      </c>
      <c r="AO26" s="58">
        <f>SUM(AO23:AO25)</f>
        <v>909933</v>
      </c>
      <c r="AP26" s="103">
        <f t="shared" si="11"/>
        <v>0.19113714965827155</v>
      </c>
      <c r="AQ26" s="133">
        <f>SUM(AQ23:AQ25)</f>
        <v>18985</v>
      </c>
      <c r="AR26" s="121"/>
      <c r="AV26" s="106"/>
    </row>
    <row r="27" spans="1:124" ht="18.75" customHeight="1" x14ac:dyDescent="0.3">
      <c r="A27" s="233"/>
      <c r="B27" s="232" t="s">
        <v>25</v>
      </c>
      <c r="C27" s="100" t="s">
        <v>38</v>
      </c>
      <c r="D27" s="129">
        <v>8947</v>
      </c>
      <c r="E27" s="70">
        <v>41793</v>
      </c>
      <c r="F27" s="55">
        <f t="shared" si="37"/>
        <v>0.21407891273658269</v>
      </c>
      <c r="G27" s="77"/>
      <c r="H27" s="70"/>
      <c r="I27" s="55">
        <f t="shared" si="38"/>
        <v>0</v>
      </c>
      <c r="J27" s="129">
        <v>14826</v>
      </c>
      <c r="K27" s="70">
        <v>78787</v>
      </c>
      <c r="L27" s="55">
        <f t="shared" si="39"/>
        <v>0.18817825275743461</v>
      </c>
      <c r="M27" s="129">
        <v>7863</v>
      </c>
      <c r="N27" s="70">
        <v>47709</v>
      </c>
      <c r="O27" s="55">
        <f t="shared" si="40"/>
        <v>0.16481167075394579</v>
      </c>
      <c r="P27" s="129">
        <v>26443</v>
      </c>
      <c r="Q27" s="70">
        <v>133151</v>
      </c>
      <c r="R27" s="55">
        <f t="shared" si="41"/>
        <v>0.19859407740084567</v>
      </c>
      <c r="S27" s="77"/>
      <c r="T27" s="70"/>
      <c r="U27" s="55">
        <f t="shared" si="42"/>
        <v>0</v>
      </c>
      <c r="V27" s="129">
        <v>10807</v>
      </c>
      <c r="W27" s="70">
        <v>59300</v>
      </c>
      <c r="X27" s="55">
        <f t="shared" si="43"/>
        <v>0.18224283305227656</v>
      </c>
      <c r="Y27" s="129">
        <v>6270</v>
      </c>
      <c r="Z27" s="70">
        <v>32708</v>
      </c>
      <c r="AA27" s="55">
        <f t="shared" si="44"/>
        <v>0.19169622110798581</v>
      </c>
      <c r="AB27" s="77"/>
      <c r="AC27" s="70"/>
      <c r="AD27" s="55">
        <f t="shared" si="45"/>
        <v>0</v>
      </c>
      <c r="AE27" s="77"/>
      <c r="AF27" s="70"/>
      <c r="AG27" s="55">
        <f t="shared" si="8"/>
        <v>0</v>
      </c>
      <c r="AH27" s="77">
        <v>0</v>
      </c>
      <c r="AI27" s="70"/>
      <c r="AJ27" s="55">
        <f t="shared" si="9"/>
        <v>0</v>
      </c>
      <c r="AK27" s="77">
        <v>0</v>
      </c>
      <c r="AL27" s="70"/>
      <c r="AM27" s="55">
        <f t="shared" si="46"/>
        <v>0</v>
      </c>
      <c r="AN27" s="97">
        <f>SUM(D27,G27,J27,M27,P27,S27,V27,Y27,AB27,AE27,AH27,AK27)</f>
        <v>75156</v>
      </c>
      <c r="AO27" s="77">
        <f>SUM(E27,H27,K27,N27,Q27,W27,T27,Z27,AC27,AF27,AI27,AL27)</f>
        <v>393448</v>
      </c>
      <c r="AP27" s="98">
        <f t="shared" si="11"/>
        <v>0.19101888940851142</v>
      </c>
      <c r="AQ27" s="22">
        <v>12828</v>
      </c>
      <c r="AR27" s="121"/>
      <c r="BG27" s="49"/>
      <c r="BH27" s="49"/>
    </row>
    <row r="28" spans="1:124" ht="18.75" customHeight="1" x14ac:dyDescent="0.3">
      <c r="A28" s="233"/>
      <c r="B28" s="233"/>
      <c r="C28" s="54" t="s">
        <v>39</v>
      </c>
      <c r="D28" s="136">
        <v>10089</v>
      </c>
      <c r="E28" s="5">
        <v>45183</v>
      </c>
      <c r="F28" s="55">
        <f t="shared" si="37"/>
        <v>0.22329194608591726</v>
      </c>
      <c r="G28" s="77"/>
      <c r="H28" s="70"/>
      <c r="I28" s="55">
        <f t="shared" si="38"/>
        <v>0</v>
      </c>
      <c r="J28" s="135">
        <v>16445</v>
      </c>
      <c r="K28" s="70">
        <v>81806</v>
      </c>
      <c r="L28" s="55">
        <f t="shared" si="39"/>
        <v>0.2010243747402391</v>
      </c>
      <c r="M28" s="135">
        <v>7951</v>
      </c>
      <c r="N28" s="70">
        <v>46578</v>
      </c>
      <c r="O28" s="55">
        <f t="shared" si="40"/>
        <v>0.17070290695177981</v>
      </c>
      <c r="P28" s="135">
        <v>27852</v>
      </c>
      <c r="Q28" s="70">
        <v>136273</v>
      </c>
      <c r="R28" s="55">
        <f t="shared" si="41"/>
        <v>0.20438384713039268</v>
      </c>
      <c r="S28" s="77"/>
      <c r="T28" s="70"/>
      <c r="U28" s="55">
        <f t="shared" si="42"/>
        <v>0</v>
      </c>
      <c r="V28" s="135">
        <v>12484</v>
      </c>
      <c r="W28" s="70">
        <v>69074</v>
      </c>
      <c r="X28" s="55">
        <f t="shared" si="43"/>
        <v>0.18073370588064974</v>
      </c>
      <c r="Y28" s="135">
        <v>6975</v>
      </c>
      <c r="Z28" s="70">
        <v>34731</v>
      </c>
      <c r="AA28" s="55">
        <f t="shared" si="44"/>
        <v>0.20082923037056233</v>
      </c>
      <c r="AB28" s="77"/>
      <c r="AC28" s="70"/>
      <c r="AD28" s="55">
        <f t="shared" si="45"/>
        <v>0</v>
      </c>
      <c r="AE28" s="77"/>
      <c r="AF28" s="70"/>
      <c r="AG28" s="55">
        <f t="shared" si="8"/>
        <v>0</v>
      </c>
      <c r="AH28" s="77">
        <v>0</v>
      </c>
      <c r="AI28" s="70"/>
      <c r="AJ28" s="55">
        <f t="shared" si="9"/>
        <v>0</v>
      </c>
      <c r="AK28" s="77">
        <v>0</v>
      </c>
      <c r="AL28" s="70"/>
      <c r="AM28" s="55">
        <f t="shared" si="46"/>
        <v>0</v>
      </c>
      <c r="AN28" s="97">
        <f>SUM(D28,G28,J28,M28,P28,S28,V28,Y28,AB28,AE28,AH28,AK28)</f>
        <v>81796</v>
      </c>
      <c r="AO28" s="77">
        <f>SUM(E28,H28,K28,N28,Q28,W28,T28,Z28,AC28,AF28,AI28,AL28)</f>
        <v>413645</v>
      </c>
      <c r="AP28" s="98">
        <f t="shared" si="11"/>
        <v>0.19774444269844915</v>
      </c>
      <c r="AQ28" s="77">
        <v>11341</v>
      </c>
      <c r="AR28" s="122"/>
      <c r="AT28" s="106"/>
      <c r="AU28" s="106"/>
      <c r="AW28" s="65"/>
    </row>
    <row r="29" spans="1:124" ht="18.75" customHeight="1" x14ac:dyDescent="0.3">
      <c r="A29" s="233"/>
      <c r="B29" s="233"/>
      <c r="C29" s="100" t="s">
        <v>52</v>
      </c>
      <c r="D29" s="77">
        <v>12471</v>
      </c>
      <c r="E29" s="70">
        <v>52779</v>
      </c>
      <c r="F29" s="55">
        <f t="shared" si="37"/>
        <v>0.23628715966577615</v>
      </c>
      <c r="G29" s="77"/>
      <c r="H29" s="70"/>
      <c r="I29" s="55">
        <f t="shared" si="38"/>
        <v>0</v>
      </c>
      <c r="J29" s="77">
        <v>14779</v>
      </c>
      <c r="K29" s="70">
        <v>76043</v>
      </c>
      <c r="L29" s="55">
        <f t="shared" si="39"/>
        <v>0.19435056481201426</v>
      </c>
      <c r="M29" s="77">
        <v>6246</v>
      </c>
      <c r="N29" s="70">
        <v>36220</v>
      </c>
      <c r="O29" s="55">
        <f t="shared" si="40"/>
        <v>0.17244616234124793</v>
      </c>
      <c r="P29" s="77">
        <v>26227</v>
      </c>
      <c r="Q29" s="70">
        <v>118734</v>
      </c>
      <c r="R29" s="55">
        <f t="shared" si="41"/>
        <v>0.22088870921555748</v>
      </c>
      <c r="S29" s="77"/>
      <c r="T29" s="70"/>
      <c r="U29" s="55">
        <f t="shared" si="42"/>
        <v>0</v>
      </c>
      <c r="V29" s="77">
        <v>11787</v>
      </c>
      <c r="W29" s="70">
        <v>63301</v>
      </c>
      <c r="X29" s="55">
        <f t="shared" si="43"/>
        <v>0.18620558916920743</v>
      </c>
      <c r="Y29" s="77">
        <v>7106</v>
      </c>
      <c r="Z29" s="70">
        <v>34008</v>
      </c>
      <c r="AA29" s="55">
        <f t="shared" si="44"/>
        <v>0.20895083509762408</v>
      </c>
      <c r="AB29" s="77"/>
      <c r="AC29" s="70"/>
      <c r="AD29" s="55">
        <f t="shared" si="45"/>
        <v>0</v>
      </c>
      <c r="AE29" s="77"/>
      <c r="AF29" s="70"/>
      <c r="AG29" s="55">
        <f t="shared" si="8"/>
        <v>0</v>
      </c>
      <c r="AH29" s="77">
        <v>0</v>
      </c>
      <c r="AI29" s="70"/>
      <c r="AJ29" s="55">
        <f t="shared" si="9"/>
        <v>0</v>
      </c>
      <c r="AK29" s="77">
        <v>0</v>
      </c>
      <c r="AL29" s="70"/>
      <c r="AM29" s="55">
        <f t="shared" si="46"/>
        <v>0</v>
      </c>
      <c r="AN29" s="97">
        <f>SUM(D29,G29,J29,M29,P29,S29,V29,Y29,AB29,AE29,AH29,AK29)</f>
        <v>78616</v>
      </c>
      <c r="AO29" s="77">
        <f>SUM(E29,H29,K29,N29,Q29,W29,T29,Z29,AC29,AF29,AI29,AL29)</f>
        <v>381085</v>
      </c>
      <c r="AP29" s="98">
        <f t="shared" si="11"/>
        <v>0.2062951834892478</v>
      </c>
      <c r="AQ29" s="124">
        <v>10259</v>
      </c>
      <c r="AR29" s="121"/>
      <c r="AS29" s="106"/>
      <c r="AW29" s="65"/>
      <c r="AY29" s="106"/>
      <c r="BA29" s="4"/>
    </row>
    <row r="30" spans="1:124" ht="18.75" customHeight="1" x14ac:dyDescent="0.3">
      <c r="A30" s="233"/>
      <c r="B30" s="234"/>
      <c r="C30" s="102" t="s">
        <v>44</v>
      </c>
      <c r="D30" s="58">
        <f>SUM(D27:D29)</f>
        <v>31507</v>
      </c>
      <c r="E30" s="71">
        <f>SUM(E27:E29)</f>
        <v>139755</v>
      </c>
      <c r="F30" s="59">
        <f t="shared" si="37"/>
        <v>0.22544452792386677</v>
      </c>
      <c r="G30" s="58">
        <f>SUM(G27:G29)</f>
        <v>0</v>
      </c>
      <c r="H30" s="71">
        <f>SUM(H27:H29)</f>
        <v>0</v>
      </c>
      <c r="I30" s="59">
        <f t="shared" si="38"/>
        <v>0</v>
      </c>
      <c r="J30" s="58">
        <f>SUM(J27:J29)</f>
        <v>46050</v>
      </c>
      <c r="K30" s="71">
        <f>SUM(K27:K29)</f>
        <v>236636</v>
      </c>
      <c r="L30" s="59">
        <f t="shared" si="39"/>
        <v>0.19460268091076591</v>
      </c>
      <c r="M30" s="58">
        <f>SUM(M27:M29)</f>
        <v>22060</v>
      </c>
      <c r="N30" s="71">
        <f>SUM(N27:N29)</f>
        <v>130507</v>
      </c>
      <c r="O30" s="59">
        <f t="shared" si="40"/>
        <v>0.16903307868543449</v>
      </c>
      <c r="P30" s="58">
        <f>SUM(P27:P29)</f>
        <v>80522</v>
      </c>
      <c r="Q30" s="71">
        <f>SUM(Q27:Q29)</f>
        <v>388158</v>
      </c>
      <c r="R30" s="59">
        <f t="shared" si="41"/>
        <v>0.20744645221791128</v>
      </c>
      <c r="S30" s="58">
        <f>SUM(S27:S29)</f>
        <v>0</v>
      </c>
      <c r="T30" s="71">
        <f>SUM(T27:T29)</f>
        <v>0</v>
      </c>
      <c r="U30" s="59">
        <f t="shared" si="42"/>
        <v>0</v>
      </c>
      <c r="V30" s="58">
        <f>SUM(V27:V29)</f>
        <v>35078</v>
      </c>
      <c r="W30" s="71">
        <f>SUM(W27:W29)</f>
        <v>191675</v>
      </c>
      <c r="X30" s="59">
        <f t="shared" si="43"/>
        <v>0.18300769531759489</v>
      </c>
      <c r="Y30" s="58">
        <f>SUM(Y27:Y29)</f>
        <v>20351</v>
      </c>
      <c r="Z30" s="71">
        <f>SUM(Z27:Z29)</f>
        <v>101447</v>
      </c>
      <c r="AA30" s="59">
        <f t="shared" si="44"/>
        <v>0.20060721361893402</v>
      </c>
      <c r="AB30" s="58">
        <f>SUM(AB27:AB29)</f>
        <v>0</v>
      </c>
      <c r="AC30" s="71">
        <f>SUM(AC27:AC29)</f>
        <v>0</v>
      </c>
      <c r="AD30" s="59">
        <f t="shared" si="45"/>
        <v>0</v>
      </c>
      <c r="AE30" s="58">
        <f>SUM(AE27:AE29)</f>
        <v>0</v>
      </c>
      <c r="AF30" s="71">
        <f>SUM(AF27:AF29)</f>
        <v>0</v>
      </c>
      <c r="AG30" s="59">
        <f t="shared" si="8"/>
        <v>0</v>
      </c>
      <c r="AH30" s="58">
        <f>SUM(AH27:AH29)</f>
        <v>0</v>
      </c>
      <c r="AI30" s="71">
        <f>SUM(AI27:AI29)</f>
        <v>0</v>
      </c>
      <c r="AJ30" s="59">
        <f t="shared" si="9"/>
        <v>0</v>
      </c>
      <c r="AK30" s="58">
        <f>SUM(AK27:AK29)</f>
        <v>0</v>
      </c>
      <c r="AL30" s="71">
        <f>SUM(AL27:AL29)</f>
        <v>0</v>
      </c>
      <c r="AM30" s="59">
        <f t="shared" si="46"/>
        <v>0</v>
      </c>
      <c r="AN30" s="58">
        <f>SUM(AN27:AN29)</f>
        <v>235568</v>
      </c>
      <c r="AO30" s="58">
        <f>SUM(AO27:AO29)</f>
        <v>1188178</v>
      </c>
      <c r="AP30" s="103">
        <f t="shared" si="11"/>
        <v>0.19825985668813931</v>
      </c>
      <c r="AQ30" s="133">
        <f>SUM(AQ27:AQ29)</f>
        <v>34428</v>
      </c>
      <c r="AR30" s="121"/>
    </row>
    <row r="31" spans="1:124" ht="18.75" customHeight="1" x14ac:dyDescent="0.3">
      <c r="A31" s="233"/>
      <c r="B31" s="232" t="s">
        <v>26</v>
      </c>
      <c r="C31" s="100" t="s">
        <v>55</v>
      </c>
      <c r="D31" s="137">
        <v>12253</v>
      </c>
      <c r="E31" s="70">
        <v>54518</v>
      </c>
      <c r="F31" s="55">
        <f t="shared" si="37"/>
        <v>0.22475145823397777</v>
      </c>
      <c r="G31" s="77"/>
      <c r="H31" s="70"/>
      <c r="I31" s="55">
        <f t="shared" si="38"/>
        <v>0</v>
      </c>
      <c r="J31" s="137">
        <v>15229</v>
      </c>
      <c r="K31" s="70">
        <v>76887</v>
      </c>
      <c r="L31" s="55">
        <f t="shared" si="39"/>
        <v>0.19806989478065212</v>
      </c>
      <c r="M31" s="137">
        <v>9114</v>
      </c>
      <c r="N31" s="70">
        <v>50136</v>
      </c>
      <c r="O31" s="55">
        <f t="shared" si="40"/>
        <v>0.18178554332216371</v>
      </c>
      <c r="P31" s="137">
        <v>25144</v>
      </c>
      <c r="Q31" s="70">
        <v>110461</v>
      </c>
      <c r="R31" s="55">
        <f t="shared" si="41"/>
        <v>0.22762785055358906</v>
      </c>
      <c r="S31" s="77"/>
      <c r="T31" s="70"/>
      <c r="U31" s="55">
        <f t="shared" si="42"/>
        <v>0</v>
      </c>
      <c r="V31" s="137">
        <v>11199</v>
      </c>
      <c r="W31" s="70">
        <v>60649</v>
      </c>
      <c r="X31" s="55">
        <f t="shared" si="43"/>
        <v>0.18465267358076803</v>
      </c>
      <c r="Y31" s="137">
        <v>6882</v>
      </c>
      <c r="Z31" s="70">
        <v>27792</v>
      </c>
      <c r="AA31" s="55">
        <f t="shared" si="44"/>
        <v>0.24762521588946459</v>
      </c>
      <c r="AB31" s="77"/>
      <c r="AC31" s="70"/>
      <c r="AD31" s="55">
        <f t="shared" si="45"/>
        <v>0</v>
      </c>
      <c r="AE31" s="77"/>
      <c r="AF31" s="70"/>
      <c r="AG31" s="55">
        <f t="shared" si="8"/>
        <v>0</v>
      </c>
      <c r="AH31" s="77">
        <v>0</v>
      </c>
      <c r="AI31" s="70"/>
      <c r="AJ31" s="55">
        <f t="shared" si="9"/>
        <v>0</v>
      </c>
      <c r="AK31" s="77">
        <v>0</v>
      </c>
      <c r="AL31" s="70"/>
      <c r="AM31" s="55">
        <f t="shared" si="46"/>
        <v>0</v>
      </c>
      <c r="AN31" s="97">
        <f>SUM(D31,G31,J31,M31,P31,S31,V31,Y31,AB31,AE31,AH31,AK31)</f>
        <v>79821</v>
      </c>
      <c r="AO31" s="77">
        <f>SUM(E31,H31,K31,N31,Q31,W31,T31,Z31,AC31,AF31,AI31,AL31)</f>
        <v>380443</v>
      </c>
      <c r="AP31" s="98">
        <f t="shared" si="11"/>
        <v>0.20981066808956927</v>
      </c>
      <c r="AQ31" s="135">
        <v>8759</v>
      </c>
      <c r="AR31" s="121"/>
      <c r="AW31" s="108"/>
    </row>
    <row r="32" spans="1:124" ht="18.75" customHeight="1" x14ac:dyDescent="0.3">
      <c r="A32" s="233"/>
      <c r="B32" s="233"/>
      <c r="C32" s="100" t="s">
        <v>50</v>
      </c>
      <c r="D32" s="77">
        <v>11997</v>
      </c>
      <c r="E32" s="70">
        <v>52955</v>
      </c>
      <c r="F32" s="55">
        <f t="shared" si="37"/>
        <v>0.22655084505712397</v>
      </c>
      <c r="G32" s="77"/>
      <c r="H32" s="70"/>
      <c r="I32" s="55">
        <f t="shared" si="38"/>
        <v>0</v>
      </c>
      <c r="J32" s="77">
        <v>12218</v>
      </c>
      <c r="K32" s="70">
        <v>57572</v>
      </c>
      <c r="L32" s="55">
        <f t="shared" si="39"/>
        <v>0.21222121864795387</v>
      </c>
      <c r="M32" s="77">
        <v>8242</v>
      </c>
      <c r="N32" s="70">
        <v>41536</v>
      </c>
      <c r="O32" s="55">
        <f t="shared" si="40"/>
        <v>0.19843027734976887</v>
      </c>
      <c r="P32" s="77">
        <v>24927</v>
      </c>
      <c r="Q32" s="70">
        <v>105537</v>
      </c>
      <c r="R32" s="55">
        <f t="shared" si="41"/>
        <v>0.236192046391313</v>
      </c>
      <c r="S32" s="77"/>
      <c r="T32" s="70"/>
      <c r="U32" s="55">
        <f t="shared" si="42"/>
        <v>0</v>
      </c>
      <c r="V32" s="77">
        <v>10927</v>
      </c>
      <c r="W32" s="70">
        <v>53434</v>
      </c>
      <c r="X32" s="55">
        <f t="shared" si="43"/>
        <v>0.20449526518695962</v>
      </c>
      <c r="Y32" s="77">
        <v>8927</v>
      </c>
      <c r="Z32" s="70">
        <v>36649</v>
      </c>
      <c r="AA32" s="55">
        <f t="shared" si="44"/>
        <v>0.24358099811727468</v>
      </c>
      <c r="AB32" s="77"/>
      <c r="AC32" s="70"/>
      <c r="AD32" s="55">
        <f t="shared" si="45"/>
        <v>0</v>
      </c>
      <c r="AE32" s="77"/>
      <c r="AF32" s="70"/>
      <c r="AG32" s="55">
        <f t="shared" si="8"/>
        <v>0</v>
      </c>
      <c r="AH32" s="77">
        <v>0</v>
      </c>
      <c r="AI32" s="70"/>
      <c r="AJ32" s="55">
        <f t="shared" si="9"/>
        <v>0</v>
      </c>
      <c r="AK32" s="77">
        <v>0</v>
      </c>
      <c r="AL32" s="70"/>
      <c r="AM32" s="55">
        <f t="shared" si="46"/>
        <v>0</v>
      </c>
      <c r="AN32" s="97">
        <f>SUM(D32,G32,J32,M32,P32,S32,V32,Y32,AB32,AE32,AH32,AK32)</f>
        <v>77238</v>
      </c>
      <c r="AO32" s="77">
        <f>SUM(E32,H32,K32,N32,Q32,W32,T32,Z32,AC32,AF32,AI32,AL32)</f>
        <v>347683</v>
      </c>
      <c r="AP32" s="98">
        <f t="shared" si="11"/>
        <v>0.22215063721838571</v>
      </c>
      <c r="AQ32" s="124">
        <v>7828</v>
      </c>
      <c r="AR32" s="121"/>
    </row>
    <row r="33" spans="1:56" ht="18.75" customHeight="1" x14ac:dyDescent="0.3">
      <c r="A33" s="233"/>
      <c r="B33" s="233"/>
      <c r="C33" s="100" t="s">
        <v>51</v>
      </c>
      <c r="D33" s="77">
        <v>12007</v>
      </c>
      <c r="E33" s="70">
        <v>49991</v>
      </c>
      <c r="F33" s="55">
        <f t="shared" si="37"/>
        <v>0.24018323298193675</v>
      </c>
      <c r="G33" s="77">
        <v>0</v>
      </c>
      <c r="H33" s="70"/>
      <c r="I33" s="55">
        <f t="shared" si="38"/>
        <v>0</v>
      </c>
      <c r="J33" s="77">
        <v>13946</v>
      </c>
      <c r="K33" s="70">
        <v>60844</v>
      </c>
      <c r="L33" s="55">
        <f t="shared" si="39"/>
        <v>0.22920912497534679</v>
      </c>
      <c r="M33" s="77">
        <v>9178</v>
      </c>
      <c r="N33" s="70">
        <v>44862</v>
      </c>
      <c r="O33" s="55">
        <f t="shared" si="40"/>
        <v>0.20458294324818332</v>
      </c>
      <c r="P33" s="77">
        <v>25446</v>
      </c>
      <c r="Q33" s="70">
        <v>101714</v>
      </c>
      <c r="R33" s="55">
        <f t="shared" si="41"/>
        <v>0.25017205104508722</v>
      </c>
      <c r="S33" s="77"/>
      <c r="T33" s="70"/>
      <c r="U33" s="55">
        <f t="shared" si="42"/>
        <v>0</v>
      </c>
      <c r="V33" s="77">
        <v>12472</v>
      </c>
      <c r="W33" s="70">
        <v>57579</v>
      </c>
      <c r="X33" s="55">
        <f t="shared" si="43"/>
        <v>0.21660674898834645</v>
      </c>
      <c r="Y33" s="77">
        <v>7207</v>
      </c>
      <c r="Z33" s="70">
        <v>29055</v>
      </c>
      <c r="AA33" s="55">
        <f t="shared" si="44"/>
        <v>0.24804680777835139</v>
      </c>
      <c r="AB33" s="77"/>
      <c r="AC33" s="70"/>
      <c r="AD33" s="55">
        <f t="shared" si="45"/>
        <v>0</v>
      </c>
      <c r="AE33" s="77"/>
      <c r="AF33" s="70"/>
      <c r="AG33" s="55">
        <f t="shared" si="8"/>
        <v>0</v>
      </c>
      <c r="AH33" s="77">
        <v>0</v>
      </c>
      <c r="AI33" s="70"/>
      <c r="AJ33" s="55">
        <f t="shared" si="9"/>
        <v>0</v>
      </c>
      <c r="AK33" s="77">
        <v>0</v>
      </c>
      <c r="AL33" s="70"/>
      <c r="AM33" s="55">
        <f t="shared" si="46"/>
        <v>0</v>
      </c>
      <c r="AN33" s="97">
        <f>SUM(D33,G33,J33,M33,P33,S33,V33,Y33,AB33,AE33,AH33,AK33)</f>
        <v>80256</v>
      </c>
      <c r="AO33" s="77">
        <f>SUM(E33,H33,K33,N33,Q33,W33,T33,Z33,AC33,AF33,AI33,AL33)</f>
        <v>344045</v>
      </c>
      <c r="AP33" s="56">
        <f t="shared" si="11"/>
        <v>0.23327181037364297</v>
      </c>
      <c r="AQ33" s="124">
        <v>7633</v>
      </c>
      <c r="AR33" s="121"/>
      <c r="AX33" s="106"/>
    </row>
    <row r="34" spans="1:56" ht="18.75" customHeight="1" x14ac:dyDescent="0.3">
      <c r="A34" s="233"/>
      <c r="B34" s="234"/>
      <c r="C34" s="102" t="s">
        <v>44</v>
      </c>
      <c r="D34" s="58">
        <f>SUM(D31:D33)</f>
        <v>36257</v>
      </c>
      <c r="E34" s="71">
        <f>SUM(E31:E33)</f>
        <v>157464</v>
      </c>
      <c r="F34" s="59">
        <f t="shared" si="37"/>
        <v>0.23025580450134633</v>
      </c>
      <c r="G34" s="58">
        <f>SUM(G31:G33)</f>
        <v>0</v>
      </c>
      <c r="H34" s="71">
        <f>SUM(H31:H33)</f>
        <v>0</v>
      </c>
      <c r="I34" s="59">
        <f t="shared" si="38"/>
        <v>0</v>
      </c>
      <c r="J34" s="58">
        <f>SUM(J31:J33)</f>
        <v>41393</v>
      </c>
      <c r="K34" s="71">
        <f>SUM(K31:K33)</f>
        <v>195303</v>
      </c>
      <c r="L34" s="59">
        <f t="shared" si="39"/>
        <v>0.21194246888168641</v>
      </c>
      <c r="M34" s="58">
        <f>SUM(M31:M33)</f>
        <v>26534</v>
      </c>
      <c r="N34" s="71">
        <f>SUM(N31:N33)</f>
        <v>136534</v>
      </c>
      <c r="O34" s="59">
        <f t="shared" si="40"/>
        <v>0.19433987138734674</v>
      </c>
      <c r="P34" s="58">
        <f>SUM(P31:P33)</f>
        <v>75517</v>
      </c>
      <c r="Q34" s="71">
        <f>SUM(Q31:Q33)</f>
        <v>317712</v>
      </c>
      <c r="R34" s="59">
        <f t="shared" si="41"/>
        <v>0.23769010928136175</v>
      </c>
      <c r="S34" s="58">
        <f>SUM(S31:S33)</f>
        <v>0</v>
      </c>
      <c r="T34" s="71">
        <f>SUM(T31:T33)</f>
        <v>0</v>
      </c>
      <c r="U34" s="59">
        <f t="shared" si="42"/>
        <v>0</v>
      </c>
      <c r="V34" s="58">
        <f>SUM(V31:V33)</f>
        <v>34598</v>
      </c>
      <c r="W34" s="71">
        <f>SUM(W31:W33)</f>
        <v>171662</v>
      </c>
      <c r="X34" s="59">
        <f t="shared" si="43"/>
        <v>0.20154722652654636</v>
      </c>
      <c r="Y34" s="58">
        <f>SUM(Y31:Y33)</f>
        <v>23016</v>
      </c>
      <c r="Z34" s="71">
        <f>SUM(Z31:Z33)</f>
        <v>93496</v>
      </c>
      <c r="AA34" s="59">
        <f t="shared" si="44"/>
        <v>0.2461709591854197</v>
      </c>
      <c r="AB34" s="58">
        <f>SUM(AB31:AB33)</f>
        <v>0</v>
      </c>
      <c r="AC34" s="71">
        <f>SUM(AC31:AC33)</f>
        <v>0</v>
      </c>
      <c r="AD34" s="59">
        <f t="shared" si="45"/>
        <v>0</v>
      </c>
      <c r="AE34" s="58">
        <f>SUM(AE31:AE33)</f>
        <v>0</v>
      </c>
      <c r="AF34" s="71">
        <f>SUM(AF31:AF33)</f>
        <v>0</v>
      </c>
      <c r="AG34" s="59">
        <f t="shared" si="8"/>
        <v>0</v>
      </c>
      <c r="AH34" s="58">
        <f>SUM(AH31:AH33)</f>
        <v>0</v>
      </c>
      <c r="AI34" s="71">
        <f>SUM(AI31:AI33)</f>
        <v>0</v>
      </c>
      <c r="AJ34" s="59">
        <f t="shared" si="9"/>
        <v>0</v>
      </c>
      <c r="AK34" s="58">
        <f>SUM(AK31:AK33)</f>
        <v>0</v>
      </c>
      <c r="AL34" s="71">
        <f>SUM(AL31:AL33)</f>
        <v>0</v>
      </c>
      <c r="AM34" s="59">
        <f t="shared" si="46"/>
        <v>0</v>
      </c>
      <c r="AN34" s="58">
        <f>SUM(AN31:AN33)</f>
        <v>237315</v>
      </c>
      <c r="AO34" s="58">
        <f>SUM(AO31:AO33)</f>
        <v>1072171</v>
      </c>
      <c r="AP34" s="103">
        <f t="shared" si="11"/>
        <v>0.22134062570242993</v>
      </c>
      <c r="AQ34" s="133">
        <f>SUM(AQ31:AQ33)</f>
        <v>24220</v>
      </c>
      <c r="AR34" s="121"/>
      <c r="AX34" s="106"/>
    </row>
    <row r="35" spans="1:56" ht="18.75" customHeight="1" x14ac:dyDescent="0.3">
      <c r="A35" s="233"/>
      <c r="B35" s="232" t="s">
        <v>9</v>
      </c>
      <c r="C35" s="100" t="s">
        <v>53</v>
      </c>
      <c r="D35" s="113">
        <v>13865</v>
      </c>
      <c r="E35" s="70">
        <v>64079</v>
      </c>
      <c r="F35" s="55">
        <f t="shared" si="37"/>
        <v>0.2163735389129044</v>
      </c>
      <c r="G35" s="113">
        <v>0</v>
      </c>
      <c r="H35" s="70"/>
      <c r="I35" s="55">
        <f t="shared" si="38"/>
        <v>0</v>
      </c>
      <c r="J35" s="113">
        <v>16233</v>
      </c>
      <c r="K35" s="70">
        <v>79604</v>
      </c>
      <c r="L35" s="55">
        <f t="shared" si="39"/>
        <v>0.20392191347168484</v>
      </c>
      <c r="M35" s="113">
        <v>11209</v>
      </c>
      <c r="N35" s="70">
        <v>59427</v>
      </c>
      <c r="O35" s="55">
        <f t="shared" si="40"/>
        <v>0.1886179682635839</v>
      </c>
      <c r="P35" s="113">
        <v>29498</v>
      </c>
      <c r="Q35" s="70">
        <v>130225</v>
      </c>
      <c r="R35" s="55">
        <f t="shared" si="41"/>
        <v>0.22651564599731233</v>
      </c>
      <c r="S35" s="113"/>
      <c r="T35" s="70"/>
      <c r="U35" s="55">
        <f t="shared" si="42"/>
        <v>0</v>
      </c>
      <c r="V35" s="113">
        <v>12643</v>
      </c>
      <c r="W35" s="70">
        <v>62206</v>
      </c>
      <c r="X35" s="55">
        <f t="shared" si="43"/>
        <v>0.20324406005851525</v>
      </c>
      <c r="Y35" s="113">
        <v>9309</v>
      </c>
      <c r="Z35" s="70">
        <v>39515</v>
      </c>
      <c r="AA35" s="55">
        <f t="shared" si="44"/>
        <v>0.23558142477540175</v>
      </c>
      <c r="AB35" s="113"/>
      <c r="AC35" s="70"/>
      <c r="AD35" s="55">
        <f t="shared" si="45"/>
        <v>0</v>
      </c>
      <c r="AE35" s="113"/>
      <c r="AF35" s="70"/>
      <c r="AG35" s="55">
        <f t="shared" si="8"/>
        <v>0</v>
      </c>
      <c r="AH35" s="77">
        <v>0</v>
      </c>
      <c r="AI35" s="69"/>
      <c r="AJ35" s="55">
        <f t="shared" si="9"/>
        <v>0</v>
      </c>
      <c r="AK35" s="77">
        <v>0</v>
      </c>
      <c r="AL35" s="69"/>
      <c r="AM35" s="55">
        <f t="shared" si="46"/>
        <v>0</v>
      </c>
      <c r="AN35" s="97">
        <f>SUM(D35,G35,J35,M35,P35,S35,V35,Y35,AB35,AE35,AH35,AK35)</f>
        <v>92757</v>
      </c>
      <c r="AO35" s="77">
        <f>SUM(E35,H35,K35,N35,Q35,W35,T35,Z35,AC35,AF35,AI35,AL35)</f>
        <v>435056</v>
      </c>
      <c r="AP35" s="56">
        <f t="shared" si="11"/>
        <v>0.21320703541613034</v>
      </c>
      <c r="AQ35" s="124">
        <v>9334</v>
      </c>
      <c r="AR35" s="121"/>
    </row>
    <row r="36" spans="1:56" ht="18.75" customHeight="1" x14ac:dyDescent="0.3">
      <c r="A36" s="233"/>
      <c r="B36" s="233"/>
      <c r="C36" s="100" t="s">
        <v>48</v>
      </c>
      <c r="D36" s="77">
        <v>13128</v>
      </c>
      <c r="E36" s="70">
        <v>61903</v>
      </c>
      <c r="F36" s="55">
        <f t="shared" si="37"/>
        <v>0.21207372825226564</v>
      </c>
      <c r="G36" s="77"/>
      <c r="H36" s="70"/>
      <c r="I36" s="55">
        <f t="shared" si="38"/>
        <v>0</v>
      </c>
      <c r="J36" s="77">
        <v>15148</v>
      </c>
      <c r="K36" s="70">
        <v>72396</v>
      </c>
      <c r="L36" s="55">
        <f t="shared" si="39"/>
        <v>0.20923807945190342</v>
      </c>
      <c r="M36" s="77">
        <v>10881</v>
      </c>
      <c r="N36" s="70">
        <v>62925</v>
      </c>
      <c r="O36" s="55">
        <f t="shared" si="40"/>
        <v>0.1729201430274136</v>
      </c>
      <c r="P36" s="77">
        <v>28555</v>
      </c>
      <c r="Q36" s="70">
        <v>130546</v>
      </c>
      <c r="R36" s="55">
        <f t="shared" si="41"/>
        <v>0.21873515848819572</v>
      </c>
      <c r="S36" s="77"/>
      <c r="T36" s="70"/>
      <c r="U36" s="55">
        <f t="shared" si="42"/>
        <v>0</v>
      </c>
      <c r="V36" s="77">
        <v>10959</v>
      </c>
      <c r="W36" s="70">
        <v>56098</v>
      </c>
      <c r="X36" s="55">
        <f t="shared" si="43"/>
        <v>0.19535455809476274</v>
      </c>
      <c r="Y36" s="77">
        <v>8882</v>
      </c>
      <c r="Z36" s="70">
        <v>40093</v>
      </c>
      <c r="AA36" s="55">
        <f t="shared" si="44"/>
        <v>0.22153493128476293</v>
      </c>
      <c r="AB36" s="77"/>
      <c r="AC36" s="70"/>
      <c r="AD36" s="55">
        <f t="shared" si="45"/>
        <v>0</v>
      </c>
      <c r="AE36" s="77"/>
      <c r="AF36" s="70"/>
      <c r="AG36" s="55">
        <f t="shared" si="8"/>
        <v>0</v>
      </c>
      <c r="AH36" s="77">
        <v>0</v>
      </c>
      <c r="AI36" s="70"/>
      <c r="AJ36" s="55">
        <f t="shared" si="9"/>
        <v>0</v>
      </c>
      <c r="AK36" s="77">
        <v>0</v>
      </c>
      <c r="AL36" s="70"/>
      <c r="AM36" s="55">
        <f t="shared" si="46"/>
        <v>0</v>
      </c>
      <c r="AN36" s="97">
        <f>SUM(D36,G36,J36,M36,P36,S36,V36,Y36,AB36,AE36,AH36,AK36)</f>
        <v>87553</v>
      </c>
      <c r="AO36" s="77">
        <f>SUM(E36,H36,K36,N36,Q36,W36,T36,Z36,AC36,AF36,AI36,AL36)</f>
        <v>423961</v>
      </c>
      <c r="AP36" s="56">
        <f t="shared" si="11"/>
        <v>0.20651191972846558</v>
      </c>
      <c r="AQ36" s="124">
        <v>9351</v>
      </c>
      <c r="AR36" s="121"/>
      <c r="AV36" s="106"/>
      <c r="AW36" s="4"/>
    </row>
    <row r="37" spans="1:56" ht="18.75" customHeight="1" x14ac:dyDescent="0.3">
      <c r="A37" s="233"/>
      <c r="B37" s="233"/>
      <c r="C37" s="100" t="s">
        <v>54</v>
      </c>
      <c r="D37" s="77">
        <v>13716</v>
      </c>
      <c r="E37" s="70">
        <v>58025</v>
      </c>
      <c r="F37" s="55">
        <f t="shared" si="37"/>
        <v>0.2363808703145196</v>
      </c>
      <c r="G37" s="77">
        <v>0</v>
      </c>
      <c r="H37" s="70"/>
      <c r="I37" s="55">
        <f t="shared" si="38"/>
        <v>0</v>
      </c>
      <c r="J37" s="77">
        <v>16825</v>
      </c>
      <c r="K37" s="70">
        <v>72468</v>
      </c>
      <c r="L37" s="55">
        <f t="shared" si="39"/>
        <v>0.23217144118783464</v>
      </c>
      <c r="M37" s="77">
        <v>9658</v>
      </c>
      <c r="N37" s="70">
        <v>48466</v>
      </c>
      <c r="O37" s="55">
        <f t="shared" si="40"/>
        <v>0.19927371765773944</v>
      </c>
      <c r="P37" s="77">
        <v>30525</v>
      </c>
      <c r="Q37" s="70">
        <v>123984</v>
      </c>
      <c r="R37" s="55">
        <f t="shared" si="41"/>
        <v>0.24620112272551298</v>
      </c>
      <c r="S37" s="77">
        <v>0</v>
      </c>
      <c r="T37" s="70"/>
      <c r="U37" s="55">
        <f t="shared" si="42"/>
        <v>0</v>
      </c>
      <c r="V37" s="77">
        <v>11325</v>
      </c>
      <c r="W37" s="70">
        <v>54798</v>
      </c>
      <c r="X37" s="55">
        <f t="shared" si="43"/>
        <v>0.20666812657396255</v>
      </c>
      <c r="Y37" s="77">
        <v>8693</v>
      </c>
      <c r="Z37" s="70">
        <v>35125</v>
      </c>
      <c r="AA37" s="55">
        <f t="shared" si="44"/>
        <v>0.24748754448398577</v>
      </c>
      <c r="AB37" s="77">
        <v>0</v>
      </c>
      <c r="AC37" s="70"/>
      <c r="AD37" s="55">
        <f t="shared" si="45"/>
        <v>0</v>
      </c>
      <c r="AE37" s="77">
        <v>0</v>
      </c>
      <c r="AF37" s="70"/>
      <c r="AG37" s="55">
        <f t="shared" si="8"/>
        <v>0</v>
      </c>
      <c r="AH37" s="77">
        <v>0</v>
      </c>
      <c r="AI37" s="70"/>
      <c r="AJ37" s="55">
        <f t="shared" si="9"/>
        <v>0</v>
      </c>
      <c r="AK37" s="77">
        <v>0</v>
      </c>
      <c r="AL37" s="70"/>
      <c r="AM37" s="55">
        <f t="shared" si="46"/>
        <v>0</v>
      </c>
      <c r="AN37" s="97">
        <f>SUM(D37,G37,J37,M37,P37,S37,V37,Y37,AB37,AE37,AH37,AK37)</f>
        <v>90742</v>
      </c>
      <c r="AO37" s="77">
        <f>SUM(E37,H37,K37,N37,Q37,W37,T37,Z37,AC37,AF37,AI37,AL37)</f>
        <v>392866</v>
      </c>
      <c r="AP37" s="56">
        <f t="shared" si="11"/>
        <v>0.23097442894014752</v>
      </c>
      <c r="AQ37" s="124">
        <v>7206</v>
      </c>
      <c r="AR37" s="121"/>
      <c r="AV37" s="106"/>
      <c r="BC37" s="50"/>
    </row>
    <row r="38" spans="1:56" ht="18.75" customHeight="1" x14ac:dyDescent="0.3">
      <c r="A38" s="234"/>
      <c r="B38" s="234"/>
      <c r="C38" s="102" t="s">
        <v>44</v>
      </c>
      <c r="D38" s="58">
        <f>SUM(D35:D37)</f>
        <v>40709</v>
      </c>
      <c r="E38" s="71">
        <f>SUM(E35:E37)</f>
        <v>184007</v>
      </c>
      <c r="F38" s="59">
        <f t="shared" si="37"/>
        <v>0.22123614862478058</v>
      </c>
      <c r="G38" s="58">
        <f>SUM(G35:G37)</f>
        <v>0</v>
      </c>
      <c r="H38" s="71">
        <f>SUM(H35:H37)</f>
        <v>0</v>
      </c>
      <c r="I38" s="59">
        <f t="shared" si="38"/>
        <v>0</v>
      </c>
      <c r="J38" s="58">
        <f>SUM(J35:J37)</f>
        <v>48206</v>
      </c>
      <c r="K38" s="71">
        <f>SUM(K35:K37)</f>
        <v>224468</v>
      </c>
      <c r="L38" s="59">
        <f t="shared" si="39"/>
        <v>0.21475666910205463</v>
      </c>
      <c r="M38" s="58">
        <f>SUM(M35:M37)</f>
        <v>31748</v>
      </c>
      <c r="N38" s="71">
        <f>SUM(N35:N37)</f>
        <v>170818</v>
      </c>
      <c r="O38" s="59">
        <f t="shared" si="40"/>
        <v>0.1858586331651231</v>
      </c>
      <c r="P38" s="58">
        <f>SUM(P35:P37)</f>
        <v>88578</v>
      </c>
      <c r="Q38" s="71">
        <f>SUM(Q35:Q37)</f>
        <v>384755</v>
      </c>
      <c r="R38" s="59">
        <f t="shared" si="41"/>
        <v>0.23021923041935777</v>
      </c>
      <c r="S38" s="58">
        <f>SUM(S35:S37)</f>
        <v>0</v>
      </c>
      <c r="T38" s="71">
        <f>SUM(T35:T37)</f>
        <v>0</v>
      </c>
      <c r="U38" s="59">
        <f t="shared" si="42"/>
        <v>0</v>
      </c>
      <c r="V38" s="58">
        <f>SUM(V35:V37)</f>
        <v>34927</v>
      </c>
      <c r="W38" s="71">
        <f>SUM(W35:W37)</f>
        <v>173102</v>
      </c>
      <c r="X38" s="59">
        <f t="shared" si="43"/>
        <v>0.20177121003801227</v>
      </c>
      <c r="Y38" s="58">
        <f>SUM(Y35:Y37)</f>
        <v>26884</v>
      </c>
      <c r="Z38" s="71">
        <f>SUM(Z35:Z37)</f>
        <v>114733</v>
      </c>
      <c r="AA38" s="59">
        <f t="shared" si="44"/>
        <v>0.23431793816948915</v>
      </c>
      <c r="AB38" s="58">
        <f>SUM(AB35:AB37)</f>
        <v>0</v>
      </c>
      <c r="AC38" s="71">
        <f>SUM(AC35:AC37)</f>
        <v>0</v>
      </c>
      <c r="AD38" s="59">
        <f t="shared" si="45"/>
        <v>0</v>
      </c>
      <c r="AE38" s="58">
        <f>SUM(AE35:AE37)</f>
        <v>0</v>
      </c>
      <c r="AF38" s="71">
        <f>SUM(AF35:AF37)</f>
        <v>0</v>
      </c>
      <c r="AG38" s="59">
        <f t="shared" si="8"/>
        <v>0</v>
      </c>
      <c r="AH38" s="58">
        <f>SUM(AH35:AH37)</f>
        <v>0</v>
      </c>
      <c r="AI38" s="71">
        <f>SUM(AI35:AI37)</f>
        <v>0</v>
      </c>
      <c r="AJ38" s="59">
        <f t="shared" si="9"/>
        <v>0</v>
      </c>
      <c r="AK38" s="58">
        <f>SUM(AK35:AK37)</f>
        <v>0</v>
      </c>
      <c r="AL38" s="71">
        <f>SUM(AL35:AL37)</f>
        <v>0</v>
      </c>
      <c r="AM38" s="59">
        <f t="shared" si="46"/>
        <v>0</v>
      </c>
      <c r="AN38" s="58">
        <f>SUM(AN35:AN37)</f>
        <v>271052</v>
      </c>
      <c r="AO38" s="58">
        <f>SUM(AO35:AO37)</f>
        <v>1251883</v>
      </c>
      <c r="AP38" s="103">
        <f t="shared" si="11"/>
        <v>0.2165154411394675</v>
      </c>
      <c r="AQ38" s="133">
        <f>SUM(AQ35:AQ37)</f>
        <v>25891</v>
      </c>
      <c r="AR38" s="121"/>
      <c r="AZ38" s="109"/>
    </row>
    <row r="39" spans="1:56" ht="18.75" customHeight="1" x14ac:dyDescent="0.3">
      <c r="A39" s="235" t="s">
        <v>46</v>
      </c>
      <c r="B39" s="236"/>
      <c r="C39" s="237"/>
      <c r="D39" s="61">
        <f>SUM(D26,D30,D34,D38)</f>
        <v>129461</v>
      </c>
      <c r="E39" s="73">
        <f>SUM(E26,E30,E34,E38)</f>
        <v>578339</v>
      </c>
      <c r="F39" s="62">
        <f t="shared" si="37"/>
        <v>0.22384967985904461</v>
      </c>
      <c r="G39" s="61">
        <f>SUM(G26,G30,G34,G38)</f>
        <v>0</v>
      </c>
      <c r="H39" s="73">
        <f>SUM(H26,H30,H34,H38)</f>
        <v>0</v>
      </c>
      <c r="I39" s="62">
        <f t="shared" si="38"/>
        <v>0</v>
      </c>
      <c r="J39" s="61">
        <f>SUM(J26,J30,J34,J38)</f>
        <v>168215</v>
      </c>
      <c r="K39" s="73">
        <f>SUM(K26,K30,K34,K38)</f>
        <v>828624</v>
      </c>
      <c r="L39" s="62">
        <f t="shared" si="39"/>
        <v>0.2030052231168781</v>
      </c>
      <c r="M39" s="61">
        <f>SUM(M26,M30,M34,M38)</f>
        <v>101732</v>
      </c>
      <c r="N39" s="73">
        <f>SUM(N26,N30,N34,N38)</f>
        <v>571493</v>
      </c>
      <c r="O39" s="62">
        <f t="shared" si="40"/>
        <v>0.17801092926772508</v>
      </c>
      <c r="P39" s="61">
        <f>SUM(P26,P30,P34,P38)</f>
        <v>311405</v>
      </c>
      <c r="Q39" s="73">
        <f>SUM(Q26,Q30,Q34,Q38)</f>
        <v>1404874</v>
      </c>
      <c r="R39" s="62">
        <f t="shared" si="41"/>
        <v>0.22166044784087399</v>
      </c>
      <c r="S39" s="61">
        <f>SUM(S26,S30,S34,S38)</f>
        <v>0</v>
      </c>
      <c r="T39" s="73">
        <f>SUM(T26,T30,T34,T38)</f>
        <v>0</v>
      </c>
      <c r="U39" s="62">
        <f t="shared" si="42"/>
        <v>0</v>
      </c>
      <c r="V39" s="61">
        <f>SUM(V26,V30,V34,V38)</f>
        <v>126854</v>
      </c>
      <c r="W39" s="73">
        <f>SUM(W26,W30,W34,W38)</f>
        <v>671139</v>
      </c>
      <c r="X39" s="62">
        <f t="shared" si="43"/>
        <v>0.18901300624758804</v>
      </c>
      <c r="Y39" s="61">
        <f>SUM(Y26,Y30,Y34,Y38)</f>
        <v>80190</v>
      </c>
      <c r="Z39" s="73">
        <f>SUM(Z26,Z30,Z34,Z38)</f>
        <v>367696</v>
      </c>
      <c r="AA39" s="62">
        <f t="shared" si="44"/>
        <v>0.21808776815630304</v>
      </c>
      <c r="AB39" s="61">
        <f>SUM(AB26,AB30,AB34,AB38)</f>
        <v>0</v>
      </c>
      <c r="AC39" s="73">
        <f>SUM(AC26,AC30,AC34,AC38)</f>
        <v>0</v>
      </c>
      <c r="AD39" s="62">
        <f t="shared" si="45"/>
        <v>0</v>
      </c>
      <c r="AE39" s="61">
        <f>SUM(AE26,AE30,AE34,AE38)</f>
        <v>0</v>
      </c>
      <c r="AF39" s="73">
        <f>SUM(AF26,AF30,AF34,AF38)</f>
        <v>0</v>
      </c>
      <c r="AG39" s="62">
        <f t="shared" si="8"/>
        <v>0</v>
      </c>
      <c r="AH39" s="61">
        <f>SUM(AH26,AH30,AH34,AH38)</f>
        <v>0</v>
      </c>
      <c r="AI39" s="73">
        <f>SUM(AI26,AI30,AI34,AI38)</f>
        <v>0</v>
      </c>
      <c r="AJ39" s="62">
        <f t="shared" si="9"/>
        <v>0</v>
      </c>
      <c r="AK39" s="61">
        <f>SUM(AK26,AK30,AK34,AK38)</f>
        <v>0</v>
      </c>
      <c r="AL39" s="73">
        <f>SUM(AL26,AL30,AL34,AL38)</f>
        <v>0</v>
      </c>
      <c r="AM39" s="62">
        <f t="shared" si="46"/>
        <v>0</v>
      </c>
      <c r="AN39" s="61">
        <f>SUM(AN26,AN30,AN34,AN38)</f>
        <v>917857</v>
      </c>
      <c r="AO39" s="61">
        <f>SUM(AO26,AO30,AO34,AO38)</f>
        <v>4422165</v>
      </c>
      <c r="AP39" s="105">
        <f t="shared" si="11"/>
        <v>0.2075582887567515</v>
      </c>
      <c r="AQ39" s="134">
        <f>SUM(AQ26,AQ30,AQ34,AQ38)</f>
        <v>103524</v>
      </c>
      <c r="AR39" s="123"/>
      <c r="AZ39" s="106"/>
    </row>
    <row r="40" spans="1:56" ht="18.75" customHeight="1" x14ac:dyDescent="0.3">
      <c r="A40" s="238" t="s">
        <v>12</v>
      </c>
      <c r="B40" s="232" t="s">
        <v>24</v>
      </c>
      <c r="C40" s="100" t="s">
        <v>41</v>
      </c>
      <c r="D40" s="77">
        <v>24820</v>
      </c>
      <c r="E40" s="69">
        <v>89038</v>
      </c>
      <c r="F40" s="55">
        <f t="shared" si="37"/>
        <v>0.27875738448752219</v>
      </c>
      <c r="G40" s="77">
        <v>24957</v>
      </c>
      <c r="H40" s="69">
        <v>87140</v>
      </c>
      <c r="I40" s="55">
        <f t="shared" si="38"/>
        <v>0.28640119348175352</v>
      </c>
      <c r="J40" s="77">
        <v>19245</v>
      </c>
      <c r="K40" s="69">
        <v>88352</v>
      </c>
      <c r="L40" s="55">
        <f t="shared" si="39"/>
        <v>0.21782189424121695</v>
      </c>
      <c r="M40" s="77">
        <v>19612</v>
      </c>
      <c r="N40" s="69">
        <v>90393</v>
      </c>
      <c r="O40" s="55">
        <f t="shared" si="40"/>
        <v>0.21696370294159947</v>
      </c>
      <c r="P40" s="77">
        <v>12648</v>
      </c>
      <c r="Q40" s="69">
        <v>58387</v>
      </c>
      <c r="R40" s="55">
        <f t="shared" si="41"/>
        <v>0.21662356346446984</v>
      </c>
      <c r="S40" s="77"/>
      <c r="T40" s="69"/>
      <c r="U40" s="55">
        <f t="shared" si="42"/>
        <v>0</v>
      </c>
      <c r="V40" s="77">
        <v>15950</v>
      </c>
      <c r="W40" s="69">
        <v>80953</v>
      </c>
      <c r="X40" s="55">
        <f t="shared" si="43"/>
        <v>0.19702790508072585</v>
      </c>
      <c r="Y40" s="77">
        <v>4899</v>
      </c>
      <c r="Z40" s="69">
        <v>19153</v>
      </c>
      <c r="AA40" s="55">
        <f t="shared" si="44"/>
        <v>0.25578238396073721</v>
      </c>
      <c r="AB40" s="77">
        <v>239</v>
      </c>
      <c r="AC40" s="69">
        <v>1508</v>
      </c>
      <c r="AD40" s="55">
        <f t="shared" si="45"/>
        <v>0.15848806366047746</v>
      </c>
      <c r="AE40" s="77">
        <v>396</v>
      </c>
      <c r="AF40" s="70">
        <v>1428</v>
      </c>
      <c r="AG40" s="55">
        <f t="shared" si="8"/>
        <v>0.27731092436974791</v>
      </c>
      <c r="AH40" s="77">
        <v>0</v>
      </c>
      <c r="AI40" s="70"/>
      <c r="AJ40" s="55">
        <f t="shared" si="9"/>
        <v>0</v>
      </c>
      <c r="AK40" s="77">
        <v>0</v>
      </c>
      <c r="AL40" s="70"/>
      <c r="AM40" s="55">
        <f t="shared" si="46"/>
        <v>0</v>
      </c>
      <c r="AN40" s="97">
        <f>SUM(D40,G40,J40,M40,P40,S40,V40,Y40,AB40,AE40,AH40,AK40)</f>
        <v>122766</v>
      </c>
      <c r="AO40" s="77">
        <f>SUM(E40,H40,K40,N40,Q40,W40,T40,Z40,AC40,AF40,AI40,AL40)</f>
        <v>516352</v>
      </c>
      <c r="AP40" s="98">
        <f t="shared" si="11"/>
        <v>0.23775641422905305</v>
      </c>
      <c r="AQ40" s="124">
        <v>14355</v>
      </c>
      <c r="AR40" s="121"/>
      <c r="AZ40" s="106"/>
      <c r="BD40" s="51"/>
    </row>
    <row r="41" spans="1:56" ht="18.75" customHeight="1" x14ac:dyDescent="0.3">
      <c r="A41" s="233"/>
      <c r="B41" s="233"/>
      <c r="C41" s="100" t="s">
        <v>43</v>
      </c>
      <c r="D41" s="77">
        <v>30356</v>
      </c>
      <c r="E41" s="70">
        <v>124789</v>
      </c>
      <c r="F41" s="55">
        <f t="shared" si="37"/>
        <v>0.24325862055149092</v>
      </c>
      <c r="G41" s="77">
        <v>28248</v>
      </c>
      <c r="H41" s="70">
        <v>110926</v>
      </c>
      <c r="I41" s="55">
        <f t="shared" si="38"/>
        <v>0.25465625732470293</v>
      </c>
      <c r="J41" s="77">
        <v>32713</v>
      </c>
      <c r="K41" s="70">
        <v>170370</v>
      </c>
      <c r="L41" s="55">
        <f t="shared" si="39"/>
        <v>0.1920115043728356</v>
      </c>
      <c r="M41" s="77">
        <v>29094</v>
      </c>
      <c r="N41" s="70">
        <v>156297</v>
      </c>
      <c r="O41" s="55">
        <f t="shared" si="40"/>
        <v>0.18614560740129368</v>
      </c>
      <c r="P41" s="77">
        <v>18110</v>
      </c>
      <c r="Q41" s="70">
        <v>93248</v>
      </c>
      <c r="R41" s="55">
        <f t="shared" si="41"/>
        <v>0.19421328071379548</v>
      </c>
      <c r="S41" s="77"/>
      <c r="T41" s="70"/>
      <c r="U41" s="55">
        <f t="shared" si="42"/>
        <v>0</v>
      </c>
      <c r="V41" s="77">
        <v>25303</v>
      </c>
      <c r="W41" s="70">
        <v>149701</v>
      </c>
      <c r="X41" s="55">
        <f t="shared" si="43"/>
        <v>0.1690235870167868</v>
      </c>
      <c r="Y41" s="77">
        <v>10328</v>
      </c>
      <c r="Z41" s="70">
        <v>46998</v>
      </c>
      <c r="AA41" s="55">
        <f t="shared" si="44"/>
        <v>0.21975403208647176</v>
      </c>
      <c r="AB41" s="77">
        <v>232</v>
      </c>
      <c r="AC41" s="70">
        <v>1519</v>
      </c>
      <c r="AD41" s="55">
        <f t="shared" si="45"/>
        <v>0.15273206056616195</v>
      </c>
      <c r="AE41" s="77">
        <v>459</v>
      </c>
      <c r="AF41" s="70">
        <v>1893</v>
      </c>
      <c r="AG41" s="55">
        <f t="shared" si="8"/>
        <v>0.24247226624405704</v>
      </c>
      <c r="AH41" s="77">
        <v>0</v>
      </c>
      <c r="AI41" s="139" t="s">
        <v>90</v>
      </c>
      <c r="AJ41" s="55">
        <f t="shared" si="9"/>
        <v>0</v>
      </c>
      <c r="AK41" s="77">
        <v>0</v>
      </c>
      <c r="AL41" s="70"/>
      <c r="AM41" s="55">
        <f t="shared" si="46"/>
        <v>0</v>
      </c>
      <c r="AN41" s="97">
        <f>SUM(D41,G41,J41,M41,P41,S41,V41,Y41,AB41,AE41,AH41,AK41)</f>
        <v>174843</v>
      </c>
      <c r="AO41" s="77">
        <f>SUM(E41,H41,K41,N41,Q41,W41,T41,Z41,AC41,AF41,AI41,AL41)</f>
        <v>855741</v>
      </c>
      <c r="AP41" s="98">
        <f t="shared" si="11"/>
        <v>0.2043176615354412</v>
      </c>
      <c r="AQ41" s="124">
        <v>26817</v>
      </c>
      <c r="AR41" s="121"/>
    </row>
    <row r="42" spans="1:56" ht="18.75" customHeight="1" x14ac:dyDescent="0.3">
      <c r="A42" s="233"/>
      <c r="B42" s="233"/>
      <c r="C42" s="100" t="s">
        <v>47</v>
      </c>
      <c r="D42" s="77">
        <v>33042</v>
      </c>
      <c r="E42" s="70">
        <v>136000</v>
      </c>
      <c r="F42" s="55">
        <f t="shared" si="37"/>
        <v>0.24295588235294119</v>
      </c>
      <c r="G42" s="77">
        <v>41547</v>
      </c>
      <c r="H42" s="70">
        <v>155832</v>
      </c>
      <c r="I42" s="55">
        <f t="shared" si="38"/>
        <v>0.26661404589557985</v>
      </c>
      <c r="J42" s="77">
        <v>41156</v>
      </c>
      <c r="K42" s="70">
        <v>208206</v>
      </c>
      <c r="L42" s="55">
        <f t="shared" si="39"/>
        <v>0.19766961566909697</v>
      </c>
      <c r="M42" s="77">
        <v>28094</v>
      </c>
      <c r="N42" s="70">
        <v>146673</v>
      </c>
      <c r="O42" s="55">
        <f t="shared" si="40"/>
        <v>0.19154172887988927</v>
      </c>
      <c r="P42" s="77">
        <v>24590</v>
      </c>
      <c r="Q42" s="70">
        <v>117388</v>
      </c>
      <c r="R42" s="55">
        <f t="shared" si="41"/>
        <v>0.20947626673936007</v>
      </c>
      <c r="S42" s="77"/>
      <c r="T42" s="70"/>
      <c r="U42" s="55">
        <f t="shared" si="42"/>
        <v>0</v>
      </c>
      <c r="V42" s="77">
        <v>32581</v>
      </c>
      <c r="W42" s="70">
        <v>179315</v>
      </c>
      <c r="X42" s="55">
        <f t="shared" si="43"/>
        <v>0.18169701363522292</v>
      </c>
      <c r="Y42" s="77">
        <v>11782</v>
      </c>
      <c r="Z42" s="70">
        <v>49751</v>
      </c>
      <c r="AA42" s="55">
        <f t="shared" si="44"/>
        <v>0.23681936041486604</v>
      </c>
      <c r="AB42" s="77">
        <v>337</v>
      </c>
      <c r="AC42" s="70">
        <v>2681</v>
      </c>
      <c r="AD42" s="55">
        <f t="shared" si="45"/>
        <v>0.12569936590824318</v>
      </c>
      <c r="AE42" s="77">
        <v>568</v>
      </c>
      <c r="AF42" s="70">
        <v>2199</v>
      </c>
      <c r="AG42" s="55">
        <f t="shared" si="8"/>
        <v>0.2582992269213279</v>
      </c>
      <c r="AH42" s="77">
        <v>0</v>
      </c>
      <c r="AI42" s="139" t="s">
        <v>88</v>
      </c>
      <c r="AJ42" s="55">
        <f t="shared" si="9"/>
        <v>0</v>
      </c>
      <c r="AK42" s="77">
        <v>0</v>
      </c>
      <c r="AL42" s="70"/>
      <c r="AM42" s="55">
        <f t="shared" si="46"/>
        <v>0</v>
      </c>
      <c r="AN42" s="97">
        <f>SUM(D42,G42,J42,M42,P42,S42,V42,Y42,AB42,AE42,AH42,AK42)</f>
        <v>213697</v>
      </c>
      <c r="AO42" s="77">
        <f>SUM(E42,H42,K42,N42,Q42,W42,T42,Z42,AC42,AF42,AI42,AL42)</f>
        <v>998045</v>
      </c>
      <c r="AP42" s="98">
        <f t="shared" si="11"/>
        <v>0.21411559599016075</v>
      </c>
      <c r="AQ42" s="124">
        <v>34385</v>
      </c>
      <c r="AR42" s="121"/>
    </row>
    <row r="43" spans="1:56" ht="18.75" customHeight="1" x14ac:dyDescent="0.3">
      <c r="A43" s="233"/>
      <c r="B43" s="234"/>
      <c r="C43" s="102" t="s">
        <v>44</v>
      </c>
      <c r="D43" s="58">
        <f>SUM(D40:D42)</f>
        <v>88218</v>
      </c>
      <c r="E43" s="71">
        <f>SUM(E40:E42)</f>
        <v>349827</v>
      </c>
      <c r="F43" s="59">
        <f t="shared" si="37"/>
        <v>0.2521760756030838</v>
      </c>
      <c r="G43" s="58">
        <f>SUM(G40:G42)</f>
        <v>94752</v>
      </c>
      <c r="H43" s="71">
        <f>SUM(H40:H42)</f>
        <v>353898</v>
      </c>
      <c r="I43" s="59">
        <f t="shared" si="38"/>
        <v>0.26773816184324295</v>
      </c>
      <c r="J43" s="58">
        <f>SUM(J40:J42)</f>
        <v>93114</v>
      </c>
      <c r="K43" s="71">
        <f>SUM(K40:K42)</f>
        <v>466928</v>
      </c>
      <c r="L43" s="59">
        <f t="shared" si="39"/>
        <v>0.19941832573758694</v>
      </c>
      <c r="M43" s="58">
        <f>SUM(M40:M42)</f>
        <v>76800</v>
      </c>
      <c r="N43" s="71">
        <f>SUM(N40:N42)</f>
        <v>393363</v>
      </c>
      <c r="O43" s="59">
        <f t="shared" si="40"/>
        <v>0.19523951159615927</v>
      </c>
      <c r="P43" s="58">
        <f>SUM(P40:P42)</f>
        <v>55348</v>
      </c>
      <c r="Q43" s="71">
        <f>SUM(Q40:Q42)</f>
        <v>269023</v>
      </c>
      <c r="R43" s="59">
        <f t="shared" si="41"/>
        <v>0.20573705593945499</v>
      </c>
      <c r="S43" s="58">
        <f>SUM(S40:S42)</f>
        <v>0</v>
      </c>
      <c r="T43" s="71">
        <f>SUM(T40:T42)</f>
        <v>0</v>
      </c>
      <c r="U43" s="59">
        <f t="shared" si="42"/>
        <v>0</v>
      </c>
      <c r="V43" s="58">
        <f>SUM(V40:V42)</f>
        <v>73834</v>
      </c>
      <c r="W43" s="71">
        <f>SUM(W40:W42)</f>
        <v>409969</v>
      </c>
      <c r="X43" s="59">
        <f t="shared" si="43"/>
        <v>0.18009654388502544</v>
      </c>
      <c r="Y43" s="58">
        <f>SUM(Y40:Y42)</f>
        <v>27009</v>
      </c>
      <c r="Z43" s="71">
        <f>SUM(Z40:Z42)</f>
        <v>115902</v>
      </c>
      <c r="AA43" s="59">
        <f t="shared" si="44"/>
        <v>0.23303307967075632</v>
      </c>
      <c r="AB43" s="58">
        <f>SUM(AB40:AB42)</f>
        <v>808</v>
      </c>
      <c r="AC43" s="71">
        <f>SUM(AC40:AC42)</f>
        <v>5708</v>
      </c>
      <c r="AD43" s="59">
        <f t="shared" si="45"/>
        <v>0.14155571128241065</v>
      </c>
      <c r="AE43" s="58">
        <f>SUM(AE40:AE42)</f>
        <v>1423</v>
      </c>
      <c r="AF43" s="71">
        <f>SUM(AF40:AF42)</f>
        <v>5520</v>
      </c>
      <c r="AG43" s="59">
        <f t="shared" si="8"/>
        <v>0.25778985507246377</v>
      </c>
      <c r="AH43" s="58">
        <f>SUM(AH40:AH42)</f>
        <v>0</v>
      </c>
      <c r="AI43" s="71">
        <f>SUM(AI40:AI42)</f>
        <v>0</v>
      </c>
      <c r="AJ43" s="59">
        <f t="shared" si="9"/>
        <v>0</v>
      </c>
      <c r="AK43" s="58">
        <f>SUM(AK40:AK42)</f>
        <v>0</v>
      </c>
      <c r="AL43" s="71">
        <f>SUM(AL40:AL42)</f>
        <v>0</v>
      </c>
      <c r="AM43" s="59">
        <f t="shared" si="46"/>
        <v>0</v>
      </c>
      <c r="AN43" s="58">
        <f>SUM(AN40:AN42)</f>
        <v>511306</v>
      </c>
      <c r="AO43" s="58">
        <f>SUM(AO40:AO42)</f>
        <v>2370138</v>
      </c>
      <c r="AP43" s="103">
        <f t="shared" si="11"/>
        <v>0.21572836687146488</v>
      </c>
      <c r="AQ43" s="133">
        <f>SUM(AQ40:AQ42)</f>
        <v>75557</v>
      </c>
      <c r="AR43" s="121"/>
      <c r="AV43" s="106"/>
    </row>
    <row r="44" spans="1:56" ht="18.75" customHeight="1" x14ac:dyDescent="0.3">
      <c r="A44" s="233"/>
      <c r="B44" s="232" t="s">
        <v>25</v>
      </c>
      <c r="C44" s="100" t="s">
        <v>38</v>
      </c>
      <c r="D44" s="129">
        <v>39840</v>
      </c>
      <c r="E44" s="70">
        <v>160919</v>
      </c>
      <c r="F44" s="55">
        <f t="shared" si="37"/>
        <v>0.2475779740117699</v>
      </c>
      <c r="G44" s="129">
        <v>52633</v>
      </c>
      <c r="H44" s="70">
        <v>194968</v>
      </c>
      <c r="I44" s="55">
        <f t="shared" si="38"/>
        <v>0.26995712116860204</v>
      </c>
      <c r="J44" s="129">
        <v>50381</v>
      </c>
      <c r="K44" s="70">
        <v>247038</v>
      </c>
      <c r="L44" s="55">
        <f t="shared" si="39"/>
        <v>0.20394028449064516</v>
      </c>
      <c r="M44" s="129">
        <v>35930</v>
      </c>
      <c r="N44" s="70">
        <v>180337</v>
      </c>
      <c r="O44" s="55">
        <f t="shared" si="40"/>
        <v>0.19923809312564808</v>
      </c>
      <c r="P44" s="129">
        <v>25693</v>
      </c>
      <c r="Q44" s="70">
        <v>128186</v>
      </c>
      <c r="R44" s="55">
        <f t="shared" si="41"/>
        <v>0.20043530494749817</v>
      </c>
      <c r="S44" s="77"/>
      <c r="T44" s="70"/>
      <c r="U44" s="55">
        <f t="shared" si="42"/>
        <v>0</v>
      </c>
      <c r="V44" s="129">
        <v>32063</v>
      </c>
      <c r="W44" s="70">
        <v>176331</v>
      </c>
      <c r="X44" s="55">
        <f t="shared" si="43"/>
        <v>0.18183416415718168</v>
      </c>
      <c r="Y44" s="129">
        <v>12351</v>
      </c>
      <c r="Z44" s="70">
        <v>49907</v>
      </c>
      <c r="AA44" s="55">
        <f t="shared" si="44"/>
        <v>0.24748031338289217</v>
      </c>
      <c r="AB44" s="129">
        <v>528</v>
      </c>
      <c r="AC44" s="70">
        <v>4286</v>
      </c>
      <c r="AD44" s="55">
        <f t="shared" si="45"/>
        <v>0.12319178721418572</v>
      </c>
      <c r="AE44" s="129">
        <v>365</v>
      </c>
      <c r="AF44" s="70">
        <v>1776</v>
      </c>
      <c r="AG44" s="55">
        <f t="shared" si="8"/>
        <v>0.20551801801801803</v>
      </c>
      <c r="AH44" s="77">
        <v>167</v>
      </c>
      <c r="AI44" s="70">
        <v>1219</v>
      </c>
      <c r="AJ44" s="55">
        <f t="shared" si="9"/>
        <v>0.13699753896636588</v>
      </c>
      <c r="AK44" s="77"/>
      <c r="AL44" s="70"/>
      <c r="AM44" s="55">
        <f t="shared" si="46"/>
        <v>0</v>
      </c>
      <c r="AN44" s="97">
        <f>SUM(D44,G44,J44,M44,P44,S44,V44,Y44,AB44,AE44,AH44,AK44)</f>
        <v>249951</v>
      </c>
      <c r="AO44" s="77">
        <f>SUM(E44,H44,K44,N44,Q44,W44,T44,Z44,AC44,AF44,AI44,AL44)</f>
        <v>1144967</v>
      </c>
      <c r="AP44" s="98">
        <f t="shared" si="11"/>
        <v>0.21830410832801295</v>
      </c>
      <c r="AQ44" s="22">
        <v>49518</v>
      </c>
      <c r="AR44" s="121"/>
    </row>
    <row r="45" spans="1:56" ht="18.75" customHeight="1" x14ac:dyDescent="0.3">
      <c r="A45" s="233"/>
      <c r="B45" s="233"/>
      <c r="C45" s="54" t="s">
        <v>39</v>
      </c>
      <c r="D45" s="136">
        <v>43611</v>
      </c>
      <c r="E45" s="5">
        <v>177812</v>
      </c>
      <c r="F45" s="55">
        <f t="shared" si="37"/>
        <v>0.24526466155265111</v>
      </c>
      <c r="G45" s="135">
        <v>55594</v>
      </c>
      <c r="H45" s="70">
        <v>210045</v>
      </c>
      <c r="I45" s="55">
        <f t="shared" si="38"/>
        <v>0.26467661691542288</v>
      </c>
      <c r="J45" s="135">
        <v>53468</v>
      </c>
      <c r="K45" s="70">
        <v>257912</v>
      </c>
      <c r="L45" s="55">
        <f t="shared" si="39"/>
        <v>0.20731102081330066</v>
      </c>
      <c r="M45" s="135">
        <v>39636</v>
      </c>
      <c r="N45" s="70">
        <v>192011</v>
      </c>
      <c r="O45" s="55">
        <f t="shared" si="40"/>
        <v>0.20642567352912072</v>
      </c>
      <c r="P45" s="135">
        <v>26612</v>
      </c>
      <c r="Q45" s="70">
        <v>130225</v>
      </c>
      <c r="R45" s="55">
        <f t="shared" si="41"/>
        <v>0.20435400268765597</v>
      </c>
      <c r="S45" s="77"/>
      <c r="T45" s="70"/>
      <c r="U45" s="55">
        <f t="shared" si="42"/>
        <v>0</v>
      </c>
      <c r="V45" s="135">
        <v>34682</v>
      </c>
      <c r="W45" s="70">
        <v>186082</v>
      </c>
      <c r="X45" s="55">
        <f t="shared" si="43"/>
        <v>0.18638019797723585</v>
      </c>
      <c r="Y45" s="135">
        <v>12608</v>
      </c>
      <c r="Z45" s="70">
        <v>48889</v>
      </c>
      <c r="AA45" s="55">
        <f t="shared" si="44"/>
        <v>0.25789032297653869</v>
      </c>
      <c r="AB45" s="135">
        <v>663</v>
      </c>
      <c r="AC45" s="70">
        <v>5117</v>
      </c>
      <c r="AD45" s="55">
        <f t="shared" si="45"/>
        <v>0.12956810631229235</v>
      </c>
      <c r="AE45" s="135">
        <v>470</v>
      </c>
      <c r="AF45" s="70">
        <v>2134</v>
      </c>
      <c r="AG45" s="55">
        <f t="shared" si="8"/>
        <v>0.22024367385192128</v>
      </c>
      <c r="AH45" s="77">
        <v>697</v>
      </c>
      <c r="AI45" s="70">
        <v>4409</v>
      </c>
      <c r="AJ45" s="55">
        <f t="shared" si="9"/>
        <v>0.15808573372646859</v>
      </c>
      <c r="AK45" s="77"/>
      <c r="AL45" s="70"/>
      <c r="AM45" s="55">
        <f t="shared" si="46"/>
        <v>0</v>
      </c>
      <c r="AN45" s="97">
        <f>SUM(D45,G45,J45,M45,P45,S45,V45,Y45,AB45,AE45,AH45,AK45)</f>
        <v>268041</v>
      </c>
      <c r="AO45" s="77">
        <f>SUM(E45,H45,K45,N45,Q45,W45,T45,Z45,AC45,AF45,AI45,AL45)</f>
        <v>1214636</v>
      </c>
      <c r="AP45" s="98">
        <f t="shared" si="11"/>
        <v>0.22067598852660386</v>
      </c>
      <c r="AQ45" s="77">
        <v>49211</v>
      </c>
      <c r="AR45" s="122"/>
    </row>
    <row r="46" spans="1:56" ht="18.75" customHeight="1" x14ac:dyDescent="0.3">
      <c r="A46" s="233"/>
      <c r="B46" s="233"/>
      <c r="C46" s="100" t="s">
        <v>52</v>
      </c>
      <c r="D46" s="77">
        <v>48366</v>
      </c>
      <c r="E46" s="70">
        <v>191270</v>
      </c>
      <c r="F46" s="55">
        <f t="shared" si="37"/>
        <v>0.25286767396873527</v>
      </c>
      <c r="G46" s="77">
        <v>50914</v>
      </c>
      <c r="H46" s="70">
        <v>192156</v>
      </c>
      <c r="I46" s="55">
        <f t="shared" si="38"/>
        <v>0.26496180186931451</v>
      </c>
      <c r="J46" s="77">
        <v>53088</v>
      </c>
      <c r="K46" s="70">
        <v>247865</v>
      </c>
      <c r="L46" s="55">
        <f t="shared" si="39"/>
        <v>0.21418110665079781</v>
      </c>
      <c r="M46" s="77">
        <v>41185</v>
      </c>
      <c r="N46" s="70">
        <v>190431</v>
      </c>
      <c r="O46" s="55">
        <f t="shared" si="40"/>
        <v>0.21627256066501777</v>
      </c>
      <c r="P46" s="77">
        <v>26306</v>
      </c>
      <c r="Q46" s="70">
        <v>124550</v>
      </c>
      <c r="R46" s="55">
        <f t="shared" si="41"/>
        <v>0.21120835006021679</v>
      </c>
      <c r="S46" s="77"/>
      <c r="T46" s="70"/>
      <c r="U46" s="55">
        <f t="shared" si="42"/>
        <v>0</v>
      </c>
      <c r="V46" s="77">
        <v>35055</v>
      </c>
      <c r="W46" s="70">
        <v>184044</v>
      </c>
      <c r="X46" s="55">
        <f t="shared" si="43"/>
        <v>0.19047075699289301</v>
      </c>
      <c r="Y46" s="77">
        <v>13103</v>
      </c>
      <c r="Z46" s="70">
        <v>50879</v>
      </c>
      <c r="AA46" s="55">
        <f t="shared" si="44"/>
        <v>0.25753257729122037</v>
      </c>
      <c r="AB46" s="77">
        <v>641</v>
      </c>
      <c r="AC46" s="70">
        <v>4107</v>
      </c>
      <c r="AD46" s="55">
        <f t="shared" si="45"/>
        <v>0.15607499391283175</v>
      </c>
      <c r="AE46" s="77">
        <v>405</v>
      </c>
      <c r="AF46" s="70">
        <v>2010</v>
      </c>
      <c r="AG46" s="55">
        <f t="shared" si="8"/>
        <v>0.20149253731343283</v>
      </c>
      <c r="AH46" s="77">
        <v>847</v>
      </c>
      <c r="AI46" s="70">
        <v>5132</v>
      </c>
      <c r="AJ46" s="55">
        <f t="shared" si="9"/>
        <v>0.16504286827747466</v>
      </c>
      <c r="AK46" s="77"/>
      <c r="AL46" s="70"/>
      <c r="AM46" s="55">
        <f t="shared" si="46"/>
        <v>0</v>
      </c>
      <c r="AN46" s="97">
        <f>SUM(D46,G46,J46,M46,P46,S46,V46,Y46,AB46,AE46,AH46,AK46)</f>
        <v>269910</v>
      </c>
      <c r="AO46" s="77">
        <f>SUM(E46,H46,K46,N46,Q46,W46,T46,Z46,AC46,AF46,AI46,AL46)</f>
        <v>1192444</v>
      </c>
      <c r="AP46" s="98">
        <f t="shared" si="11"/>
        <v>0.22635025208730977</v>
      </c>
      <c r="AQ46" s="124">
        <v>46939</v>
      </c>
      <c r="AR46" s="121"/>
      <c r="AY46" s="106"/>
    </row>
    <row r="47" spans="1:56" ht="18.75" customHeight="1" x14ac:dyDescent="0.3">
      <c r="A47" s="233"/>
      <c r="B47" s="234"/>
      <c r="C47" s="102" t="s">
        <v>44</v>
      </c>
      <c r="D47" s="58">
        <f>SUM(D44:D46)</f>
        <v>131817</v>
      </c>
      <c r="E47" s="71">
        <f>SUM(E44:E46)</f>
        <v>530001</v>
      </c>
      <c r="F47" s="59">
        <f t="shared" si="37"/>
        <v>0.24871085148895947</v>
      </c>
      <c r="G47" s="58">
        <f>SUM(G44:G46)</f>
        <v>159141</v>
      </c>
      <c r="H47" s="71">
        <f>SUM(H44:H46)</f>
        <v>597169</v>
      </c>
      <c r="I47" s="59">
        <f t="shared" si="38"/>
        <v>0.26649239997387675</v>
      </c>
      <c r="J47" s="58">
        <f>SUM(J44:J46)</f>
        <v>156937</v>
      </c>
      <c r="K47" s="71">
        <f>SUM(K44:K46)</f>
        <v>752815</v>
      </c>
      <c r="L47" s="59">
        <f t="shared" si="39"/>
        <v>0.20846688761515114</v>
      </c>
      <c r="M47" s="58">
        <f>SUM(M44:M46)</f>
        <v>116751</v>
      </c>
      <c r="N47" s="71">
        <f>SUM(N44:N46)</f>
        <v>562779</v>
      </c>
      <c r="O47" s="59">
        <f t="shared" si="40"/>
        <v>0.2074544359331105</v>
      </c>
      <c r="P47" s="58">
        <f>SUM(P44:P46)</f>
        <v>78611</v>
      </c>
      <c r="Q47" s="71">
        <f>SUM(Q44:Q46)</f>
        <v>382961</v>
      </c>
      <c r="R47" s="59">
        <f t="shared" si="41"/>
        <v>0.20527155506696504</v>
      </c>
      <c r="S47" s="58">
        <f>SUM(S44:S46)</f>
        <v>0</v>
      </c>
      <c r="T47" s="71">
        <f>SUM(T44:T46)</f>
        <v>0</v>
      </c>
      <c r="U47" s="59">
        <f t="shared" si="42"/>
        <v>0</v>
      </c>
      <c r="V47" s="58">
        <f>SUM(V44:V46)</f>
        <v>101800</v>
      </c>
      <c r="W47" s="71">
        <f>SUM(W44:W46)</f>
        <v>546457</v>
      </c>
      <c r="X47" s="59">
        <f t="shared" si="43"/>
        <v>0.18629096159441638</v>
      </c>
      <c r="Y47" s="58">
        <f>SUM(Y44:Y46)</f>
        <v>38062</v>
      </c>
      <c r="Z47" s="71">
        <f>SUM(Z44:Z46)</f>
        <v>149675</v>
      </c>
      <c r="AA47" s="59">
        <f t="shared" si="44"/>
        <v>0.25429764489727741</v>
      </c>
      <c r="AB47" s="58">
        <f>SUM(AB44:AB46)</f>
        <v>1832</v>
      </c>
      <c r="AC47" s="71">
        <f>SUM(AC44:AC46)</f>
        <v>13510</v>
      </c>
      <c r="AD47" s="59">
        <f t="shared" si="45"/>
        <v>0.13560325684678015</v>
      </c>
      <c r="AE47" s="58">
        <f>SUM(AE44:AE46)</f>
        <v>1240</v>
      </c>
      <c r="AF47" s="71">
        <f>SUM(AF44:AF46)</f>
        <v>5920</v>
      </c>
      <c r="AG47" s="59">
        <f t="shared" si="8"/>
        <v>0.20945945945945946</v>
      </c>
      <c r="AH47" s="58">
        <f>SUM(AH44:AH46)</f>
        <v>1711</v>
      </c>
      <c r="AI47" s="71">
        <f>SUM(AI44:AI46)</f>
        <v>10760</v>
      </c>
      <c r="AJ47" s="59">
        <f t="shared" si="9"/>
        <v>0.15901486988847582</v>
      </c>
      <c r="AK47" s="58">
        <f>SUM(AK44:AK46)</f>
        <v>0</v>
      </c>
      <c r="AL47" s="71">
        <f>SUM(AL44:AL46)</f>
        <v>0</v>
      </c>
      <c r="AM47" s="59">
        <f t="shared" si="46"/>
        <v>0</v>
      </c>
      <c r="AN47" s="58">
        <f>SUM(AN44:AN46)</f>
        <v>787902</v>
      </c>
      <c r="AO47" s="58">
        <f>SUM(AO44:AO46)</f>
        <v>3552047</v>
      </c>
      <c r="AP47" s="103">
        <f t="shared" si="11"/>
        <v>0.22181632168718488</v>
      </c>
      <c r="AQ47" s="133">
        <f>SUM(AQ44:AQ46)</f>
        <v>145668</v>
      </c>
      <c r="AR47" s="121"/>
    </row>
    <row r="48" spans="1:56" ht="18.75" customHeight="1" x14ac:dyDescent="0.3">
      <c r="A48" s="233"/>
      <c r="B48" s="232" t="s">
        <v>26</v>
      </c>
      <c r="C48" s="100" t="s">
        <v>55</v>
      </c>
      <c r="D48" s="137">
        <v>42334</v>
      </c>
      <c r="E48" s="70">
        <v>181531</v>
      </c>
      <c r="F48" s="55">
        <f t="shared" si="37"/>
        <v>0.2332053478469242</v>
      </c>
      <c r="G48" s="137">
        <v>46242</v>
      </c>
      <c r="H48" s="70">
        <v>177165</v>
      </c>
      <c r="I48" s="55">
        <f t="shared" si="38"/>
        <v>0.26101092202184406</v>
      </c>
      <c r="J48" s="137">
        <v>50757</v>
      </c>
      <c r="K48" s="70">
        <v>232722</v>
      </c>
      <c r="L48" s="55">
        <f t="shared" si="39"/>
        <v>0.21810142573542682</v>
      </c>
      <c r="M48" s="137">
        <v>38382</v>
      </c>
      <c r="N48" s="70">
        <v>186979</v>
      </c>
      <c r="O48" s="55">
        <f t="shared" si="40"/>
        <v>0.20527438910251952</v>
      </c>
      <c r="P48" s="137">
        <v>20689</v>
      </c>
      <c r="Q48" s="70">
        <v>104288</v>
      </c>
      <c r="R48" s="55">
        <f t="shared" si="41"/>
        <v>0.19838332310524701</v>
      </c>
      <c r="S48" s="77"/>
      <c r="T48" s="70"/>
      <c r="U48" s="55">
        <f t="shared" si="42"/>
        <v>0</v>
      </c>
      <c r="V48" s="137">
        <v>34510</v>
      </c>
      <c r="W48" s="70">
        <v>181066</v>
      </c>
      <c r="X48" s="55">
        <f t="shared" si="43"/>
        <v>0.19059348524847294</v>
      </c>
      <c r="Y48" s="137">
        <v>12151</v>
      </c>
      <c r="Z48" s="70">
        <v>46768</v>
      </c>
      <c r="AA48" s="55">
        <f t="shared" si="44"/>
        <v>0.25981440301060554</v>
      </c>
      <c r="AB48" s="137">
        <v>832</v>
      </c>
      <c r="AC48" s="70">
        <v>5166</v>
      </c>
      <c r="AD48" s="55">
        <f t="shared" si="45"/>
        <v>0.16105303910181959</v>
      </c>
      <c r="AE48" s="137">
        <v>551</v>
      </c>
      <c r="AF48" s="70">
        <v>2596</v>
      </c>
      <c r="AG48" s="55">
        <f t="shared" si="8"/>
        <v>0.21224961479198767</v>
      </c>
      <c r="AH48" s="77">
        <v>819</v>
      </c>
      <c r="AI48" s="70">
        <v>5807</v>
      </c>
      <c r="AJ48" s="55">
        <f t="shared" si="9"/>
        <v>0.14103667986912347</v>
      </c>
      <c r="AK48" s="77"/>
      <c r="AL48" s="70"/>
      <c r="AM48" s="55">
        <f t="shared" si="46"/>
        <v>0</v>
      </c>
      <c r="AN48" s="97">
        <f>SUM(D48,G48,J48,M48,P48,S48,V48,Y48,AB48,AE48,AH48,AK48)</f>
        <v>247267</v>
      </c>
      <c r="AO48" s="77">
        <f>SUM(E48,H48,K48,N48,Q48,W48,T48,Z48,AC48,AF48,AI48,AL48)</f>
        <v>1124088</v>
      </c>
      <c r="AP48" s="98">
        <f t="shared" si="11"/>
        <v>0.21997121221826049</v>
      </c>
      <c r="AQ48" s="135">
        <v>40077</v>
      </c>
      <c r="AR48" s="121"/>
      <c r="AW48" s="4"/>
    </row>
    <row r="49" spans="1:50" ht="18.75" customHeight="1" x14ac:dyDescent="0.3">
      <c r="A49" s="233"/>
      <c r="B49" s="233"/>
      <c r="C49" s="100" t="s">
        <v>50</v>
      </c>
      <c r="D49" s="77">
        <v>46605</v>
      </c>
      <c r="E49" s="72">
        <v>197053</v>
      </c>
      <c r="F49" s="55">
        <f t="shared" si="37"/>
        <v>0.23650997447387251</v>
      </c>
      <c r="G49" s="77">
        <v>44841</v>
      </c>
      <c r="H49" s="72">
        <v>165309</v>
      </c>
      <c r="I49" s="55">
        <f t="shared" si="38"/>
        <v>0.27125564851278516</v>
      </c>
      <c r="J49" s="77">
        <v>47952</v>
      </c>
      <c r="K49" s="72">
        <v>213530</v>
      </c>
      <c r="L49" s="55">
        <f t="shared" si="39"/>
        <v>0.22456797639675924</v>
      </c>
      <c r="M49" s="77">
        <v>36437</v>
      </c>
      <c r="N49" s="72">
        <v>174469</v>
      </c>
      <c r="O49" s="55">
        <f t="shared" si="40"/>
        <v>0.20884512434873817</v>
      </c>
      <c r="P49" s="77">
        <v>23125</v>
      </c>
      <c r="Q49" s="72">
        <v>107702</v>
      </c>
      <c r="R49" s="55">
        <f t="shared" si="41"/>
        <v>0.21471281870345954</v>
      </c>
      <c r="S49" s="77"/>
      <c r="T49" s="72"/>
      <c r="U49" s="55">
        <f t="shared" si="42"/>
        <v>0</v>
      </c>
      <c r="V49" s="77">
        <v>32301</v>
      </c>
      <c r="W49" s="72">
        <v>162013</v>
      </c>
      <c r="X49" s="55">
        <f t="shared" si="43"/>
        <v>0.19937288982982848</v>
      </c>
      <c r="Y49" s="77">
        <v>10453</v>
      </c>
      <c r="Z49" s="72">
        <v>40807</v>
      </c>
      <c r="AA49" s="55">
        <f t="shared" si="44"/>
        <v>0.25615703188178501</v>
      </c>
      <c r="AB49" s="77">
        <v>734</v>
      </c>
      <c r="AC49" s="72">
        <v>4564</v>
      </c>
      <c r="AD49" s="55">
        <f t="shared" si="45"/>
        <v>0.16082383873794917</v>
      </c>
      <c r="AE49" s="77">
        <v>696</v>
      </c>
      <c r="AF49" s="72">
        <v>3148</v>
      </c>
      <c r="AG49" s="55">
        <f t="shared" si="8"/>
        <v>0.22109275730622618</v>
      </c>
      <c r="AH49" s="77">
        <v>1073</v>
      </c>
      <c r="AI49" s="72">
        <v>6691</v>
      </c>
      <c r="AJ49" s="55">
        <f t="shared" si="9"/>
        <v>0.1603646689583022</v>
      </c>
      <c r="AK49" s="77">
        <v>2631</v>
      </c>
      <c r="AL49" s="72">
        <v>9253</v>
      </c>
      <c r="AM49" s="55">
        <f t="shared" si="46"/>
        <v>0.28434021398465364</v>
      </c>
      <c r="AN49" s="97">
        <f>SUM(D49,G49,J49,M49,P49,S49,V49,Y49,AB49,AE49,AH49,AK49)</f>
        <v>246848</v>
      </c>
      <c r="AO49" s="77">
        <f>SUM(E49,H49,K49,N49,Q49,W49,T49,Z49,AC49,AF49,AI49,AL49)</f>
        <v>1084539</v>
      </c>
      <c r="AP49" s="98">
        <f t="shared" si="11"/>
        <v>0.22760638391058322</v>
      </c>
      <c r="AQ49" s="124">
        <v>36344</v>
      </c>
      <c r="AR49" s="121"/>
    </row>
    <row r="50" spans="1:50" ht="18.75" customHeight="1" x14ac:dyDescent="0.3">
      <c r="A50" s="233"/>
      <c r="B50" s="233"/>
      <c r="C50" s="100" t="s">
        <v>51</v>
      </c>
      <c r="D50" s="77">
        <v>46172</v>
      </c>
      <c r="E50" s="70">
        <v>165183</v>
      </c>
      <c r="F50" s="55">
        <f t="shared" si="37"/>
        <v>0.27952028961818104</v>
      </c>
      <c r="G50" s="77">
        <v>44269</v>
      </c>
      <c r="H50" s="70">
        <v>146270</v>
      </c>
      <c r="I50" s="55">
        <f t="shared" si="38"/>
        <v>0.30265262870034865</v>
      </c>
      <c r="J50" s="77">
        <v>49634</v>
      </c>
      <c r="K50" s="70">
        <v>194210</v>
      </c>
      <c r="L50" s="55">
        <f t="shared" si="39"/>
        <v>0.25556871427835848</v>
      </c>
      <c r="M50" s="77">
        <v>34764</v>
      </c>
      <c r="N50" s="70">
        <v>145812</v>
      </c>
      <c r="O50" s="55">
        <f t="shared" si="40"/>
        <v>0.23841659122705949</v>
      </c>
      <c r="P50" s="77">
        <v>22444</v>
      </c>
      <c r="Q50" s="70">
        <v>91690</v>
      </c>
      <c r="R50" s="55">
        <f t="shared" si="41"/>
        <v>0.2447813283891373</v>
      </c>
      <c r="S50" s="77"/>
      <c r="T50" s="70"/>
      <c r="U50" s="55">
        <f t="shared" si="42"/>
        <v>0</v>
      </c>
      <c r="V50" s="77">
        <v>33272</v>
      </c>
      <c r="W50" s="70">
        <v>139576</v>
      </c>
      <c r="X50" s="55">
        <f t="shared" si="43"/>
        <v>0.23837909096119678</v>
      </c>
      <c r="Y50" s="77">
        <v>11137</v>
      </c>
      <c r="Z50" s="70">
        <v>37638</v>
      </c>
      <c r="AA50" s="55">
        <f t="shared" si="44"/>
        <v>0.29589776289919761</v>
      </c>
      <c r="AB50" s="77">
        <v>840</v>
      </c>
      <c r="AC50" s="70">
        <v>4477</v>
      </c>
      <c r="AD50" s="55">
        <f t="shared" si="45"/>
        <v>0.18762564217109673</v>
      </c>
      <c r="AE50" s="77">
        <v>793</v>
      </c>
      <c r="AF50" s="70">
        <v>2908</v>
      </c>
      <c r="AG50" s="55">
        <f t="shared" si="8"/>
        <v>0.27269601100412655</v>
      </c>
      <c r="AH50" s="77">
        <v>1666</v>
      </c>
      <c r="AI50" s="70">
        <v>9761</v>
      </c>
      <c r="AJ50" s="55">
        <f t="shared" si="9"/>
        <v>0.17067923368507326</v>
      </c>
      <c r="AK50" s="77">
        <v>4689</v>
      </c>
      <c r="AL50" s="70">
        <v>13988</v>
      </c>
      <c r="AM50" s="55">
        <f t="shared" si="46"/>
        <v>0.3352158993422934</v>
      </c>
      <c r="AN50" s="97">
        <f>SUM(D50,G50,J50,M50,P50,S50,V50,Y50,AB50,AE50,AH50,AK50)</f>
        <v>249680</v>
      </c>
      <c r="AO50" s="77">
        <f>SUM(E50,H50,K50,N50,Q50,W50,T50,Z50,AC50,AF50,AI50,AL50)</f>
        <v>951513</v>
      </c>
      <c r="AP50" s="56">
        <f t="shared" si="11"/>
        <v>0.2624031411026439</v>
      </c>
      <c r="AQ50" s="124">
        <v>31828</v>
      </c>
      <c r="AR50" s="121"/>
      <c r="AX50" s="106"/>
    </row>
    <row r="51" spans="1:50" ht="18.75" customHeight="1" x14ac:dyDescent="0.3">
      <c r="A51" s="233"/>
      <c r="B51" s="234"/>
      <c r="C51" s="102" t="s">
        <v>44</v>
      </c>
      <c r="D51" s="58">
        <f>SUM(D48:D50)</f>
        <v>135111</v>
      </c>
      <c r="E51" s="71">
        <f>SUM(E48:E50)</f>
        <v>543767</v>
      </c>
      <c r="F51" s="59">
        <f t="shared" si="37"/>
        <v>0.24847223167275689</v>
      </c>
      <c r="G51" s="58">
        <f>SUM(G48:G50)</f>
        <v>135352</v>
      </c>
      <c r="H51" s="71">
        <f>SUM(H48:H50)</f>
        <v>488744</v>
      </c>
      <c r="I51" s="59">
        <f t="shared" si="38"/>
        <v>0.27693843811893343</v>
      </c>
      <c r="J51" s="58">
        <f>SUM(J48:J50)</f>
        <v>148343</v>
      </c>
      <c r="K51" s="71">
        <f>SUM(K48:K50)</f>
        <v>640462</v>
      </c>
      <c r="L51" s="59">
        <f t="shared" si="39"/>
        <v>0.2316187377237057</v>
      </c>
      <c r="M51" s="58">
        <f>SUM(M48:M50)</f>
        <v>109583</v>
      </c>
      <c r="N51" s="71">
        <f>SUM(N48:N50)</f>
        <v>507260</v>
      </c>
      <c r="O51" s="59">
        <f t="shared" si="40"/>
        <v>0.21602925521428853</v>
      </c>
      <c r="P51" s="58">
        <f>SUM(P48:P50)</f>
        <v>66258</v>
      </c>
      <c r="Q51" s="71">
        <f>SUM(Q48:Q50)</f>
        <v>303680</v>
      </c>
      <c r="R51" s="59">
        <f t="shared" si="41"/>
        <v>0.2181836143308746</v>
      </c>
      <c r="S51" s="58">
        <f>SUM(S48:S50)</f>
        <v>0</v>
      </c>
      <c r="T51" s="71">
        <f>SUM(T48:T50)</f>
        <v>0</v>
      </c>
      <c r="U51" s="59">
        <f t="shared" si="42"/>
        <v>0</v>
      </c>
      <c r="V51" s="58">
        <f>SUM(V48:V50)</f>
        <v>100083</v>
      </c>
      <c r="W51" s="71">
        <f>SUM(W48:W50)</f>
        <v>482655</v>
      </c>
      <c r="X51" s="59">
        <f t="shared" si="43"/>
        <v>0.20735929390558475</v>
      </c>
      <c r="Y51" s="58">
        <f>SUM(Y48:Y50)</f>
        <v>33741</v>
      </c>
      <c r="Z51" s="71">
        <f>SUM(Z48:Z50)</f>
        <v>125213</v>
      </c>
      <c r="AA51" s="59">
        <f t="shared" si="44"/>
        <v>0.26946882512199211</v>
      </c>
      <c r="AB51" s="58">
        <f>SUM(AB48:AB50)</f>
        <v>2406</v>
      </c>
      <c r="AC51" s="71">
        <f>SUM(AC48:AC50)</f>
        <v>14207</v>
      </c>
      <c r="AD51" s="59">
        <f t="shared" si="45"/>
        <v>0.16935313577813754</v>
      </c>
      <c r="AE51" s="58">
        <f>SUM(AE48:AE50)</f>
        <v>2040</v>
      </c>
      <c r="AF51" s="71">
        <f>SUM(AF48:AF50)</f>
        <v>8652</v>
      </c>
      <c r="AG51" s="59">
        <f t="shared" si="8"/>
        <v>0.23578363384188628</v>
      </c>
      <c r="AH51" s="58">
        <f>SUM(AH48:AH50)</f>
        <v>3558</v>
      </c>
      <c r="AI51" s="71">
        <f>SUM(AI48:AI50)</f>
        <v>22259</v>
      </c>
      <c r="AJ51" s="59">
        <f t="shared" si="9"/>
        <v>0.1598454557706995</v>
      </c>
      <c r="AK51" s="58">
        <f>SUM(AK48:AK50)</f>
        <v>7320</v>
      </c>
      <c r="AL51" s="71">
        <f>SUM(AL48:AL50)</f>
        <v>23241</v>
      </c>
      <c r="AM51" s="59">
        <f t="shared" si="46"/>
        <v>0.31496062992125984</v>
      </c>
      <c r="AN51" s="58">
        <f>SUM(AN48:AN50)</f>
        <v>743795</v>
      </c>
      <c r="AO51" s="58">
        <f>SUM(AO48:AO50)</f>
        <v>3160140</v>
      </c>
      <c r="AP51" s="103">
        <f t="shared" si="11"/>
        <v>0.23536773687241705</v>
      </c>
      <c r="AQ51" s="133">
        <f>SUM(AQ48:AQ50)</f>
        <v>108249</v>
      </c>
      <c r="AR51" s="121"/>
      <c r="AX51" s="106"/>
    </row>
    <row r="52" spans="1:50" ht="18.75" customHeight="1" x14ac:dyDescent="0.3">
      <c r="A52" s="233"/>
      <c r="B52" s="232" t="s">
        <v>9</v>
      </c>
      <c r="C52" s="100" t="s">
        <v>53</v>
      </c>
      <c r="D52" s="113">
        <v>56513</v>
      </c>
      <c r="E52" s="70">
        <v>217126</v>
      </c>
      <c r="F52" s="55">
        <f t="shared" si="37"/>
        <v>0.26027744259093799</v>
      </c>
      <c r="G52" s="113">
        <v>58403</v>
      </c>
      <c r="H52" s="70">
        <v>201447</v>
      </c>
      <c r="I52" s="55">
        <f t="shared" si="38"/>
        <v>0.2899174472690087</v>
      </c>
      <c r="J52" s="113">
        <v>57455</v>
      </c>
      <c r="K52" s="70">
        <v>243366</v>
      </c>
      <c r="L52" s="55">
        <f t="shared" si="39"/>
        <v>0.23608474478768604</v>
      </c>
      <c r="M52" s="113">
        <v>43219</v>
      </c>
      <c r="N52" s="70">
        <v>200958</v>
      </c>
      <c r="O52" s="55">
        <f t="shared" si="40"/>
        <v>0.21506483941918211</v>
      </c>
      <c r="P52" s="113">
        <v>26528</v>
      </c>
      <c r="Q52" s="70">
        <v>123578</v>
      </c>
      <c r="R52" s="55">
        <f t="shared" si="41"/>
        <v>0.21466604088106297</v>
      </c>
      <c r="S52" s="113"/>
      <c r="T52" s="70"/>
      <c r="U52" s="55">
        <f t="shared" si="42"/>
        <v>0</v>
      </c>
      <c r="V52" s="113">
        <v>40567</v>
      </c>
      <c r="W52" s="70">
        <v>192309</v>
      </c>
      <c r="X52" s="55">
        <f t="shared" si="43"/>
        <v>0.21094696556063419</v>
      </c>
      <c r="Y52" s="113">
        <v>12925</v>
      </c>
      <c r="Z52" s="70">
        <v>46491</v>
      </c>
      <c r="AA52" s="55">
        <f t="shared" si="44"/>
        <v>0.27801079778881932</v>
      </c>
      <c r="AB52" s="113">
        <v>1312</v>
      </c>
      <c r="AC52" s="70">
        <v>8728</v>
      </c>
      <c r="AD52" s="55">
        <f t="shared" si="45"/>
        <v>0.15032080659945005</v>
      </c>
      <c r="AE52" s="113">
        <v>708</v>
      </c>
      <c r="AF52" s="70">
        <v>2986</v>
      </c>
      <c r="AG52" s="55">
        <f t="shared" si="8"/>
        <v>0.23710649698593436</v>
      </c>
      <c r="AH52" s="77">
        <v>2017</v>
      </c>
      <c r="AI52" s="69">
        <v>14001</v>
      </c>
      <c r="AJ52" s="55">
        <f t="shared" si="9"/>
        <v>0.14406113849010785</v>
      </c>
      <c r="AK52" s="77">
        <v>5128</v>
      </c>
      <c r="AL52" s="69">
        <v>16768</v>
      </c>
      <c r="AM52" s="55">
        <f t="shared" si="46"/>
        <v>0.30582061068702288</v>
      </c>
      <c r="AN52" s="97">
        <f>SUM(D52,G52,J52,M52,P52,S52,V52,Y52,AB52,AE52,AH52,AK52)</f>
        <v>304775</v>
      </c>
      <c r="AO52" s="77">
        <f>SUM(E52,H52,K52,N52,Q52,W52,T52,Z52,AC52,AF52,AI52,AL52)</f>
        <v>1267758</v>
      </c>
      <c r="AP52" s="56">
        <f t="shared" si="11"/>
        <v>0.24040471446443248</v>
      </c>
      <c r="AQ52" s="124">
        <v>45589</v>
      </c>
      <c r="AR52" s="121"/>
      <c r="AW52" s="4"/>
    </row>
    <row r="53" spans="1:50" ht="18.75" customHeight="1" x14ac:dyDescent="0.3">
      <c r="A53" s="233"/>
      <c r="B53" s="233"/>
      <c r="C53" s="100" t="s">
        <v>48</v>
      </c>
      <c r="D53" s="77">
        <v>61145</v>
      </c>
      <c r="E53" s="70">
        <v>226023</v>
      </c>
      <c r="F53" s="55">
        <f t="shared" si="37"/>
        <v>0.27052556598222305</v>
      </c>
      <c r="G53" s="77">
        <v>60775</v>
      </c>
      <c r="H53" s="70">
        <v>217940</v>
      </c>
      <c r="I53" s="55">
        <f t="shared" si="38"/>
        <v>0.27886115444617787</v>
      </c>
      <c r="J53" s="77">
        <v>54265</v>
      </c>
      <c r="K53" s="70">
        <v>246418</v>
      </c>
      <c r="L53" s="55">
        <f t="shared" si="39"/>
        <v>0.22021524401626505</v>
      </c>
      <c r="M53" s="77">
        <v>43325</v>
      </c>
      <c r="N53" s="70">
        <v>208291</v>
      </c>
      <c r="O53" s="55">
        <f t="shared" si="40"/>
        <v>0.20800226606046349</v>
      </c>
      <c r="P53" s="77">
        <v>27935</v>
      </c>
      <c r="Q53" s="70">
        <v>135745</v>
      </c>
      <c r="R53" s="55">
        <f t="shared" si="41"/>
        <v>0.20579026851817747</v>
      </c>
      <c r="S53" s="77"/>
      <c r="T53" s="70"/>
      <c r="U53" s="55">
        <f t="shared" si="42"/>
        <v>0</v>
      </c>
      <c r="V53" s="77">
        <v>38631</v>
      </c>
      <c r="W53" s="70">
        <v>196063</v>
      </c>
      <c r="X53" s="55">
        <f t="shared" si="43"/>
        <v>0.19703360654483507</v>
      </c>
      <c r="Y53" s="77">
        <v>14110</v>
      </c>
      <c r="Z53" s="70">
        <v>50207</v>
      </c>
      <c r="AA53" s="55">
        <f t="shared" si="44"/>
        <v>0.28103650885334713</v>
      </c>
      <c r="AB53" s="77">
        <v>1268</v>
      </c>
      <c r="AC53" s="70">
        <v>10265</v>
      </c>
      <c r="AD53" s="55">
        <f t="shared" si="45"/>
        <v>0.12352654651729177</v>
      </c>
      <c r="AE53" s="77">
        <v>672</v>
      </c>
      <c r="AF53" s="70">
        <v>3327</v>
      </c>
      <c r="AG53" s="55">
        <f t="shared" si="8"/>
        <v>0.20198376916140667</v>
      </c>
      <c r="AH53" s="77">
        <v>1955</v>
      </c>
      <c r="AI53" s="70">
        <v>15948</v>
      </c>
      <c r="AJ53" s="55">
        <f t="shared" si="9"/>
        <v>0.122585904188613</v>
      </c>
      <c r="AK53" s="77">
        <v>0</v>
      </c>
      <c r="AL53" s="70"/>
      <c r="AM53" s="55">
        <f t="shared" si="46"/>
        <v>0</v>
      </c>
      <c r="AN53" s="97">
        <f>SUM(D53,G53,J53,M53,P53,S53,V53,Y53,AB53,AE53,AH53,AK53)</f>
        <v>304081</v>
      </c>
      <c r="AO53" s="77">
        <f>SUM(E53,H53,K53,N53,Q53,W53,T53,Z53,AC53,AF53,AI53,AL53)</f>
        <v>1310227</v>
      </c>
      <c r="AP53" s="56">
        <f t="shared" si="11"/>
        <v>0.23208268490879824</v>
      </c>
      <c r="AQ53" s="124">
        <v>47024</v>
      </c>
      <c r="AR53" s="121"/>
      <c r="AV53" s="106"/>
      <c r="AW53" s="4"/>
    </row>
    <row r="54" spans="1:50" ht="18.75" customHeight="1" x14ac:dyDescent="0.3">
      <c r="A54" s="233"/>
      <c r="B54" s="233"/>
      <c r="C54" s="100" t="s">
        <v>54</v>
      </c>
      <c r="D54" s="77">
        <v>54500</v>
      </c>
      <c r="E54" s="70">
        <v>195524</v>
      </c>
      <c r="F54" s="55">
        <f t="shared" si="37"/>
        <v>0.27873816002127616</v>
      </c>
      <c r="G54" s="77">
        <v>54494</v>
      </c>
      <c r="H54" s="70">
        <v>181554</v>
      </c>
      <c r="I54" s="55">
        <f t="shared" si="38"/>
        <v>0.30015312248697357</v>
      </c>
      <c r="J54" s="77">
        <v>58653</v>
      </c>
      <c r="K54" s="70">
        <v>230535</v>
      </c>
      <c r="L54" s="55">
        <f t="shared" si="39"/>
        <v>0.25442123755611945</v>
      </c>
      <c r="M54" s="77">
        <v>40165</v>
      </c>
      <c r="N54" s="70">
        <v>173899</v>
      </c>
      <c r="O54" s="55">
        <f t="shared" si="40"/>
        <v>0.23096740061759988</v>
      </c>
      <c r="P54" s="77">
        <v>26004</v>
      </c>
      <c r="Q54" s="70">
        <v>110036</v>
      </c>
      <c r="R54" s="55">
        <f t="shared" si="41"/>
        <v>0.23632265803918717</v>
      </c>
      <c r="S54" s="77">
        <v>0</v>
      </c>
      <c r="T54" s="70"/>
      <c r="U54" s="55">
        <f t="shared" si="42"/>
        <v>0</v>
      </c>
      <c r="V54" s="77">
        <v>40013</v>
      </c>
      <c r="W54" s="70">
        <v>179633</v>
      </c>
      <c r="X54" s="55">
        <f t="shared" si="43"/>
        <v>0.22274860409835609</v>
      </c>
      <c r="Y54" s="77">
        <v>17182</v>
      </c>
      <c r="Z54" s="70">
        <v>53162</v>
      </c>
      <c r="AA54" s="55">
        <f t="shared" si="44"/>
        <v>0.32320078251382567</v>
      </c>
      <c r="AB54" s="77">
        <v>1329</v>
      </c>
      <c r="AC54" s="70">
        <v>8949</v>
      </c>
      <c r="AD54" s="55">
        <f t="shared" si="45"/>
        <v>0.1485082132081797</v>
      </c>
      <c r="AE54" s="77">
        <v>640</v>
      </c>
      <c r="AF54" s="70">
        <v>2804</v>
      </c>
      <c r="AG54" s="55">
        <f t="shared" si="8"/>
        <v>0.22824536376604851</v>
      </c>
      <c r="AH54" s="77">
        <v>632</v>
      </c>
      <c r="AI54" s="70">
        <v>4010</v>
      </c>
      <c r="AJ54" s="55">
        <f t="shared" si="9"/>
        <v>0.15760598503740647</v>
      </c>
      <c r="AK54" s="77">
        <v>0</v>
      </c>
      <c r="AL54" s="70"/>
      <c r="AM54" s="55">
        <f t="shared" si="46"/>
        <v>0</v>
      </c>
      <c r="AN54" s="97">
        <f>SUM(D54,G54,J54,M54,P54,S54,V54,Y54,AB54,AE54,AH54,AK54)</f>
        <v>293612</v>
      </c>
      <c r="AO54" s="77">
        <f>SUM(E54,H54,K54,N54,Q54,W54,T54,Z54,AC54,AF54,AI54,AL54)</f>
        <v>1140106</v>
      </c>
      <c r="AP54" s="56">
        <f t="shared" si="11"/>
        <v>0.25753044015205606</v>
      </c>
      <c r="AQ54" s="124">
        <v>38577</v>
      </c>
      <c r="AR54" s="121"/>
      <c r="AV54" s="106"/>
    </row>
    <row r="55" spans="1:50" ht="18.75" customHeight="1" x14ac:dyDescent="0.3">
      <c r="A55" s="234"/>
      <c r="B55" s="234"/>
      <c r="C55" s="102" t="s">
        <v>44</v>
      </c>
      <c r="D55" s="58">
        <f>SUM(D52:D54)</f>
        <v>172158</v>
      </c>
      <c r="E55" s="71">
        <f>SUM(E52:E54)</f>
        <v>638673</v>
      </c>
      <c r="F55" s="59">
        <f t="shared" si="37"/>
        <v>0.2695557820668793</v>
      </c>
      <c r="G55" s="58">
        <f>SUM(G52:G54)</f>
        <v>173672</v>
      </c>
      <c r="H55" s="71">
        <f>SUM(H52:H54)</f>
        <v>600941</v>
      </c>
      <c r="I55" s="59">
        <f t="shared" si="38"/>
        <v>0.28900008486690043</v>
      </c>
      <c r="J55" s="58">
        <f>SUM(J52:J54)</f>
        <v>170373</v>
      </c>
      <c r="K55" s="71">
        <f>SUM(K52:K54)</f>
        <v>720319</v>
      </c>
      <c r="L55" s="59">
        <f t="shared" si="39"/>
        <v>0.23652437322908323</v>
      </c>
      <c r="M55" s="58">
        <f>SUM(M52:M54)</f>
        <v>126709</v>
      </c>
      <c r="N55" s="71">
        <f>SUM(N52:N54)</f>
        <v>583148</v>
      </c>
      <c r="O55" s="59">
        <f t="shared" si="40"/>
        <v>0.21728446294937134</v>
      </c>
      <c r="P55" s="58">
        <f>SUM(P52:P54)</f>
        <v>80467</v>
      </c>
      <c r="Q55" s="71">
        <f>SUM(Q52:Q54)</f>
        <v>369359</v>
      </c>
      <c r="R55" s="59">
        <f t="shared" si="41"/>
        <v>0.21785579882986472</v>
      </c>
      <c r="S55" s="58">
        <f>SUM(S52:S54)</f>
        <v>0</v>
      </c>
      <c r="T55" s="71">
        <f>SUM(T52:T54)</f>
        <v>0</v>
      </c>
      <c r="U55" s="59">
        <f t="shared" si="42"/>
        <v>0</v>
      </c>
      <c r="V55" s="58">
        <f>SUM(V52:V54)</f>
        <v>119211</v>
      </c>
      <c r="W55" s="71">
        <f>SUM(W52:W54)</f>
        <v>568005</v>
      </c>
      <c r="X55" s="59">
        <f t="shared" si="43"/>
        <v>0.20987667362083079</v>
      </c>
      <c r="Y55" s="58">
        <f>SUM(Y52:Y54)</f>
        <v>44217</v>
      </c>
      <c r="Z55" s="71">
        <f>SUM(Z52:Z54)</f>
        <v>149860</v>
      </c>
      <c r="AA55" s="59">
        <f t="shared" si="44"/>
        <v>0.2950553850260243</v>
      </c>
      <c r="AB55" s="58">
        <f>SUM(AB52:AB54)</f>
        <v>3909</v>
      </c>
      <c r="AC55" s="71">
        <f>SUM(AC52:AC54)</f>
        <v>27942</v>
      </c>
      <c r="AD55" s="59">
        <f t="shared" si="45"/>
        <v>0.13989692935366116</v>
      </c>
      <c r="AE55" s="58">
        <f>SUM(AE52:AE54)</f>
        <v>2020</v>
      </c>
      <c r="AF55" s="71">
        <f>SUM(AF52:AF54)</f>
        <v>9117</v>
      </c>
      <c r="AG55" s="59">
        <f t="shared" si="8"/>
        <v>0.2215641110014259</v>
      </c>
      <c r="AH55" s="58">
        <f>SUM(AH52:AH54)</f>
        <v>4604</v>
      </c>
      <c r="AI55" s="71">
        <f>SUM(AI52:AI54)</f>
        <v>33959</v>
      </c>
      <c r="AJ55" s="59">
        <f t="shared" si="9"/>
        <v>0.13557525251038016</v>
      </c>
      <c r="AK55" s="58">
        <f>SUM(AK52:AK54)</f>
        <v>5128</v>
      </c>
      <c r="AL55" s="71">
        <f>SUM(AL52:AL54)</f>
        <v>16768</v>
      </c>
      <c r="AM55" s="59">
        <f t="shared" si="46"/>
        <v>0.30582061068702288</v>
      </c>
      <c r="AN55" s="58">
        <f>SUM(AN52:AN54)</f>
        <v>902468</v>
      </c>
      <c r="AO55" s="58">
        <f>SUM(AO52:AO54)</f>
        <v>3718091</v>
      </c>
      <c r="AP55" s="103">
        <f t="shared" si="11"/>
        <v>0.24272348363716756</v>
      </c>
      <c r="AQ55" s="133">
        <f>SUM(AQ52:AQ54)</f>
        <v>131190</v>
      </c>
      <c r="AR55" s="121"/>
    </row>
    <row r="56" spans="1:50" ht="18.75" customHeight="1" x14ac:dyDescent="0.3">
      <c r="A56" s="235" t="s">
        <v>46</v>
      </c>
      <c r="B56" s="236"/>
      <c r="C56" s="237"/>
      <c r="D56" s="61">
        <f>SUM(D43,D47,D51,D55)</f>
        <v>527304</v>
      </c>
      <c r="E56" s="73">
        <f>SUM(E43,E47,E51,E55)</f>
        <v>2062268</v>
      </c>
      <c r="F56" s="62">
        <f t="shared" si="37"/>
        <v>0.25569130685245567</v>
      </c>
      <c r="G56" s="61">
        <f>SUM(G43,G47,G51,G55)</f>
        <v>562917</v>
      </c>
      <c r="H56" s="73">
        <f>SUM(H43,H47,H51,H55)</f>
        <v>2040752</v>
      </c>
      <c r="I56" s="62">
        <f t="shared" si="38"/>
        <v>0.27583802441452954</v>
      </c>
      <c r="J56" s="61">
        <f>SUM(J43,J47,J51,J55)</f>
        <v>568767</v>
      </c>
      <c r="K56" s="73">
        <f>SUM(K43,K47,K51,K55)</f>
        <v>2580524</v>
      </c>
      <c r="L56" s="62">
        <f t="shared" si="39"/>
        <v>0.2204075606349718</v>
      </c>
      <c r="M56" s="61">
        <f>SUM(M43,M47,M51,M55)</f>
        <v>429843</v>
      </c>
      <c r="N56" s="73">
        <f>SUM(N43,N47,N51,N55)</f>
        <v>2046550</v>
      </c>
      <c r="O56" s="62">
        <f t="shared" si="40"/>
        <v>0.21003298233612666</v>
      </c>
      <c r="P56" s="61">
        <f>SUM(P43,P47,P51,P55)</f>
        <v>280684</v>
      </c>
      <c r="Q56" s="73">
        <f>SUM(Q43,Q47,Q51,Q55)</f>
        <v>1325023</v>
      </c>
      <c r="R56" s="62">
        <f t="shared" si="41"/>
        <v>0.21183330402566597</v>
      </c>
      <c r="S56" s="61">
        <f>SUM(S43,S47,S51,S55)</f>
        <v>0</v>
      </c>
      <c r="T56" s="73">
        <f>SUM(T43,T47,T51,T55)</f>
        <v>0</v>
      </c>
      <c r="U56" s="62">
        <f t="shared" si="42"/>
        <v>0</v>
      </c>
      <c r="V56" s="61">
        <f>SUM(V43,V47,V51,V55)</f>
        <v>394928</v>
      </c>
      <c r="W56" s="73">
        <f>SUM(W43,W47,W51,W55)</f>
        <v>2007086</v>
      </c>
      <c r="X56" s="62">
        <f t="shared" si="43"/>
        <v>0.19676685503261943</v>
      </c>
      <c r="Y56" s="61">
        <f>SUM(Y43,Y47,Y51,Y55)</f>
        <v>143029</v>
      </c>
      <c r="Z56" s="73">
        <f>SUM(Z43,Z47,Z51,Z55)</f>
        <v>540650</v>
      </c>
      <c r="AA56" s="62">
        <f t="shared" si="44"/>
        <v>0.26455007860908164</v>
      </c>
      <c r="AB56" s="61">
        <f>SUM(AB43,AB47,AB51,AB55)</f>
        <v>8955</v>
      </c>
      <c r="AC56" s="73">
        <f>SUM(AC43,AC47,AC51,AC55)</f>
        <v>61367</v>
      </c>
      <c r="AD56" s="62">
        <f t="shared" si="45"/>
        <v>0.14592533446314795</v>
      </c>
      <c r="AE56" s="61">
        <f>SUM(AE43,AE47,AE51,AE55)</f>
        <v>6723</v>
      </c>
      <c r="AF56" s="73">
        <f>SUM(AF43,AF47,AF51,AF55)</f>
        <v>29209</v>
      </c>
      <c r="AG56" s="62">
        <f t="shared" si="8"/>
        <v>0.2301687835940977</v>
      </c>
      <c r="AH56" s="61">
        <f>SUM(AH43,AH47,AH51,AH55)</f>
        <v>9873</v>
      </c>
      <c r="AI56" s="73">
        <f>SUM(AI43,AI47,AI51,AI55)</f>
        <v>66978</v>
      </c>
      <c r="AJ56" s="62">
        <f t="shared" si="9"/>
        <v>0.14740661112604139</v>
      </c>
      <c r="AK56" s="61">
        <f>SUM(AK43,AK47,AK51,AK55)</f>
        <v>12448</v>
      </c>
      <c r="AL56" s="73">
        <f>SUM(AL43,AL47,AL51,AL55)</f>
        <v>40009</v>
      </c>
      <c r="AM56" s="62">
        <f t="shared" si="46"/>
        <v>0.31112999575095601</v>
      </c>
      <c r="AN56" s="61">
        <f>SUM(AN43,AN47,AN51,AN55)</f>
        <v>2945471</v>
      </c>
      <c r="AO56" s="61">
        <f>SUM(AO43,AO47,AO51,AO55)</f>
        <v>12800416</v>
      </c>
      <c r="AP56" s="105">
        <f t="shared" si="11"/>
        <v>0.23010744338309005</v>
      </c>
      <c r="AQ56" s="134">
        <f>SUM(AQ43,AQ47,AQ51,AQ55)</f>
        <v>460664</v>
      </c>
      <c r="AR56" s="123"/>
    </row>
    <row r="57" spans="1:50" x14ac:dyDescent="0.3">
      <c r="A57" s="238" t="s">
        <v>13</v>
      </c>
      <c r="B57" s="232" t="s">
        <v>24</v>
      </c>
      <c r="C57" s="100" t="s">
        <v>41</v>
      </c>
      <c r="D57" s="77"/>
      <c r="E57" s="69"/>
      <c r="F57" s="55">
        <f t="shared" si="37"/>
        <v>0</v>
      </c>
      <c r="G57" s="77">
        <v>1419</v>
      </c>
      <c r="H57" s="69">
        <v>8446</v>
      </c>
      <c r="I57" s="55">
        <f t="shared" si="38"/>
        <v>0.16800852474544162</v>
      </c>
      <c r="J57" s="77">
        <v>475</v>
      </c>
      <c r="K57" s="69">
        <v>7124</v>
      </c>
      <c r="L57" s="55">
        <f t="shared" si="39"/>
        <v>6.6676024705221784E-2</v>
      </c>
      <c r="M57" s="77">
        <v>1738</v>
      </c>
      <c r="N57" s="69">
        <v>12543</v>
      </c>
      <c r="O57" s="55">
        <f t="shared" si="40"/>
        <v>0.13856334210316512</v>
      </c>
      <c r="P57" s="77"/>
      <c r="Q57" s="69"/>
      <c r="R57" s="55">
        <f t="shared" si="41"/>
        <v>0</v>
      </c>
      <c r="S57" s="77"/>
      <c r="T57" s="69"/>
      <c r="U57" s="55">
        <f t="shared" si="42"/>
        <v>0</v>
      </c>
      <c r="V57" s="77">
        <v>1079</v>
      </c>
      <c r="W57" s="69">
        <v>14581</v>
      </c>
      <c r="X57" s="55">
        <f t="shared" si="43"/>
        <v>7.4000411494410528E-2</v>
      </c>
      <c r="Y57" s="77"/>
      <c r="Z57" s="69"/>
      <c r="AA57" s="55">
        <f t="shared" si="44"/>
        <v>0</v>
      </c>
      <c r="AB57" s="77"/>
      <c r="AC57" s="69"/>
      <c r="AD57" s="55">
        <f t="shared" si="45"/>
        <v>0</v>
      </c>
      <c r="AE57" s="77"/>
      <c r="AF57" s="70"/>
      <c r="AG57" s="55">
        <f t="shared" si="8"/>
        <v>0</v>
      </c>
      <c r="AH57" s="77">
        <v>0</v>
      </c>
      <c r="AI57" s="70"/>
      <c r="AJ57" s="55">
        <f t="shared" si="9"/>
        <v>0</v>
      </c>
      <c r="AK57" s="77">
        <v>0</v>
      </c>
      <c r="AL57" s="70"/>
      <c r="AM57" s="55">
        <f t="shared" si="46"/>
        <v>0</v>
      </c>
      <c r="AN57" s="97">
        <f>SUM(D57,G57,J57,M57,P57,S57,V57,Y57,AB57,AE57,AH57,AK57)</f>
        <v>4711</v>
      </c>
      <c r="AO57" s="77">
        <f>SUM(E57,H57,K57,N57,Q57,W57,T57,Z57,AC57,AF57,AI57,AL57)</f>
        <v>42694</v>
      </c>
      <c r="AP57" s="98">
        <f t="shared" si="11"/>
        <v>0.11034337377617463</v>
      </c>
      <c r="AQ57" s="124">
        <v>692</v>
      </c>
      <c r="AR57" s="121"/>
    </row>
    <row r="58" spans="1:50" x14ac:dyDescent="0.3">
      <c r="A58" s="233"/>
      <c r="B58" s="233"/>
      <c r="C58" s="100" t="s">
        <v>43</v>
      </c>
      <c r="D58" s="77"/>
      <c r="E58" s="70"/>
      <c r="F58" s="55">
        <f t="shared" si="37"/>
        <v>0</v>
      </c>
      <c r="G58" s="77">
        <v>983</v>
      </c>
      <c r="H58" s="70">
        <v>8352</v>
      </c>
      <c r="I58" s="55">
        <f t="shared" si="38"/>
        <v>0.1176963601532567</v>
      </c>
      <c r="J58" s="77">
        <v>1650</v>
      </c>
      <c r="K58" s="70">
        <v>19759</v>
      </c>
      <c r="L58" s="55">
        <f t="shared" si="39"/>
        <v>8.350625031631155E-2</v>
      </c>
      <c r="M58" s="77">
        <v>2086</v>
      </c>
      <c r="N58" s="70">
        <v>20561</v>
      </c>
      <c r="O58" s="55">
        <f t="shared" si="40"/>
        <v>0.10145420942561159</v>
      </c>
      <c r="P58" s="77"/>
      <c r="Q58" s="70"/>
      <c r="R58" s="55">
        <f t="shared" si="41"/>
        <v>0</v>
      </c>
      <c r="S58" s="77"/>
      <c r="T58" s="70"/>
      <c r="U58" s="55">
        <f t="shared" si="42"/>
        <v>0</v>
      </c>
      <c r="V58" s="77">
        <v>1493</v>
      </c>
      <c r="W58" s="70">
        <v>26033</v>
      </c>
      <c r="X58" s="55">
        <f t="shared" si="43"/>
        <v>5.7350286175239122E-2</v>
      </c>
      <c r="Y58" s="77"/>
      <c r="Z58" s="70"/>
      <c r="AA58" s="55">
        <f t="shared" si="44"/>
        <v>0</v>
      </c>
      <c r="AB58" s="77"/>
      <c r="AC58" s="70"/>
      <c r="AD58" s="55">
        <f t="shared" si="45"/>
        <v>0</v>
      </c>
      <c r="AE58" s="77"/>
      <c r="AF58" s="70"/>
      <c r="AG58" s="55">
        <f t="shared" si="8"/>
        <v>0</v>
      </c>
      <c r="AH58" s="77">
        <v>0</v>
      </c>
      <c r="AI58" s="70"/>
      <c r="AJ58" s="55">
        <f t="shared" si="9"/>
        <v>0</v>
      </c>
      <c r="AK58" s="77">
        <v>0</v>
      </c>
      <c r="AL58" s="70"/>
      <c r="AM58" s="55">
        <f t="shared" si="46"/>
        <v>0</v>
      </c>
      <c r="AN58" s="97">
        <f>SUM(D58,G58,J58,M58,P58,S58,V58,Y58,AB58,AE58,AH58,AK58)</f>
        <v>6212</v>
      </c>
      <c r="AO58" s="77">
        <f>SUM(E58,H58,K58,N58,Q58,W58,T58,Z58,AC58,AF58,AI58,AL58)</f>
        <v>74705</v>
      </c>
      <c r="AP58" s="98">
        <f t="shared" si="11"/>
        <v>8.3153738036276015E-2</v>
      </c>
      <c r="AQ58" s="124">
        <v>1161</v>
      </c>
      <c r="AR58" s="121"/>
    </row>
    <row r="59" spans="1:50" x14ac:dyDescent="0.3">
      <c r="A59" s="233"/>
      <c r="B59" s="233"/>
      <c r="C59" s="100" t="s">
        <v>47</v>
      </c>
      <c r="D59" s="77"/>
      <c r="E59" s="70"/>
      <c r="F59" s="55">
        <f t="shared" si="37"/>
        <v>0</v>
      </c>
      <c r="G59" s="77">
        <v>1154</v>
      </c>
      <c r="H59" s="70">
        <v>9693</v>
      </c>
      <c r="I59" s="55">
        <f t="shared" si="38"/>
        <v>0.11905498813576808</v>
      </c>
      <c r="J59" s="77">
        <v>2008</v>
      </c>
      <c r="K59" s="70">
        <v>21524</v>
      </c>
      <c r="L59" s="55">
        <f t="shared" si="39"/>
        <v>9.3291209812302545E-2</v>
      </c>
      <c r="M59" s="77">
        <v>1656</v>
      </c>
      <c r="N59" s="70">
        <v>16272</v>
      </c>
      <c r="O59" s="55">
        <f t="shared" si="40"/>
        <v>0.10176991150442478</v>
      </c>
      <c r="P59" s="77"/>
      <c r="Q59" s="70"/>
      <c r="R59" s="55">
        <f t="shared" si="41"/>
        <v>0</v>
      </c>
      <c r="S59" s="77"/>
      <c r="T59" s="70"/>
      <c r="U59" s="55">
        <f t="shared" si="42"/>
        <v>0</v>
      </c>
      <c r="V59" s="77">
        <v>2229</v>
      </c>
      <c r="W59" s="70">
        <v>34280</v>
      </c>
      <c r="X59" s="55">
        <f t="shared" si="43"/>
        <v>6.5023337222870473E-2</v>
      </c>
      <c r="Y59" s="77"/>
      <c r="Z59" s="70"/>
      <c r="AA59" s="55">
        <f t="shared" si="44"/>
        <v>0</v>
      </c>
      <c r="AB59" s="77"/>
      <c r="AC59" s="70"/>
      <c r="AD59" s="55">
        <f t="shared" si="45"/>
        <v>0</v>
      </c>
      <c r="AE59" s="77"/>
      <c r="AF59" s="70"/>
      <c r="AG59" s="55">
        <f t="shared" si="8"/>
        <v>0</v>
      </c>
      <c r="AH59" s="77">
        <v>0</v>
      </c>
      <c r="AI59" s="70"/>
      <c r="AJ59" s="55">
        <f t="shared" si="9"/>
        <v>0</v>
      </c>
      <c r="AK59" s="77">
        <v>0</v>
      </c>
      <c r="AL59" s="70"/>
      <c r="AM59" s="55">
        <f t="shared" si="46"/>
        <v>0</v>
      </c>
      <c r="AN59" s="97">
        <f>SUM(D59,G59,J59,M59,P59,S59,V59,Y59,AB59,AE59,AH59,AK59)</f>
        <v>7047</v>
      </c>
      <c r="AO59" s="77">
        <f>SUM(E59,H59,K59,N59,Q59,W59,T59,Z59,AC59,AF59,AI59,AL59)</f>
        <v>81769</v>
      </c>
      <c r="AP59" s="98">
        <f t="shared" si="11"/>
        <v>8.6181804840465212E-2</v>
      </c>
      <c r="AQ59" s="124">
        <v>1268</v>
      </c>
      <c r="AR59" s="121"/>
      <c r="AV59" s="106"/>
      <c r="AX59" s="107"/>
    </row>
    <row r="60" spans="1:50" x14ac:dyDescent="0.3">
      <c r="A60" s="233"/>
      <c r="B60" s="234"/>
      <c r="C60" s="102" t="s">
        <v>44</v>
      </c>
      <c r="D60" s="58">
        <f>SUM(D57:D59)</f>
        <v>0</v>
      </c>
      <c r="E60" s="71">
        <f>SUM(E57:E59)</f>
        <v>0</v>
      </c>
      <c r="F60" s="59">
        <f t="shared" si="37"/>
        <v>0</v>
      </c>
      <c r="G60" s="58">
        <f>SUM(G57:G59)</f>
        <v>3556</v>
      </c>
      <c r="H60" s="71">
        <f>SUM(H57:H59)</f>
        <v>26491</v>
      </c>
      <c r="I60" s="59">
        <f t="shared" si="38"/>
        <v>0.13423426824204446</v>
      </c>
      <c r="J60" s="58">
        <f>SUM(J57:J59)</f>
        <v>4133</v>
      </c>
      <c r="K60" s="71">
        <f>SUM(K57:K59)</f>
        <v>48407</v>
      </c>
      <c r="L60" s="59">
        <f t="shared" si="39"/>
        <v>8.5380213605470281E-2</v>
      </c>
      <c r="M60" s="58">
        <f>SUM(M57:M59)</f>
        <v>5480</v>
      </c>
      <c r="N60" s="71">
        <f>SUM(N57:N59)</f>
        <v>49376</v>
      </c>
      <c r="O60" s="59">
        <f t="shared" si="40"/>
        <v>0.11098509397278029</v>
      </c>
      <c r="P60" s="58">
        <f>SUM(P57:P59)</f>
        <v>0</v>
      </c>
      <c r="Q60" s="71">
        <f>SUM(Q57:Q59)</f>
        <v>0</v>
      </c>
      <c r="R60" s="59">
        <f t="shared" si="41"/>
        <v>0</v>
      </c>
      <c r="S60" s="58">
        <f>SUM(S57:S59)</f>
        <v>0</v>
      </c>
      <c r="T60" s="71">
        <f>SUM(T57:T59)</f>
        <v>0</v>
      </c>
      <c r="U60" s="59">
        <f t="shared" si="42"/>
        <v>0</v>
      </c>
      <c r="V60" s="58">
        <f>SUM(V57:V59)</f>
        <v>4801</v>
      </c>
      <c r="W60" s="71">
        <f>SUM(W57:W59)</f>
        <v>74894</v>
      </c>
      <c r="X60" s="59">
        <f t="shared" si="43"/>
        <v>6.4103933559430656E-2</v>
      </c>
      <c r="Y60" s="58">
        <f>SUM(Y57:Y59)</f>
        <v>0</v>
      </c>
      <c r="Z60" s="71">
        <f>SUM(Z57:Z59)</f>
        <v>0</v>
      </c>
      <c r="AA60" s="59">
        <f t="shared" si="44"/>
        <v>0</v>
      </c>
      <c r="AB60" s="58">
        <f>SUM(AB57:AB59)</f>
        <v>0</v>
      </c>
      <c r="AC60" s="71">
        <f>SUM(AC57:AC59)</f>
        <v>0</v>
      </c>
      <c r="AD60" s="59">
        <f t="shared" si="45"/>
        <v>0</v>
      </c>
      <c r="AE60" s="58">
        <f>SUM(AE57:AE59)</f>
        <v>0</v>
      </c>
      <c r="AF60" s="71">
        <f>SUM(AF57:AF59)</f>
        <v>0</v>
      </c>
      <c r="AG60" s="59">
        <f t="shared" si="8"/>
        <v>0</v>
      </c>
      <c r="AH60" s="58">
        <f>SUM(AH57:AH59)</f>
        <v>0</v>
      </c>
      <c r="AI60" s="71">
        <f>SUM(AI57:AI59)</f>
        <v>0</v>
      </c>
      <c r="AJ60" s="59">
        <f t="shared" si="9"/>
        <v>0</v>
      </c>
      <c r="AK60" s="58">
        <f>SUM(AK57:AK59)</f>
        <v>0</v>
      </c>
      <c r="AL60" s="71">
        <f>SUM(AL57:AL59)</f>
        <v>0</v>
      </c>
      <c r="AM60" s="59">
        <f t="shared" si="46"/>
        <v>0</v>
      </c>
      <c r="AN60" s="58">
        <f>SUM(AN57:AN59)</f>
        <v>17970</v>
      </c>
      <c r="AO60" s="58">
        <f>SUM(AO57:AO59)</f>
        <v>199168</v>
      </c>
      <c r="AP60" s="103">
        <f t="shared" si="11"/>
        <v>9.0225337403598976E-2</v>
      </c>
      <c r="AQ60" s="133">
        <f>SUM(AQ57:AQ59)</f>
        <v>3121</v>
      </c>
      <c r="AR60" s="121"/>
      <c r="AV60" s="106"/>
      <c r="AX60" s="107"/>
    </row>
    <row r="61" spans="1:50" x14ac:dyDescent="0.3">
      <c r="A61" s="233"/>
      <c r="B61" s="232" t="s">
        <v>25</v>
      </c>
      <c r="C61" s="100" t="s">
        <v>38</v>
      </c>
      <c r="D61" s="77"/>
      <c r="E61" s="70"/>
      <c r="F61" s="55">
        <f t="shared" si="37"/>
        <v>0</v>
      </c>
      <c r="G61" s="129">
        <v>1163</v>
      </c>
      <c r="H61" s="70">
        <v>8433</v>
      </c>
      <c r="I61" s="55">
        <f t="shared" si="38"/>
        <v>0.13791058935135775</v>
      </c>
      <c r="J61" s="129">
        <v>3002</v>
      </c>
      <c r="K61" s="70">
        <v>30946</v>
      </c>
      <c r="L61" s="55">
        <f t="shared" si="39"/>
        <v>9.7007690816260581E-2</v>
      </c>
      <c r="M61" s="129">
        <v>1948</v>
      </c>
      <c r="N61" s="70">
        <v>17583</v>
      </c>
      <c r="O61" s="55">
        <f t="shared" si="40"/>
        <v>0.11078883012000228</v>
      </c>
      <c r="P61" s="77"/>
      <c r="Q61" s="70"/>
      <c r="R61" s="55">
        <f t="shared" si="41"/>
        <v>0</v>
      </c>
      <c r="S61" s="77"/>
      <c r="T61" s="70"/>
      <c r="U61" s="55">
        <f t="shared" si="42"/>
        <v>0</v>
      </c>
      <c r="V61" s="129">
        <v>2955</v>
      </c>
      <c r="W61" s="70">
        <v>41375</v>
      </c>
      <c r="X61" s="55">
        <f t="shared" si="43"/>
        <v>7.1419939577039279E-2</v>
      </c>
      <c r="Y61" s="77"/>
      <c r="Z61" s="70"/>
      <c r="AA61" s="55">
        <f t="shared" si="44"/>
        <v>0</v>
      </c>
      <c r="AB61" s="77"/>
      <c r="AC61" s="70"/>
      <c r="AD61" s="55">
        <f t="shared" si="45"/>
        <v>0</v>
      </c>
      <c r="AE61" s="77"/>
      <c r="AF61" s="70"/>
      <c r="AG61" s="55">
        <f t="shared" si="8"/>
        <v>0</v>
      </c>
      <c r="AH61" s="77">
        <v>0</v>
      </c>
      <c r="AI61" s="70"/>
      <c r="AJ61" s="55">
        <f t="shared" si="9"/>
        <v>0</v>
      </c>
      <c r="AK61" s="77">
        <v>0</v>
      </c>
      <c r="AL61" s="70"/>
      <c r="AM61" s="55">
        <f t="shared" si="46"/>
        <v>0</v>
      </c>
      <c r="AN61" s="97">
        <f>SUM(D61,G61,J61,M61,P61,S61,V61,Y61,AB61,AE61,AH61,AK61)</f>
        <v>9068</v>
      </c>
      <c r="AO61" s="77">
        <f>SUM(E61,H61,K61,N61,Q61,W61,T61,Z61,AC61,AF61,AI61,AL61)</f>
        <v>98337</v>
      </c>
      <c r="AP61" s="98">
        <f t="shared" si="11"/>
        <v>9.2213510682652516E-2</v>
      </c>
      <c r="AQ61" s="22">
        <v>2141</v>
      </c>
      <c r="AR61" s="121"/>
    </row>
    <row r="62" spans="1:50" x14ac:dyDescent="0.3">
      <c r="A62" s="233"/>
      <c r="B62" s="233"/>
      <c r="C62" s="54" t="s">
        <v>39</v>
      </c>
      <c r="D62" s="77"/>
      <c r="F62" s="55">
        <f t="shared" si="37"/>
        <v>0</v>
      </c>
      <c r="G62" s="135">
        <v>1489</v>
      </c>
      <c r="H62" s="70">
        <v>11197</v>
      </c>
      <c r="I62" s="55">
        <f t="shared" si="38"/>
        <v>0.13298204876306152</v>
      </c>
      <c r="J62" s="135">
        <v>3443</v>
      </c>
      <c r="K62" s="70">
        <v>33087</v>
      </c>
      <c r="L62" s="55">
        <f t="shared" si="39"/>
        <v>0.10405899598029437</v>
      </c>
      <c r="M62" s="135">
        <v>2393</v>
      </c>
      <c r="N62" s="70">
        <v>17998</v>
      </c>
      <c r="O62" s="55">
        <f t="shared" si="40"/>
        <v>0.13295921769085453</v>
      </c>
      <c r="P62" s="77"/>
      <c r="Q62" s="70"/>
      <c r="R62" s="55">
        <f t="shared" si="41"/>
        <v>0</v>
      </c>
      <c r="S62" s="77"/>
      <c r="T62" s="70"/>
      <c r="U62" s="55">
        <f t="shared" si="42"/>
        <v>0</v>
      </c>
      <c r="V62" s="135">
        <v>3862</v>
      </c>
      <c r="W62" s="70">
        <v>44291</v>
      </c>
      <c r="X62" s="55">
        <f t="shared" si="43"/>
        <v>8.7196044343094539E-2</v>
      </c>
      <c r="Y62" s="77"/>
      <c r="Z62" s="70"/>
      <c r="AA62" s="55">
        <f t="shared" si="44"/>
        <v>0</v>
      </c>
      <c r="AB62" s="77"/>
      <c r="AC62" s="70"/>
      <c r="AD62" s="55">
        <f t="shared" si="45"/>
        <v>0</v>
      </c>
      <c r="AE62" s="77"/>
      <c r="AF62" s="70"/>
      <c r="AG62" s="55">
        <f t="shared" si="8"/>
        <v>0</v>
      </c>
      <c r="AH62" s="77">
        <v>0</v>
      </c>
      <c r="AI62" s="70"/>
      <c r="AJ62" s="55">
        <f t="shared" si="9"/>
        <v>0</v>
      </c>
      <c r="AK62" s="77">
        <v>0</v>
      </c>
      <c r="AL62" s="70"/>
      <c r="AM62" s="55">
        <f t="shared" si="46"/>
        <v>0</v>
      </c>
      <c r="AN62" s="97">
        <f>SUM(D62,G62,J62,M62,P62,S62,V62,Y62,AB62,AE62,AH62,AK62)</f>
        <v>11187</v>
      </c>
      <c r="AO62" s="77">
        <f>SUM(E62,H62,K62,N62,Q62,W62,T62,Z62,AC62,AF62,AI62,AL62)</f>
        <v>106573</v>
      </c>
      <c r="AP62" s="98">
        <f t="shared" si="11"/>
        <v>0.10497030204648457</v>
      </c>
      <c r="AQ62" s="77">
        <v>2573</v>
      </c>
      <c r="AR62" s="122"/>
    </row>
    <row r="63" spans="1:50" x14ac:dyDescent="0.3">
      <c r="A63" s="233"/>
      <c r="B63" s="233"/>
      <c r="C63" s="100" t="s">
        <v>52</v>
      </c>
      <c r="D63" s="77"/>
      <c r="E63" s="70"/>
      <c r="F63" s="55">
        <f t="shared" si="37"/>
        <v>0</v>
      </c>
      <c r="G63" s="77">
        <v>1888</v>
      </c>
      <c r="H63" s="70">
        <v>12768</v>
      </c>
      <c r="I63" s="55">
        <f t="shared" si="38"/>
        <v>0.14786967418546365</v>
      </c>
      <c r="J63" s="77">
        <v>2206</v>
      </c>
      <c r="K63" s="70">
        <v>22687</v>
      </c>
      <c r="L63" s="55">
        <f t="shared" si="39"/>
        <v>9.7236302728434781E-2</v>
      </c>
      <c r="M63" s="77">
        <v>1583</v>
      </c>
      <c r="N63" s="70">
        <v>12096</v>
      </c>
      <c r="O63" s="55">
        <f t="shared" si="40"/>
        <v>0.13086970899470898</v>
      </c>
      <c r="P63" s="77"/>
      <c r="Q63" s="70"/>
      <c r="R63" s="55">
        <f t="shared" si="41"/>
        <v>0</v>
      </c>
      <c r="S63" s="77"/>
      <c r="T63" s="70"/>
      <c r="U63" s="55">
        <f t="shared" si="42"/>
        <v>0</v>
      </c>
      <c r="V63" s="77">
        <v>4111</v>
      </c>
      <c r="W63" s="70">
        <v>43868</v>
      </c>
      <c r="X63" s="55">
        <f t="shared" si="43"/>
        <v>9.3712957052977108E-2</v>
      </c>
      <c r="Y63" s="77"/>
      <c r="Z63" s="70"/>
      <c r="AA63" s="55">
        <f t="shared" si="44"/>
        <v>0</v>
      </c>
      <c r="AB63" s="77"/>
      <c r="AC63" s="70"/>
      <c r="AD63" s="55">
        <f t="shared" si="45"/>
        <v>0</v>
      </c>
      <c r="AE63" s="77"/>
      <c r="AF63" s="70"/>
      <c r="AG63" s="55">
        <f t="shared" si="8"/>
        <v>0</v>
      </c>
      <c r="AH63" s="77">
        <v>0</v>
      </c>
      <c r="AI63" s="70"/>
      <c r="AJ63" s="55">
        <f t="shared" si="9"/>
        <v>0</v>
      </c>
      <c r="AK63" s="77">
        <v>0</v>
      </c>
      <c r="AL63" s="70"/>
      <c r="AM63" s="55">
        <f t="shared" si="46"/>
        <v>0</v>
      </c>
      <c r="AN63" s="97">
        <f>SUM(D63,G63,J63,M63,P63,S63,V63,Y63,AB63,AE63,AH63,AK63)</f>
        <v>9788</v>
      </c>
      <c r="AO63" s="77">
        <f>SUM(E63,H63,K63,N63,Q63,W63,T63,Z63,AC63,AF63,AI63,AL63)</f>
        <v>91419</v>
      </c>
      <c r="AP63" s="98">
        <f t="shared" si="11"/>
        <v>0.10706745862457476</v>
      </c>
      <c r="AQ63" s="124">
        <v>2704</v>
      </c>
      <c r="AR63" s="121"/>
      <c r="AV63" s="106"/>
    </row>
    <row r="64" spans="1:50" x14ac:dyDescent="0.3">
      <c r="A64" s="233"/>
      <c r="B64" s="234"/>
      <c r="C64" s="102" t="s">
        <v>44</v>
      </c>
      <c r="D64" s="58">
        <f>SUM(D61:D63)</f>
        <v>0</v>
      </c>
      <c r="E64" s="71">
        <f>SUM(E61:E63)</f>
        <v>0</v>
      </c>
      <c r="F64" s="59">
        <f t="shared" si="37"/>
        <v>0</v>
      </c>
      <c r="G64" s="58">
        <f>SUM(G61:G63)</f>
        <v>4540</v>
      </c>
      <c r="H64" s="71">
        <f>SUM(H61:H63)</f>
        <v>32398</v>
      </c>
      <c r="I64" s="59">
        <f t="shared" si="38"/>
        <v>0.14013210692018027</v>
      </c>
      <c r="J64" s="58">
        <f>SUM(J61:J63)</f>
        <v>8651</v>
      </c>
      <c r="K64" s="71">
        <f>SUM(K61:K63)</f>
        <v>86720</v>
      </c>
      <c r="L64" s="59">
        <f t="shared" si="39"/>
        <v>9.9757841328413283E-2</v>
      </c>
      <c r="M64" s="58">
        <f>SUM(M61:M63)</f>
        <v>5924</v>
      </c>
      <c r="N64" s="71">
        <f>SUM(N61:N63)</f>
        <v>47677</v>
      </c>
      <c r="O64" s="59">
        <f t="shared" si="40"/>
        <v>0.12425278436143214</v>
      </c>
      <c r="P64" s="58">
        <f>SUM(P61:P63)</f>
        <v>0</v>
      </c>
      <c r="Q64" s="71">
        <f>SUM(Q61:Q63)</f>
        <v>0</v>
      </c>
      <c r="R64" s="59">
        <f t="shared" si="41"/>
        <v>0</v>
      </c>
      <c r="S64" s="58">
        <f>SUM(S61:S63)</f>
        <v>0</v>
      </c>
      <c r="T64" s="71">
        <f>SUM(T61:T63)</f>
        <v>0</v>
      </c>
      <c r="U64" s="59">
        <f t="shared" si="42"/>
        <v>0</v>
      </c>
      <c r="V64" s="58">
        <f>SUM(V61:V63)</f>
        <v>10928</v>
      </c>
      <c r="W64" s="71">
        <f>SUM(W61:W63)</f>
        <v>129534</v>
      </c>
      <c r="X64" s="59">
        <f t="shared" si="43"/>
        <v>8.4363950777402066E-2</v>
      </c>
      <c r="Y64" s="58">
        <f>SUM(Y61:Y63)</f>
        <v>0</v>
      </c>
      <c r="Z64" s="71">
        <f>SUM(Z61:Z63)</f>
        <v>0</v>
      </c>
      <c r="AA64" s="59">
        <f t="shared" si="44"/>
        <v>0</v>
      </c>
      <c r="AB64" s="58">
        <f>SUM(AB61:AB63)</f>
        <v>0</v>
      </c>
      <c r="AC64" s="71">
        <f>SUM(AC61:AC63)</f>
        <v>0</v>
      </c>
      <c r="AD64" s="59">
        <f t="shared" si="45"/>
        <v>0</v>
      </c>
      <c r="AE64" s="58">
        <f>SUM(AE61:AE63)</f>
        <v>0</v>
      </c>
      <c r="AF64" s="71">
        <f>SUM(AF61:AF63)</f>
        <v>0</v>
      </c>
      <c r="AG64" s="59">
        <f t="shared" si="8"/>
        <v>0</v>
      </c>
      <c r="AH64" s="58">
        <f>SUM(AH61:AH63)</f>
        <v>0</v>
      </c>
      <c r="AI64" s="71">
        <f>SUM(AI61:AI63)</f>
        <v>0</v>
      </c>
      <c r="AJ64" s="59">
        <f t="shared" si="9"/>
        <v>0</v>
      </c>
      <c r="AK64" s="58">
        <f>SUM(AK61:AK63)</f>
        <v>0</v>
      </c>
      <c r="AL64" s="71">
        <f>SUM(AL61:AL63)</f>
        <v>0</v>
      </c>
      <c r="AM64" s="59">
        <f t="shared" si="46"/>
        <v>0</v>
      </c>
      <c r="AN64" s="58">
        <f>SUM(AN61:AN63)</f>
        <v>30043</v>
      </c>
      <c r="AO64" s="58">
        <f>SUM(AO61:AO63)</f>
        <v>296329</v>
      </c>
      <c r="AP64" s="103">
        <f t="shared" si="11"/>
        <v>0.10138393474820216</v>
      </c>
      <c r="AQ64" s="133">
        <f>SUM(AQ61:AQ63)</f>
        <v>7418</v>
      </c>
      <c r="AR64" s="121"/>
      <c r="AV64" s="106"/>
    </row>
    <row r="65" spans="1:51" x14ac:dyDescent="0.3">
      <c r="A65" s="233"/>
      <c r="B65" s="232" t="s">
        <v>26</v>
      </c>
      <c r="C65" s="100" t="s">
        <v>55</v>
      </c>
      <c r="D65" s="77"/>
      <c r="E65" s="70"/>
      <c r="F65" s="55">
        <f t="shared" si="37"/>
        <v>0</v>
      </c>
      <c r="G65" s="137">
        <v>1750</v>
      </c>
      <c r="H65" s="70">
        <v>13386</v>
      </c>
      <c r="I65" s="55">
        <f t="shared" si="38"/>
        <v>0.13073360227102943</v>
      </c>
      <c r="J65" s="137">
        <v>1913</v>
      </c>
      <c r="K65" s="70">
        <v>20047</v>
      </c>
      <c r="L65" s="55">
        <f t="shared" si="39"/>
        <v>9.5425749488701556E-2</v>
      </c>
      <c r="M65" s="137">
        <v>1740</v>
      </c>
      <c r="N65" s="70">
        <v>17343</v>
      </c>
      <c r="O65" s="55">
        <f t="shared" si="40"/>
        <v>0.10032866286109669</v>
      </c>
      <c r="P65" s="77"/>
      <c r="Q65" s="70"/>
      <c r="R65" s="55">
        <f t="shared" si="41"/>
        <v>0</v>
      </c>
      <c r="S65" s="77"/>
      <c r="T65" s="70"/>
      <c r="U65" s="55">
        <f t="shared" si="42"/>
        <v>0</v>
      </c>
      <c r="V65" s="137">
        <v>3907</v>
      </c>
      <c r="W65" s="70">
        <v>38936</v>
      </c>
      <c r="X65" s="55">
        <f t="shared" si="43"/>
        <v>0.10034415450996508</v>
      </c>
      <c r="Y65" s="77"/>
      <c r="Z65" s="70"/>
      <c r="AA65" s="55">
        <f t="shared" si="44"/>
        <v>0</v>
      </c>
      <c r="AB65" s="77"/>
      <c r="AC65" s="70"/>
      <c r="AD65" s="55">
        <f t="shared" si="45"/>
        <v>0</v>
      </c>
      <c r="AE65" s="137">
        <v>1</v>
      </c>
      <c r="AF65" s="70"/>
      <c r="AG65" s="55">
        <f t="shared" si="8"/>
        <v>0</v>
      </c>
      <c r="AH65" s="77">
        <v>0</v>
      </c>
      <c r="AI65" s="70"/>
      <c r="AJ65" s="55">
        <f t="shared" si="9"/>
        <v>0</v>
      </c>
      <c r="AK65" s="77">
        <v>0</v>
      </c>
      <c r="AL65" s="70"/>
      <c r="AM65" s="55">
        <f t="shared" si="46"/>
        <v>0</v>
      </c>
      <c r="AN65" s="97">
        <f>SUM(D65,G65,J65,M65,P65,S65,V65,Y65,AB65,AE65,AH65,AK65)</f>
        <v>9311</v>
      </c>
      <c r="AO65" s="77">
        <f>SUM(E65,H65,K65,N65,Q65,W65,T65,Z65,AC65,AF65,AI65,AL65)</f>
        <v>89712</v>
      </c>
      <c r="AP65" s="98">
        <f t="shared" si="11"/>
        <v>0.10378767611913679</v>
      </c>
      <c r="AQ65" s="135">
        <v>2315</v>
      </c>
      <c r="AR65" s="121"/>
    </row>
    <row r="66" spans="1:51" x14ac:dyDescent="0.3">
      <c r="A66" s="233"/>
      <c r="B66" s="233"/>
      <c r="C66" s="100" t="s">
        <v>50</v>
      </c>
      <c r="D66" s="77"/>
      <c r="E66" s="72"/>
      <c r="F66" s="55">
        <f t="shared" si="37"/>
        <v>0</v>
      </c>
      <c r="G66" s="77">
        <v>1418</v>
      </c>
      <c r="H66" s="72">
        <v>9212</v>
      </c>
      <c r="I66" s="55">
        <f t="shared" si="38"/>
        <v>0.15392965696917066</v>
      </c>
      <c r="J66" s="77">
        <v>1999</v>
      </c>
      <c r="K66" s="72">
        <v>15186</v>
      </c>
      <c r="L66" s="55">
        <f t="shared" si="39"/>
        <v>0.13163440010536021</v>
      </c>
      <c r="M66" s="77">
        <v>1696</v>
      </c>
      <c r="N66" s="72">
        <v>13482</v>
      </c>
      <c r="O66" s="55">
        <f t="shared" si="40"/>
        <v>0.12579735944221926</v>
      </c>
      <c r="P66" s="77"/>
      <c r="Q66" s="72"/>
      <c r="R66" s="55">
        <f t="shared" si="41"/>
        <v>0</v>
      </c>
      <c r="S66" s="77"/>
      <c r="T66" s="72"/>
      <c r="U66" s="55">
        <f t="shared" si="42"/>
        <v>0</v>
      </c>
      <c r="V66" s="77">
        <v>3856</v>
      </c>
      <c r="W66" s="72">
        <v>32078</v>
      </c>
      <c r="X66" s="55">
        <f t="shared" si="43"/>
        <v>0.12020699544859405</v>
      </c>
      <c r="Y66" s="77"/>
      <c r="Z66" s="72"/>
      <c r="AA66" s="55">
        <f t="shared" si="44"/>
        <v>0</v>
      </c>
      <c r="AB66" s="77">
        <v>98</v>
      </c>
      <c r="AC66" s="72">
        <v>876</v>
      </c>
      <c r="AD66" s="55">
        <f t="shared" si="45"/>
        <v>0.11187214611872145</v>
      </c>
      <c r="AE66" s="77"/>
      <c r="AF66" s="72">
        <v>98</v>
      </c>
      <c r="AG66" s="55">
        <f t="shared" si="8"/>
        <v>0</v>
      </c>
      <c r="AH66" s="77">
        <v>0</v>
      </c>
      <c r="AI66" s="72"/>
      <c r="AJ66" s="55">
        <f t="shared" si="9"/>
        <v>0</v>
      </c>
      <c r="AK66" s="77">
        <v>0</v>
      </c>
      <c r="AL66" s="72"/>
      <c r="AM66" s="55">
        <f t="shared" si="46"/>
        <v>0</v>
      </c>
      <c r="AN66" s="97">
        <f>SUM(D66,G66,J66,M66,P66,S66,V66,Y66,AB66,AE66,AH66,AK66)</f>
        <v>9067</v>
      </c>
      <c r="AO66" s="77">
        <f>SUM(E66,H66,K66,N66,Q66,W66,T66,Z66,AC66,AF66,AI66,AL66)</f>
        <v>70932</v>
      </c>
      <c r="AP66" s="98">
        <f t="shared" si="11"/>
        <v>0.12782665087689618</v>
      </c>
      <c r="AQ66" s="124">
        <v>1896</v>
      </c>
      <c r="AR66" s="121"/>
    </row>
    <row r="67" spans="1:51" x14ac:dyDescent="0.3">
      <c r="A67" s="233"/>
      <c r="B67" s="233"/>
      <c r="C67" s="100" t="s">
        <v>51</v>
      </c>
      <c r="D67" s="77"/>
      <c r="E67" s="70"/>
      <c r="F67" s="55">
        <f t="shared" si="37"/>
        <v>0</v>
      </c>
      <c r="G67" s="77">
        <v>1402</v>
      </c>
      <c r="H67" s="70">
        <v>5993</v>
      </c>
      <c r="I67" s="55">
        <f t="shared" si="38"/>
        <v>0.23393959619556148</v>
      </c>
      <c r="J67" s="77">
        <v>2369</v>
      </c>
      <c r="K67" s="70">
        <v>15368</v>
      </c>
      <c r="L67" s="55">
        <f t="shared" si="39"/>
        <v>0.15415148360229047</v>
      </c>
      <c r="M67" s="77">
        <v>3785</v>
      </c>
      <c r="N67" s="70">
        <v>20678</v>
      </c>
      <c r="O67" s="55">
        <f t="shared" si="40"/>
        <v>0.18304478189380016</v>
      </c>
      <c r="P67" s="77"/>
      <c r="Q67" s="70"/>
      <c r="R67" s="55">
        <f t="shared" si="41"/>
        <v>0</v>
      </c>
      <c r="S67" s="77"/>
      <c r="T67" s="70"/>
      <c r="U67" s="55">
        <f t="shared" si="42"/>
        <v>0</v>
      </c>
      <c r="V67" s="77">
        <v>4525</v>
      </c>
      <c r="W67" s="70">
        <v>29243</v>
      </c>
      <c r="X67" s="55">
        <f t="shared" si="43"/>
        <v>0.15473788598980953</v>
      </c>
      <c r="Y67" s="77"/>
      <c r="Z67" s="70"/>
      <c r="AA67" s="55">
        <f t="shared" si="44"/>
        <v>0</v>
      </c>
      <c r="AB67" s="77">
        <v>55</v>
      </c>
      <c r="AC67" s="70">
        <v>664</v>
      </c>
      <c r="AD67" s="55">
        <f t="shared" si="45"/>
        <v>8.2831325301204822E-2</v>
      </c>
      <c r="AE67" s="77"/>
      <c r="AF67" s="70"/>
      <c r="AG67" s="55">
        <f t="shared" si="8"/>
        <v>0</v>
      </c>
      <c r="AH67" s="77">
        <v>0</v>
      </c>
      <c r="AI67" s="70"/>
      <c r="AJ67" s="55">
        <f t="shared" si="9"/>
        <v>0</v>
      </c>
      <c r="AK67" s="77">
        <v>0</v>
      </c>
      <c r="AL67" s="70"/>
      <c r="AM67" s="55">
        <f t="shared" si="46"/>
        <v>0</v>
      </c>
      <c r="AN67" s="97">
        <f>SUM(D67,G67,J67,M67,P67,S67,V67,Y67,AB67,AE67,AH67,AK67)</f>
        <v>12136</v>
      </c>
      <c r="AO67" s="77">
        <f>SUM(E67,H67,K67,N67,Q67,W67,T67,Z67,AC67,AF67,AI67,AL67)</f>
        <v>71946</v>
      </c>
      <c r="AP67" s="56">
        <f t="shared" si="11"/>
        <v>0.16868206710588496</v>
      </c>
      <c r="AQ67" s="124">
        <v>2549</v>
      </c>
      <c r="AR67" s="121"/>
    </row>
    <row r="68" spans="1:51" x14ac:dyDescent="0.3">
      <c r="A68" s="233"/>
      <c r="B68" s="234"/>
      <c r="C68" s="102" t="s">
        <v>44</v>
      </c>
      <c r="D68" s="58">
        <f>SUM(D65:D67)</f>
        <v>0</v>
      </c>
      <c r="E68" s="71">
        <f>SUM(E65:E67)</f>
        <v>0</v>
      </c>
      <c r="F68" s="59">
        <f t="shared" si="37"/>
        <v>0</v>
      </c>
      <c r="G68" s="58">
        <f>SUM(G65:G67)</f>
        <v>4570</v>
      </c>
      <c r="H68" s="71">
        <f>SUM(H65:H67)</f>
        <v>28591</v>
      </c>
      <c r="I68" s="59">
        <f t="shared" si="38"/>
        <v>0.15984050925116294</v>
      </c>
      <c r="J68" s="58">
        <f>SUM(J65:J67)</f>
        <v>6281</v>
      </c>
      <c r="K68" s="71">
        <f>SUM(K65:K67)</f>
        <v>50601</v>
      </c>
      <c r="L68" s="59">
        <f t="shared" si="39"/>
        <v>0.12412798166044149</v>
      </c>
      <c r="M68" s="58">
        <f>SUM(M65:M67)</f>
        <v>7221</v>
      </c>
      <c r="N68" s="71">
        <f>SUM(N65:N67)</f>
        <v>51503</v>
      </c>
      <c r="O68" s="59">
        <f t="shared" si="40"/>
        <v>0.14020542492670329</v>
      </c>
      <c r="P68" s="58">
        <f>SUM(P65:P67)</f>
        <v>0</v>
      </c>
      <c r="Q68" s="71">
        <f>SUM(Q65:Q67)</f>
        <v>0</v>
      </c>
      <c r="R68" s="59">
        <f t="shared" si="41"/>
        <v>0</v>
      </c>
      <c r="S68" s="58">
        <f>SUM(S65:S67)</f>
        <v>0</v>
      </c>
      <c r="T68" s="71">
        <f>SUM(T65:T67)</f>
        <v>0</v>
      </c>
      <c r="U68" s="59">
        <f t="shared" si="42"/>
        <v>0</v>
      </c>
      <c r="V68" s="58">
        <f>SUM(V65:V67)</f>
        <v>12288</v>
      </c>
      <c r="W68" s="71">
        <f>SUM(W65:W67)</f>
        <v>100257</v>
      </c>
      <c r="X68" s="59">
        <f t="shared" si="43"/>
        <v>0.12256500792962087</v>
      </c>
      <c r="Y68" s="58">
        <f>SUM(Y65:Y67)</f>
        <v>0</v>
      </c>
      <c r="Z68" s="71">
        <f>SUM(Z65:Z67)</f>
        <v>0</v>
      </c>
      <c r="AA68" s="59">
        <f t="shared" si="44"/>
        <v>0</v>
      </c>
      <c r="AB68" s="58">
        <f>SUM(AB65:AB67)</f>
        <v>153</v>
      </c>
      <c r="AC68" s="71">
        <f>SUM(AC65:AC67)</f>
        <v>1540</v>
      </c>
      <c r="AD68" s="59">
        <f t="shared" si="45"/>
        <v>9.9350649350649356E-2</v>
      </c>
      <c r="AE68" s="58">
        <f>SUM(AE65:AE67)</f>
        <v>1</v>
      </c>
      <c r="AF68" s="71">
        <f>SUM(AF65:AF67)</f>
        <v>98</v>
      </c>
      <c r="AG68" s="59">
        <f t="shared" si="8"/>
        <v>1.020408163265306E-2</v>
      </c>
      <c r="AH68" s="58">
        <f>SUM(AH65:AH67)</f>
        <v>0</v>
      </c>
      <c r="AI68" s="71">
        <f>SUM(AI65:AI67)</f>
        <v>0</v>
      </c>
      <c r="AJ68" s="59">
        <f t="shared" si="9"/>
        <v>0</v>
      </c>
      <c r="AK68" s="58">
        <f>SUM(AK65:AK67)</f>
        <v>0</v>
      </c>
      <c r="AL68" s="71">
        <f>SUM(AL65:AL67)</f>
        <v>0</v>
      </c>
      <c r="AM68" s="59">
        <f t="shared" si="46"/>
        <v>0</v>
      </c>
      <c r="AN68" s="58">
        <f>SUM(AN65:AN67)</f>
        <v>30514</v>
      </c>
      <c r="AO68" s="58">
        <f>SUM(AO65:AO67)</f>
        <v>232590</v>
      </c>
      <c r="AP68" s="103">
        <f t="shared" si="11"/>
        <v>0.1311922266649469</v>
      </c>
      <c r="AQ68" s="133">
        <f>SUM(AQ65:AQ67)</f>
        <v>6760</v>
      </c>
      <c r="AR68" s="121"/>
      <c r="AX68" s="106"/>
      <c r="AY68" s="4"/>
    </row>
    <row r="69" spans="1:51" x14ac:dyDescent="0.3">
      <c r="A69" s="233"/>
      <c r="B69" s="232" t="s">
        <v>9</v>
      </c>
      <c r="C69" s="100" t="s">
        <v>53</v>
      </c>
      <c r="D69" s="113"/>
      <c r="E69" s="70"/>
      <c r="F69" s="55">
        <f t="shared" si="37"/>
        <v>0</v>
      </c>
      <c r="G69" s="113">
        <v>2208</v>
      </c>
      <c r="H69" s="70">
        <v>11084</v>
      </c>
      <c r="I69" s="55">
        <f t="shared" si="38"/>
        <v>0.19920606279321545</v>
      </c>
      <c r="J69" s="113">
        <v>2600</v>
      </c>
      <c r="K69" s="70">
        <v>20975</v>
      </c>
      <c r="L69" s="55">
        <f t="shared" si="39"/>
        <v>0.12395709177592372</v>
      </c>
      <c r="M69" s="113">
        <v>4104</v>
      </c>
      <c r="N69" s="70">
        <v>27254</v>
      </c>
      <c r="O69" s="55">
        <f t="shared" si="40"/>
        <v>0.15058340060174652</v>
      </c>
      <c r="P69" s="113"/>
      <c r="Q69" s="70"/>
      <c r="R69" s="55">
        <f t="shared" si="41"/>
        <v>0</v>
      </c>
      <c r="S69" s="113"/>
      <c r="T69" s="70"/>
      <c r="U69" s="55">
        <f t="shared" si="42"/>
        <v>0</v>
      </c>
      <c r="V69" s="113">
        <v>4679</v>
      </c>
      <c r="W69" s="70">
        <v>39217</v>
      </c>
      <c r="X69" s="55">
        <f t="shared" si="43"/>
        <v>0.11931050309814621</v>
      </c>
      <c r="Y69" s="113"/>
      <c r="Z69" s="70"/>
      <c r="AA69" s="55">
        <f t="shared" si="44"/>
        <v>0</v>
      </c>
      <c r="AB69" s="113">
        <v>165</v>
      </c>
      <c r="AC69" s="70">
        <v>1493</v>
      </c>
      <c r="AD69" s="55">
        <f t="shared" si="45"/>
        <v>0.11051574012056263</v>
      </c>
      <c r="AE69" s="113"/>
      <c r="AF69" s="70"/>
      <c r="AG69" s="55">
        <f t="shared" si="8"/>
        <v>0</v>
      </c>
      <c r="AH69" s="77">
        <v>0</v>
      </c>
      <c r="AI69" s="69"/>
      <c r="AJ69" s="55">
        <f t="shared" si="9"/>
        <v>0</v>
      </c>
      <c r="AK69" s="77">
        <v>0</v>
      </c>
      <c r="AL69" s="69"/>
      <c r="AM69" s="55">
        <f t="shared" si="46"/>
        <v>0</v>
      </c>
      <c r="AN69" s="97">
        <f>SUM(D69,G69,J69,M69,P69,S69,V69,Y69,AB69,AE69,AH69,AK69)</f>
        <v>13756</v>
      </c>
      <c r="AO69" s="77">
        <f>SUM(E69,H69,K69,N69,Q69,W69,T69,Z69,AC69,AF69,AI69,AL69)</f>
        <v>100023</v>
      </c>
      <c r="AP69" s="56">
        <f t="shared" si="11"/>
        <v>0.13752836847525068</v>
      </c>
      <c r="AQ69" s="124">
        <v>2669</v>
      </c>
      <c r="AR69" s="121"/>
      <c r="AX69" s="106"/>
      <c r="AY69" s="4"/>
    </row>
    <row r="70" spans="1:51" x14ac:dyDescent="0.3">
      <c r="A70" s="233"/>
      <c r="B70" s="233"/>
      <c r="C70" s="100" t="s">
        <v>48</v>
      </c>
      <c r="D70" s="77"/>
      <c r="E70" s="70"/>
      <c r="F70" s="55">
        <f t="shared" si="37"/>
        <v>0</v>
      </c>
      <c r="G70" s="77">
        <v>1890</v>
      </c>
      <c r="H70" s="70">
        <v>9718</v>
      </c>
      <c r="I70" s="55">
        <f t="shared" si="38"/>
        <v>0.19448446182342047</v>
      </c>
      <c r="J70" s="77">
        <v>2720</v>
      </c>
      <c r="K70" s="70">
        <v>21931</v>
      </c>
      <c r="L70" s="55">
        <f t="shared" si="39"/>
        <v>0.12402535224111988</v>
      </c>
      <c r="M70" s="77">
        <v>2889</v>
      </c>
      <c r="N70" s="70">
        <v>21232</v>
      </c>
      <c r="O70" s="55">
        <f t="shared" si="40"/>
        <v>0.1360681989449887</v>
      </c>
      <c r="P70" s="77"/>
      <c r="Q70" s="70"/>
      <c r="R70" s="55">
        <f t="shared" si="41"/>
        <v>0</v>
      </c>
      <c r="S70" s="77"/>
      <c r="T70" s="70"/>
      <c r="U70" s="55">
        <f t="shared" si="42"/>
        <v>0</v>
      </c>
      <c r="V70" s="77">
        <v>4602</v>
      </c>
      <c r="W70" s="70">
        <v>44262</v>
      </c>
      <c r="X70" s="55">
        <f t="shared" si="43"/>
        <v>0.10397180425647282</v>
      </c>
      <c r="Y70" s="77"/>
      <c r="Z70" s="70"/>
      <c r="AA70" s="55">
        <f t="shared" si="44"/>
        <v>0</v>
      </c>
      <c r="AB70" s="77">
        <v>58</v>
      </c>
      <c r="AC70" s="70">
        <v>435</v>
      </c>
      <c r="AD70" s="55">
        <f t="shared" si="45"/>
        <v>0.13333333333333333</v>
      </c>
      <c r="AE70" s="77">
        <v>2</v>
      </c>
      <c r="AF70" s="70">
        <v>71</v>
      </c>
      <c r="AG70" s="55">
        <f t="shared" ref="AG70:AG71" si="86">IF(ISERROR(AE70/AF70),0,(AE70/AF70))</f>
        <v>2.8169014084507043E-2</v>
      </c>
      <c r="AH70" s="77">
        <v>0</v>
      </c>
      <c r="AI70" s="70"/>
      <c r="AJ70" s="55">
        <f t="shared" ref="AJ70:AJ71" si="87">IF(ISERROR(AH70/AI70),0,(AH70/AI70))</f>
        <v>0</v>
      </c>
      <c r="AK70" s="77">
        <v>0</v>
      </c>
      <c r="AL70" s="70"/>
      <c r="AM70" s="55">
        <f t="shared" si="46"/>
        <v>0</v>
      </c>
      <c r="AN70" s="97">
        <f>SUM(D70,G70,J70,M70,P70,S70,V70,Y70,AB70,AE70,AH70,AK70)</f>
        <v>12161</v>
      </c>
      <c r="AO70" s="77">
        <f>SUM(E70,H70,K70,N70,Q70,W70,T70,Z70,AC70,AF70,AI70,AL70)</f>
        <v>97649</v>
      </c>
      <c r="AP70" s="56">
        <f t="shared" ref="AP70:AP71" si="88">IF(ISERROR(AN70/AO70),0,(AN70/AO70))</f>
        <v>0.12453788569263383</v>
      </c>
      <c r="AQ70" s="124">
        <v>2988</v>
      </c>
      <c r="AR70" s="121"/>
      <c r="AW70" s="106"/>
      <c r="AX70" s="106"/>
      <c r="AY70" s="4"/>
    </row>
    <row r="71" spans="1:51" x14ac:dyDescent="0.3">
      <c r="A71" s="233"/>
      <c r="B71" s="233"/>
      <c r="C71" s="100" t="s">
        <v>54</v>
      </c>
      <c r="D71" s="77"/>
      <c r="E71" s="70"/>
      <c r="F71" s="55">
        <f t="shared" si="37"/>
        <v>0</v>
      </c>
      <c r="G71" s="77">
        <v>1632</v>
      </c>
      <c r="H71" s="70">
        <v>7697</v>
      </c>
      <c r="I71" s="55">
        <f t="shared" si="38"/>
        <v>0.21203066129660908</v>
      </c>
      <c r="J71" s="77">
        <v>3084</v>
      </c>
      <c r="K71" s="70">
        <v>20292</v>
      </c>
      <c r="L71" s="55">
        <f t="shared" si="39"/>
        <v>0.15198107628622118</v>
      </c>
      <c r="M71" s="77">
        <v>2710</v>
      </c>
      <c r="N71" s="70">
        <v>17626</v>
      </c>
      <c r="O71" s="55">
        <f t="shared" si="40"/>
        <v>0.1537501418359242</v>
      </c>
      <c r="P71" s="77">
        <v>0</v>
      </c>
      <c r="Q71" s="70"/>
      <c r="R71" s="55">
        <f t="shared" si="41"/>
        <v>0</v>
      </c>
      <c r="S71" s="77">
        <v>0</v>
      </c>
      <c r="T71" s="70"/>
      <c r="U71" s="55">
        <f t="shared" si="42"/>
        <v>0</v>
      </c>
      <c r="V71" s="77">
        <v>5092</v>
      </c>
      <c r="W71" s="70">
        <v>42433</v>
      </c>
      <c r="X71" s="55">
        <f t="shared" si="43"/>
        <v>0.12000094266255038</v>
      </c>
      <c r="Y71" s="77">
        <v>0</v>
      </c>
      <c r="Z71" s="70"/>
      <c r="AA71" s="55">
        <f t="shared" si="44"/>
        <v>0</v>
      </c>
      <c r="AB71" s="77">
        <v>76</v>
      </c>
      <c r="AC71" s="70">
        <v>641</v>
      </c>
      <c r="AD71" s="55">
        <f t="shared" si="45"/>
        <v>0.11856474258970359</v>
      </c>
      <c r="AE71" s="77">
        <v>0</v>
      </c>
      <c r="AF71" s="70"/>
      <c r="AG71" s="55">
        <f t="shared" si="86"/>
        <v>0</v>
      </c>
      <c r="AH71" s="77">
        <v>0</v>
      </c>
      <c r="AI71" s="70"/>
      <c r="AJ71" s="55">
        <f t="shared" si="87"/>
        <v>0</v>
      </c>
      <c r="AK71" s="77">
        <v>0</v>
      </c>
      <c r="AL71" s="70"/>
      <c r="AM71" s="55">
        <f t="shared" si="46"/>
        <v>0</v>
      </c>
      <c r="AN71" s="97">
        <f>SUM(D71,G71,J71,M71,P71,S71,V71,Y71,AB71,AE71,AH71,AK71)</f>
        <v>12594</v>
      </c>
      <c r="AO71" s="77">
        <f>SUM(E71,H71,K71,N71,Q71,W71,T71,Z71,AC71,AF71,AI71,AL71)</f>
        <v>88689</v>
      </c>
      <c r="AP71" s="56">
        <f t="shared" si="88"/>
        <v>0.14200182660758381</v>
      </c>
      <c r="AQ71" s="124">
        <v>2686</v>
      </c>
      <c r="AR71" s="121"/>
    </row>
    <row r="72" spans="1:51" x14ac:dyDescent="0.3">
      <c r="A72" s="234"/>
      <c r="B72" s="234"/>
      <c r="C72" s="102" t="s">
        <v>44</v>
      </c>
      <c r="D72" s="58">
        <f>SUM(D69:D71)</f>
        <v>0</v>
      </c>
      <c r="E72" s="71">
        <f>SUM(E69:E71)</f>
        <v>0</v>
      </c>
      <c r="F72" s="59">
        <f t="shared" ref="F72:F133" si="89">IF(ISERROR(D72/E72),0,(D72/E72))</f>
        <v>0</v>
      </c>
      <c r="G72" s="58">
        <f>SUM(G69:G71)</f>
        <v>5730</v>
      </c>
      <c r="H72" s="71">
        <f>SUM(H69:H71)</f>
        <v>28499</v>
      </c>
      <c r="I72" s="59">
        <f t="shared" ref="I72:I135" si="90">IF(ISERROR(G72/H72),0,(G72/H72))</f>
        <v>0.20105968630478263</v>
      </c>
      <c r="J72" s="58">
        <f>SUM(J69:J71)</f>
        <v>8404</v>
      </c>
      <c r="K72" s="71">
        <f>SUM(K69:K71)</f>
        <v>63198</v>
      </c>
      <c r="L72" s="59">
        <f t="shared" ref="L72:L133" si="91">IF(ISERROR(J72/K72),0,(J72/K72))</f>
        <v>0.13297889173708027</v>
      </c>
      <c r="M72" s="58">
        <f>SUM(M69:M71)</f>
        <v>9703</v>
      </c>
      <c r="N72" s="71">
        <f>SUM(N69:N71)</f>
        <v>66112</v>
      </c>
      <c r="O72" s="59">
        <f t="shared" ref="O72:O133" si="92">IF(ISERROR(M72/N72),0,(M72/N72))</f>
        <v>0.14676609390125847</v>
      </c>
      <c r="P72" s="58">
        <f>SUM(P69:P71)</f>
        <v>0</v>
      </c>
      <c r="Q72" s="71">
        <f>SUM(Q69:Q71)</f>
        <v>0</v>
      </c>
      <c r="R72" s="59">
        <f t="shared" ref="R72:R133" si="93">IF(ISERROR(P72/Q72),0,(P72/Q72))</f>
        <v>0</v>
      </c>
      <c r="S72" s="58">
        <f>SUM(S69:S71)</f>
        <v>0</v>
      </c>
      <c r="T72" s="71">
        <f>SUM(T69:T71)</f>
        <v>0</v>
      </c>
      <c r="U72" s="59">
        <f t="shared" ref="U72:U133" si="94">IF(ISERROR(S72/T72),0,(S72/T72))</f>
        <v>0</v>
      </c>
      <c r="V72" s="58">
        <f>SUM(V69:V71)</f>
        <v>14373</v>
      </c>
      <c r="W72" s="71">
        <f>SUM(W69:W71)</f>
        <v>125912</v>
      </c>
      <c r="X72" s="59">
        <f t="shared" ref="X72:X133" si="95">IF(ISERROR(V72/W72),0,(V72/W72))</f>
        <v>0.11415115318635237</v>
      </c>
      <c r="Y72" s="58">
        <f>SUM(Y69:Y71)</f>
        <v>0</v>
      </c>
      <c r="Z72" s="71">
        <f>SUM(Z69:Z71)</f>
        <v>0</v>
      </c>
      <c r="AA72" s="59">
        <f t="shared" ref="AA72:AA133" si="96">IF(ISERROR(Y72/Z72),0,(Y72/Z72))</f>
        <v>0</v>
      </c>
      <c r="AB72" s="58">
        <f>SUM(AB69:AB71)</f>
        <v>299</v>
      </c>
      <c r="AC72" s="71">
        <f>SUM(AC69:AC71)</f>
        <v>2569</v>
      </c>
      <c r="AD72" s="59">
        <f t="shared" ref="AD72:AD133" si="97">IF(ISERROR(AB72/AC72),0,(AB72/AC72))</f>
        <v>0.11638769949396652</v>
      </c>
      <c r="AE72" s="58">
        <f>SUM(AE69:AE71)</f>
        <v>2</v>
      </c>
      <c r="AF72" s="71">
        <f>SUM(AF69:AF71)</f>
        <v>71</v>
      </c>
      <c r="AG72" s="59">
        <f t="shared" ref="AG72:AG133" si="98">IF(ISERROR(AE72/AF72),0,(AE72/AF72))</f>
        <v>2.8169014084507043E-2</v>
      </c>
      <c r="AH72" s="58">
        <f>SUM(AH69:AH71)</f>
        <v>0</v>
      </c>
      <c r="AI72" s="71">
        <f>SUM(AI69:AI71)</f>
        <v>0</v>
      </c>
      <c r="AJ72" s="59">
        <f t="shared" ref="AJ72:AJ133" si="99">IF(ISERROR(AH72/AI72),0,(AH72/AI72))</f>
        <v>0</v>
      </c>
      <c r="AK72" s="58">
        <f>SUM(AK69:AK71)</f>
        <v>0</v>
      </c>
      <c r="AL72" s="71">
        <f>SUM(AL69:AL71)</f>
        <v>0</v>
      </c>
      <c r="AM72" s="59">
        <f t="shared" ref="AM72:AM133" si="100">IF(ISERROR(AK72/AL72),0,(AK72/AL72))</f>
        <v>0</v>
      </c>
      <c r="AN72" s="58">
        <f>SUM(AN69:AN71)</f>
        <v>38511</v>
      </c>
      <c r="AO72" s="58">
        <f>SUM(AO69:AO71)</f>
        <v>286361</v>
      </c>
      <c r="AP72" s="103">
        <f t="shared" ref="AP72:AP133" si="101">IF(ISERROR(AN72/AO72),0,(AN72/AO72))</f>
        <v>0.13448409525040073</v>
      </c>
      <c r="AQ72" s="133">
        <f>SUM(AQ69:AQ71)</f>
        <v>8343</v>
      </c>
      <c r="AR72" s="121"/>
    </row>
    <row r="73" spans="1:51" x14ac:dyDescent="0.3">
      <c r="A73" s="235" t="s">
        <v>46</v>
      </c>
      <c r="B73" s="236"/>
      <c r="C73" s="237"/>
      <c r="D73" s="61">
        <f>SUM(D60,D64,D68,D72)</f>
        <v>0</v>
      </c>
      <c r="E73" s="73">
        <f>SUM(E60,E64,E68,E72)</f>
        <v>0</v>
      </c>
      <c r="F73" s="62">
        <f t="shared" si="89"/>
        <v>0</v>
      </c>
      <c r="G73" s="61">
        <f>SUM(G60,G64,G68,G72)</f>
        <v>18396</v>
      </c>
      <c r="H73" s="73">
        <f>SUM(H60,H64,H68,H72)</f>
        <v>115979</v>
      </c>
      <c r="I73" s="62">
        <f t="shared" si="90"/>
        <v>0.15861492166685348</v>
      </c>
      <c r="J73" s="61">
        <f>SUM(J60,J64,J68,J72)</f>
        <v>27469</v>
      </c>
      <c r="K73" s="73">
        <f>SUM(K60,K64,K68,K72)</f>
        <v>248926</v>
      </c>
      <c r="L73" s="62">
        <f t="shared" si="91"/>
        <v>0.11035006387440444</v>
      </c>
      <c r="M73" s="61">
        <f>SUM(M60,M64,M68,M72)</f>
        <v>28328</v>
      </c>
      <c r="N73" s="73">
        <f>SUM(N60,N64,N68,N72)</f>
        <v>214668</v>
      </c>
      <c r="O73" s="62">
        <f t="shared" si="92"/>
        <v>0.13196191328004173</v>
      </c>
      <c r="P73" s="61">
        <f>SUM(P60,P64,P68,P72)</f>
        <v>0</v>
      </c>
      <c r="Q73" s="73">
        <f>SUM(Q60,Q64,Q68,Q72)</f>
        <v>0</v>
      </c>
      <c r="R73" s="62">
        <f t="shared" si="93"/>
        <v>0</v>
      </c>
      <c r="S73" s="61">
        <f>SUM(S60,S64,S68,S72)</f>
        <v>0</v>
      </c>
      <c r="T73" s="73">
        <f>SUM(T60,T64,T68,T72)</f>
        <v>0</v>
      </c>
      <c r="U73" s="62">
        <f t="shared" si="94"/>
        <v>0</v>
      </c>
      <c r="V73" s="61">
        <f>SUM(V60,V64,V68,V72)</f>
        <v>42390</v>
      </c>
      <c r="W73" s="73">
        <f>SUM(W60,W64,W68,W72)</f>
        <v>430597</v>
      </c>
      <c r="X73" s="62">
        <f t="shared" si="95"/>
        <v>9.8444717450423477E-2</v>
      </c>
      <c r="Y73" s="61">
        <f>SUM(Y60,Y64,Y68,Y72)</f>
        <v>0</v>
      </c>
      <c r="Z73" s="73">
        <f>SUM(Z60,Z64,Z68,Z72)</f>
        <v>0</v>
      </c>
      <c r="AA73" s="62">
        <f t="shared" si="96"/>
        <v>0</v>
      </c>
      <c r="AB73" s="61">
        <f>SUM(AB60,AB64,AB68,AB72)</f>
        <v>452</v>
      </c>
      <c r="AC73" s="73">
        <f>SUM(AC60,AC64,AC68,AC72)</f>
        <v>4109</v>
      </c>
      <c r="AD73" s="62">
        <f t="shared" si="97"/>
        <v>0.11000243368216112</v>
      </c>
      <c r="AE73" s="61">
        <f>SUM(AE60,AE64,AE68,AE72)</f>
        <v>3</v>
      </c>
      <c r="AF73" s="73">
        <f>SUM(AF60,AF64,AF68,AF72)</f>
        <v>169</v>
      </c>
      <c r="AG73" s="62">
        <f t="shared" si="98"/>
        <v>1.7751479289940829E-2</v>
      </c>
      <c r="AH73" s="61">
        <f>SUM(AH60,AH64,AH68,AH72)</f>
        <v>0</v>
      </c>
      <c r="AI73" s="73">
        <f>SUM(AI60,AI64,AI68,AI72)</f>
        <v>0</v>
      </c>
      <c r="AJ73" s="62">
        <f t="shared" si="99"/>
        <v>0</v>
      </c>
      <c r="AK73" s="61">
        <f>SUM(AK60,AK64,AK68,AK72)</f>
        <v>0</v>
      </c>
      <c r="AL73" s="73">
        <f>SUM(AL60,AL64,AL68,AL72)</f>
        <v>0</v>
      </c>
      <c r="AM73" s="62">
        <f t="shared" si="100"/>
        <v>0</v>
      </c>
      <c r="AN73" s="61">
        <f>SUM(AN60,AN64,AN68,AN72)</f>
        <v>117038</v>
      </c>
      <c r="AO73" s="61">
        <f>SUM(AO60,AO64,AO68,AO72)</f>
        <v>1014448</v>
      </c>
      <c r="AP73" s="105">
        <f t="shared" si="101"/>
        <v>0.11537111808589499</v>
      </c>
      <c r="AQ73" s="134">
        <f>SUM(AQ60,AQ64,AQ68,AQ72)</f>
        <v>25642</v>
      </c>
      <c r="AR73" s="121"/>
    </row>
    <row r="74" spans="1:51" x14ac:dyDescent="0.3">
      <c r="A74" s="238" t="s">
        <v>14</v>
      </c>
      <c r="B74" s="232" t="s">
        <v>24</v>
      </c>
      <c r="C74" s="100" t="s">
        <v>41</v>
      </c>
      <c r="D74" s="77">
        <v>1120</v>
      </c>
      <c r="E74" s="69">
        <v>5468</v>
      </c>
      <c r="F74" s="55">
        <f t="shared" si="89"/>
        <v>0.20482809070958302</v>
      </c>
      <c r="G74" s="77"/>
      <c r="H74" s="69"/>
      <c r="I74" s="55">
        <f t="shared" si="90"/>
        <v>0</v>
      </c>
      <c r="J74" s="77"/>
      <c r="K74" s="69"/>
      <c r="L74" s="55">
        <f t="shared" si="91"/>
        <v>0</v>
      </c>
      <c r="M74" s="77">
        <v>1894</v>
      </c>
      <c r="N74" s="69">
        <v>11113</v>
      </c>
      <c r="O74" s="55">
        <f t="shared" si="92"/>
        <v>0.17043102672545668</v>
      </c>
      <c r="P74" s="77">
        <v>1376</v>
      </c>
      <c r="Q74" s="69">
        <v>7398</v>
      </c>
      <c r="R74" s="55">
        <f t="shared" si="93"/>
        <v>0.18599621519329548</v>
      </c>
      <c r="S74" s="77"/>
      <c r="T74" s="69"/>
      <c r="U74" s="55">
        <f t="shared" si="94"/>
        <v>0</v>
      </c>
      <c r="V74" s="77"/>
      <c r="W74" s="69"/>
      <c r="X74" s="55">
        <f t="shared" si="95"/>
        <v>0</v>
      </c>
      <c r="Y74" s="77"/>
      <c r="Z74" s="69"/>
      <c r="AA74" s="55">
        <f t="shared" si="96"/>
        <v>0</v>
      </c>
      <c r="AB74" s="77"/>
      <c r="AC74" s="69"/>
      <c r="AD74" s="55">
        <f t="shared" si="97"/>
        <v>0</v>
      </c>
      <c r="AE74" s="77">
        <v>353</v>
      </c>
      <c r="AF74" s="70">
        <v>1645</v>
      </c>
      <c r="AG74" s="55">
        <f t="shared" si="98"/>
        <v>0.21458966565349544</v>
      </c>
      <c r="AH74" s="77">
        <v>0</v>
      </c>
      <c r="AI74" s="70"/>
      <c r="AJ74" s="55">
        <f t="shared" si="99"/>
        <v>0</v>
      </c>
      <c r="AK74" s="77">
        <v>0</v>
      </c>
      <c r="AL74" s="70"/>
      <c r="AM74" s="55">
        <f t="shared" si="100"/>
        <v>0</v>
      </c>
      <c r="AN74" s="97">
        <f>SUM(D74,G74,J74,M74,P74,S74,V74,Y74,AB74,AE74,AH74,AK74)</f>
        <v>4743</v>
      </c>
      <c r="AO74" s="77">
        <f>SUM(E74,H74,K74,N74,Q74,W74,T74,Z74,AC74,AF74,AI74,AL74)</f>
        <v>25624</v>
      </c>
      <c r="AP74" s="98">
        <f t="shared" si="101"/>
        <v>0.18509990633780832</v>
      </c>
      <c r="AQ74" s="124">
        <v>175</v>
      </c>
      <c r="AR74" s="121"/>
    </row>
    <row r="75" spans="1:51" x14ac:dyDescent="0.3">
      <c r="A75" s="233"/>
      <c r="B75" s="233"/>
      <c r="C75" s="100" t="s">
        <v>43</v>
      </c>
      <c r="D75" s="77">
        <v>1107</v>
      </c>
      <c r="E75" s="70">
        <v>5789</v>
      </c>
      <c r="F75" s="55">
        <f t="shared" si="89"/>
        <v>0.19122473656935568</v>
      </c>
      <c r="G75" s="77"/>
      <c r="H75" s="70"/>
      <c r="I75" s="55">
        <f t="shared" si="90"/>
        <v>0</v>
      </c>
      <c r="J75" s="77"/>
      <c r="K75" s="70"/>
      <c r="L75" s="55">
        <f t="shared" si="91"/>
        <v>0</v>
      </c>
      <c r="M75" s="77">
        <v>1917</v>
      </c>
      <c r="N75" s="70">
        <v>12855</v>
      </c>
      <c r="O75" s="55">
        <f t="shared" si="92"/>
        <v>0.14912485414235707</v>
      </c>
      <c r="P75" s="77">
        <v>2287</v>
      </c>
      <c r="Q75" s="70">
        <v>15475</v>
      </c>
      <c r="R75" s="55">
        <f t="shared" si="93"/>
        <v>0.14778675282714054</v>
      </c>
      <c r="S75" s="77"/>
      <c r="T75" s="70"/>
      <c r="U75" s="55">
        <f t="shared" si="94"/>
        <v>0</v>
      </c>
      <c r="V75" s="77"/>
      <c r="W75" s="70"/>
      <c r="X75" s="55">
        <f t="shared" si="95"/>
        <v>0</v>
      </c>
      <c r="Y75" s="77"/>
      <c r="Z75" s="70"/>
      <c r="AA75" s="55">
        <f t="shared" si="96"/>
        <v>0</v>
      </c>
      <c r="AB75" s="77"/>
      <c r="AC75" s="70"/>
      <c r="AD75" s="55">
        <f t="shared" si="97"/>
        <v>0</v>
      </c>
      <c r="AE75" s="77">
        <v>239</v>
      </c>
      <c r="AF75" s="70">
        <v>1203</v>
      </c>
      <c r="AG75" s="55">
        <f t="shared" si="98"/>
        <v>0.19866999168744803</v>
      </c>
      <c r="AH75" s="77">
        <v>0</v>
      </c>
      <c r="AI75" s="70"/>
      <c r="AJ75" s="55">
        <f t="shared" si="99"/>
        <v>0</v>
      </c>
      <c r="AK75" s="77">
        <v>0</v>
      </c>
      <c r="AL75" s="70"/>
      <c r="AM75" s="55">
        <f t="shared" si="100"/>
        <v>0</v>
      </c>
      <c r="AN75" s="97">
        <f>SUM(D75,G75,J75,M75,P75,S75,V75,Y75,AB75,AE75,AH75,AK75)</f>
        <v>5550</v>
      </c>
      <c r="AO75" s="77">
        <f>SUM(E75,H75,K75,N75,Q75,W75,T75,Z75,AC75,AF75,AI75,AL75)</f>
        <v>35322</v>
      </c>
      <c r="AP75" s="98">
        <f t="shared" si="101"/>
        <v>0.15712587056225583</v>
      </c>
      <c r="AQ75" s="124">
        <v>222</v>
      </c>
      <c r="AR75" s="121"/>
    </row>
    <row r="76" spans="1:51" x14ac:dyDescent="0.3">
      <c r="A76" s="233"/>
      <c r="B76" s="233"/>
      <c r="C76" s="100" t="s">
        <v>47</v>
      </c>
      <c r="D76" s="77">
        <v>1280</v>
      </c>
      <c r="E76" s="70">
        <v>6190</v>
      </c>
      <c r="F76" s="55">
        <f t="shared" si="89"/>
        <v>0.20678513731825526</v>
      </c>
      <c r="G76" s="77"/>
      <c r="H76" s="70"/>
      <c r="I76" s="55">
        <f t="shared" si="90"/>
        <v>0</v>
      </c>
      <c r="J76" s="77"/>
      <c r="K76" s="70"/>
      <c r="L76" s="55">
        <f t="shared" si="91"/>
        <v>0</v>
      </c>
      <c r="M76" s="77">
        <v>2149</v>
      </c>
      <c r="N76" s="70">
        <v>12866</v>
      </c>
      <c r="O76" s="55">
        <f t="shared" si="92"/>
        <v>0.16702937976060936</v>
      </c>
      <c r="P76" s="77">
        <v>2530</v>
      </c>
      <c r="Q76" s="70">
        <v>17836</v>
      </c>
      <c r="R76" s="55">
        <f t="shared" si="93"/>
        <v>0.14184794797039696</v>
      </c>
      <c r="S76" s="77"/>
      <c r="T76" s="70"/>
      <c r="U76" s="55">
        <f t="shared" si="94"/>
        <v>0</v>
      </c>
      <c r="V76" s="77"/>
      <c r="W76" s="70"/>
      <c r="X76" s="55">
        <f t="shared" si="95"/>
        <v>0</v>
      </c>
      <c r="Y76" s="77"/>
      <c r="Z76" s="70"/>
      <c r="AA76" s="55">
        <f t="shared" si="96"/>
        <v>0</v>
      </c>
      <c r="AB76" s="77"/>
      <c r="AC76" s="70"/>
      <c r="AD76" s="55">
        <f t="shared" si="97"/>
        <v>0</v>
      </c>
      <c r="AE76" s="77">
        <v>187</v>
      </c>
      <c r="AF76" s="70">
        <v>1085</v>
      </c>
      <c r="AG76" s="55">
        <f t="shared" si="98"/>
        <v>0.17235023041474654</v>
      </c>
      <c r="AH76" s="77">
        <v>0</v>
      </c>
      <c r="AI76" s="70"/>
      <c r="AJ76" s="55">
        <f t="shared" si="99"/>
        <v>0</v>
      </c>
      <c r="AK76" s="77">
        <v>0</v>
      </c>
      <c r="AL76" s="70"/>
      <c r="AM76" s="55">
        <f t="shared" si="100"/>
        <v>0</v>
      </c>
      <c r="AN76" s="97">
        <f>SUM(D76,G76,J76,M76,P76,S76,V76,Y76,AB76,AE76,AH76,AK76)</f>
        <v>6146</v>
      </c>
      <c r="AO76" s="77">
        <f>SUM(E76,H76,K76,N76,Q76,W76,T76,Z76,AC76,AF76,AI76,AL76)</f>
        <v>37977</v>
      </c>
      <c r="AP76" s="98">
        <f t="shared" si="101"/>
        <v>0.16183479474418727</v>
      </c>
      <c r="AQ76" s="124">
        <v>254</v>
      </c>
      <c r="AR76" s="121"/>
    </row>
    <row r="77" spans="1:51" x14ac:dyDescent="0.3">
      <c r="A77" s="233"/>
      <c r="B77" s="234"/>
      <c r="C77" s="102" t="s">
        <v>44</v>
      </c>
      <c r="D77" s="58">
        <f>SUM(D74:D76)</f>
        <v>3507</v>
      </c>
      <c r="E77" s="71">
        <f>SUM(E74:E76)</f>
        <v>17447</v>
      </c>
      <c r="F77" s="59">
        <f t="shared" si="89"/>
        <v>0.20100876941594545</v>
      </c>
      <c r="G77" s="58">
        <f>SUM(G74:G76)</f>
        <v>0</v>
      </c>
      <c r="H77" s="71">
        <f>SUM(H74:H76)</f>
        <v>0</v>
      </c>
      <c r="I77" s="59">
        <f t="shared" si="90"/>
        <v>0</v>
      </c>
      <c r="J77" s="58">
        <f>SUM(J74:J76)</f>
        <v>0</v>
      </c>
      <c r="K77" s="71">
        <f>SUM(K74:K76)</f>
        <v>0</v>
      </c>
      <c r="L77" s="59">
        <f t="shared" si="91"/>
        <v>0</v>
      </c>
      <c r="M77" s="58">
        <f>SUM(M74:M76)</f>
        <v>5960</v>
      </c>
      <c r="N77" s="71">
        <f>SUM(N74:N76)</f>
        <v>36834</v>
      </c>
      <c r="O77" s="59">
        <f t="shared" si="92"/>
        <v>0.16180702611717435</v>
      </c>
      <c r="P77" s="58">
        <f>SUM(P74:P76)</f>
        <v>6193</v>
      </c>
      <c r="Q77" s="71">
        <f>SUM(Q74:Q76)</f>
        <v>40709</v>
      </c>
      <c r="R77" s="59">
        <f t="shared" si="93"/>
        <v>0.15212852194846349</v>
      </c>
      <c r="S77" s="58">
        <f>SUM(S74:S76)</f>
        <v>0</v>
      </c>
      <c r="T77" s="71">
        <f>SUM(T74:T76)</f>
        <v>0</v>
      </c>
      <c r="U77" s="59">
        <f t="shared" si="94"/>
        <v>0</v>
      </c>
      <c r="V77" s="58">
        <f>SUM(V74:V76)</f>
        <v>0</v>
      </c>
      <c r="W77" s="71">
        <f>SUM(W74:W76)</f>
        <v>0</v>
      </c>
      <c r="X77" s="59">
        <f t="shared" si="95"/>
        <v>0</v>
      </c>
      <c r="Y77" s="58">
        <f>SUM(Y74:Y76)</f>
        <v>0</v>
      </c>
      <c r="Z77" s="71">
        <f>SUM(Z74:Z76)</f>
        <v>0</v>
      </c>
      <c r="AA77" s="59">
        <f t="shared" si="96"/>
        <v>0</v>
      </c>
      <c r="AB77" s="58">
        <f>SUM(AB74:AB76)</f>
        <v>0</v>
      </c>
      <c r="AC77" s="71">
        <f>SUM(AC74:AC76)</f>
        <v>0</v>
      </c>
      <c r="AD77" s="59">
        <f t="shared" si="97"/>
        <v>0</v>
      </c>
      <c r="AE77" s="58">
        <f>SUM(AE74:AE76)</f>
        <v>779</v>
      </c>
      <c r="AF77" s="71">
        <f>SUM(AF74:AF76)</f>
        <v>3933</v>
      </c>
      <c r="AG77" s="59">
        <f t="shared" si="98"/>
        <v>0.19806763285024154</v>
      </c>
      <c r="AH77" s="58">
        <v>0</v>
      </c>
      <c r="AI77" s="71">
        <f>SUM(AI74:AI76)</f>
        <v>0</v>
      </c>
      <c r="AJ77" s="59">
        <f t="shared" si="99"/>
        <v>0</v>
      </c>
      <c r="AK77" s="58">
        <v>0</v>
      </c>
      <c r="AL77" s="71">
        <f>SUM(AL74:AL76)</f>
        <v>0</v>
      </c>
      <c r="AM77" s="59">
        <f t="shared" si="100"/>
        <v>0</v>
      </c>
      <c r="AN77" s="58">
        <f>SUM(AN74:AN76)</f>
        <v>16439</v>
      </c>
      <c r="AO77" s="58">
        <f>SUM(AO74:AO76)</f>
        <v>98923</v>
      </c>
      <c r="AP77" s="103">
        <f t="shared" si="101"/>
        <v>0.16617975597181647</v>
      </c>
      <c r="AQ77" s="133">
        <f>SUM(AQ74:AQ76)</f>
        <v>651</v>
      </c>
      <c r="AR77" s="121"/>
    </row>
    <row r="78" spans="1:51" x14ac:dyDescent="0.3">
      <c r="A78" s="233"/>
      <c r="B78" s="232" t="s">
        <v>25</v>
      </c>
      <c r="C78" s="100" t="s">
        <v>38</v>
      </c>
      <c r="D78" s="129">
        <v>1168</v>
      </c>
      <c r="E78" s="70">
        <v>5494</v>
      </c>
      <c r="F78" s="55">
        <f t="shared" si="89"/>
        <v>0.21259555879140882</v>
      </c>
      <c r="G78" s="77"/>
      <c r="H78" s="70"/>
      <c r="I78" s="55">
        <f t="shared" si="90"/>
        <v>0</v>
      </c>
      <c r="J78" s="77"/>
      <c r="K78" s="70"/>
      <c r="L78" s="55">
        <f t="shared" si="91"/>
        <v>0</v>
      </c>
      <c r="M78" s="129">
        <v>2162</v>
      </c>
      <c r="N78" s="70">
        <v>11973</v>
      </c>
      <c r="O78" s="55">
        <f t="shared" si="92"/>
        <v>0.18057295581725549</v>
      </c>
      <c r="P78" s="129">
        <v>3484</v>
      </c>
      <c r="Q78" s="70">
        <v>26112</v>
      </c>
      <c r="R78" s="55">
        <f t="shared" si="93"/>
        <v>0.13342524509803921</v>
      </c>
      <c r="S78" s="77"/>
      <c r="T78" s="70"/>
      <c r="U78" s="55">
        <f t="shared" si="94"/>
        <v>0</v>
      </c>
      <c r="V78" s="77"/>
      <c r="W78" s="70"/>
      <c r="X78" s="55">
        <f t="shared" si="95"/>
        <v>0</v>
      </c>
      <c r="Y78" s="77"/>
      <c r="Z78" s="70"/>
      <c r="AA78" s="55">
        <f t="shared" si="96"/>
        <v>0</v>
      </c>
      <c r="AB78" s="77"/>
      <c r="AC78" s="70"/>
      <c r="AD78" s="55">
        <f t="shared" si="97"/>
        <v>0</v>
      </c>
      <c r="AE78" s="129">
        <v>312</v>
      </c>
      <c r="AF78" s="70">
        <v>1884</v>
      </c>
      <c r="AG78" s="55">
        <f t="shared" si="98"/>
        <v>0.16560509554140126</v>
      </c>
      <c r="AH78" s="77">
        <v>0</v>
      </c>
      <c r="AI78" s="70"/>
      <c r="AJ78" s="55">
        <f t="shared" si="99"/>
        <v>0</v>
      </c>
      <c r="AK78" s="77">
        <v>0</v>
      </c>
      <c r="AL78" s="70"/>
      <c r="AM78" s="55">
        <f t="shared" si="100"/>
        <v>0</v>
      </c>
      <c r="AN78" s="97">
        <f>SUM(D78,G78,J78,M78,P78,S78,V78,Y78,AB78,AE78,AH78,AK78)</f>
        <v>7126</v>
      </c>
      <c r="AO78" s="77">
        <f>SUM(E78,H78,K78,N78,Q78,W78,T78,Z78,AC78,AF78,AI78,AL78)</f>
        <v>45463</v>
      </c>
      <c r="AP78" s="98">
        <f t="shared" si="101"/>
        <v>0.15674284583067549</v>
      </c>
      <c r="AQ78" s="22">
        <v>597</v>
      </c>
      <c r="AR78" s="121"/>
    </row>
    <row r="79" spans="1:51" x14ac:dyDescent="0.3">
      <c r="A79" s="233"/>
      <c r="B79" s="233"/>
      <c r="C79" s="54" t="s">
        <v>39</v>
      </c>
      <c r="D79" s="136">
        <v>1243</v>
      </c>
      <c r="E79" s="70">
        <v>5499</v>
      </c>
      <c r="F79" s="55">
        <f t="shared" si="89"/>
        <v>0.22604109838152392</v>
      </c>
      <c r="G79" s="77"/>
      <c r="H79" s="70"/>
      <c r="I79" s="55">
        <f t="shared" si="90"/>
        <v>0</v>
      </c>
      <c r="J79" s="77"/>
      <c r="K79" s="70"/>
      <c r="L79" s="55">
        <f t="shared" si="91"/>
        <v>0</v>
      </c>
      <c r="M79" s="135">
        <v>2191</v>
      </c>
      <c r="N79" s="70">
        <v>11474</v>
      </c>
      <c r="O79" s="55">
        <f t="shared" si="92"/>
        <v>0.19095345999651386</v>
      </c>
      <c r="P79" s="135">
        <v>3360</v>
      </c>
      <c r="Q79" s="70">
        <v>24192</v>
      </c>
      <c r="R79" s="55">
        <f t="shared" si="93"/>
        <v>0.1388888888888889</v>
      </c>
      <c r="S79" s="77"/>
      <c r="T79" s="70"/>
      <c r="U79" s="55">
        <f t="shared" si="94"/>
        <v>0</v>
      </c>
      <c r="V79" s="77"/>
      <c r="W79" s="70"/>
      <c r="X79" s="55">
        <f t="shared" si="95"/>
        <v>0</v>
      </c>
      <c r="Y79" s="77"/>
      <c r="Z79" s="70"/>
      <c r="AA79" s="55">
        <f t="shared" si="96"/>
        <v>0</v>
      </c>
      <c r="AB79" s="77"/>
      <c r="AC79" s="70"/>
      <c r="AD79" s="55">
        <f t="shared" si="97"/>
        <v>0</v>
      </c>
      <c r="AE79" s="135">
        <v>399</v>
      </c>
      <c r="AF79" s="70">
        <v>2059</v>
      </c>
      <c r="AG79" s="55">
        <f t="shared" si="98"/>
        <v>0.19378338999514327</v>
      </c>
      <c r="AH79" s="77">
        <v>0</v>
      </c>
      <c r="AI79" s="70"/>
      <c r="AJ79" s="55">
        <f t="shared" si="99"/>
        <v>0</v>
      </c>
      <c r="AK79" s="77">
        <v>0</v>
      </c>
      <c r="AL79" s="70"/>
      <c r="AM79" s="55">
        <f t="shared" si="100"/>
        <v>0</v>
      </c>
      <c r="AN79" s="97">
        <f>SUM(D79,G79,J79,M79,P79,S79,V79,Y79,AB79,AE79,AH79,AK79)</f>
        <v>7193</v>
      </c>
      <c r="AO79" s="77">
        <f>SUM(E79,H79,K79,N79,Q79,W79,T79,Z79,AC79,AF79,AI79,AL79)</f>
        <v>43224</v>
      </c>
      <c r="AP79" s="98">
        <f t="shared" si="101"/>
        <v>0.16641217841939662</v>
      </c>
      <c r="AQ79" s="77">
        <v>495</v>
      </c>
      <c r="AR79" s="122"/>
    </row>
    <row r="80" spans="1:51" x14ac:dyDescent="0.3">
      <c r="A80" s="233"/>
      <c r="B80" s="233"/>
      <c r="C80" s="100" t="s">
        <v>52</v>
      </c>
      <c r="D80" s="77">
        <v>1246</v>
      </c>
      <c r="E80" s="70">
        <v>5456</v>
      </c>
      <c r="F80" s="55">
        <f t="shared" si="89"/>
        <v>0.2283724340175953</v>
      </c>
      <c r="G80" s="77"/>
      <c r="H80" s="70"/>
      <c r="I80" s="55">
        <f t="shared" si="90"/>
        <v>0</v>
      </c>
      <c r="J80" s="77"/>
      <c r="K80" s="70"/>
      <c r="L80" s="55">
        <f t="shared" si="91"/>
        <v>0</v>
      </c>
      <c r="M80" s="77">
        <v>2357</v>
      </c>
      <c r="N80" s="70">
        <v>12200</v>
      </c>
      <c r="O80" s="55">
        <f t="shared" si="92"/>
        <v>0.19319672131147542</v>
      </c>
      <c r="P80" s="77">
        <v>3623</v>
      </c>
      <c r="Q80" s="70">
        <v>24949</v>
      </c>
      <c r="R80" s="55">
        <f t="shared" si="93"/>
        <v>0.14521624113190909</v>
      </c>
      <c r="S80" s="77"/>
      <c r="T80" s="70"/>
      <c r="U80" s="55">
        <f t="shared" si="94"/>
        <v>0</v>
      </c>
      <c r="V80" s="77"/>
      <c r="W80" s="70"/>
      <c r="X80" s="55">
        <f t="shared" si="95"/>
        <v>0</v>
      </c>
      <c r="Y80" s="77"/>
      <c r="Z80" s="70"/>
      <c r="AA80" s="55">
        <f t="shared" si="96"/>
        <v>0</v>
      </c>
      <c r="AB80" s="77"/>
      <c r="AC80" s="70"/>
      <c r="AD80" s="55">
        <f t="shared" si="97"/>
        <v>0</v>
      </c>
      <c r="AE80" s="77">
        <v>442</v>
      </c>
      <c r="AF80" s="70">
        <v>2004</v>
      </c>
      <c r="AG80" s="55">
        <f t="shared" si="98"/>
        <v>0.22055888223552894</v>
      </c>
      <c r="AH80" s="77">
        <v>0</v>
      </c>
      <c r="AI80" s="70"/>
      <c r="AJ80" s="55">
        <f t="shared" si="99"/>
        <v>0</v>
      </c>
      <c r="AK80" s="77">
        <v>0</v>
      </c>
      <c r="AL80" s="70"/>
      <c r="AM80" s="55">
        <f t="shared" si="100"/>
        <v>0</v>
      </c>
      <c r="AN80" s="97">
        <f>SUM(D80,G80,J80,M80,P80,S80,V80,Y80,AB80,AE80,AH80,AK80)</f>
        <v>7668</v>
      </c>
      <c r="AO80" s="77">
        <f>SUM(E80,H80,K80,N80,Q80,W80,T80,Z80,AC80,AF80,AI80,AL80)</f>
        <v>44609</v>
      </c>
      <c r="AP80" s="98">
        <f t="shared" si="101"/>
        <v>0.1718935640789975</v>
      </c>
      <c r="AQ80" s="124">
        <v>438</v>
      </c>
      <c r="AR80" s="121"/>
    </row>
    <row r="81" spans="1:44" x14ac:dyDescent="0.3">
      <c r="A81" s="233"/>
      <c r="B81" s="234"/>
      <c r="C81" s="102" t="s">
        <v>44</v>
      </c>
      <c r="D81" s="58">
        <f>SUM(D78:D80)</f>
        <v>3657</v>
      </c>
      <c r="E81" s="71">
        <f>SUM(E78:E80)</f>
        <v>16449</v>
      </c>
      <c r="F81" s="59">
        <f t="shared" si="89"/>
        <v>0.22232354550428599</v>
      </c>
      <c r="G81" s="58">
        <f>SUM(G78:G80)</f>
        <v>0</v>
      </c>
      <c r="H81" s="71">
        <f>SUM(H78:H80)</f>
        <v>0</v>
      </c>
      <c r="I81" s="59">
        <f t="shared" si="90"/>
        <v>0</v>
      </c>
      <c r="J81" s="58">
        <f>SUM(J78:J80)</f>
        <v>0</v>
      </c>
      <c r="K81" s="71">
        <f>SUM(K78:K80)</f>
        <v>0</v>
      </c>
      <c r="L81" s="59">
        <f t="shared" si="91"/>
        <v>0</v>
      </c>
      <c r="M81" s="58">
        <f>SUM(M78:M80)</f>
        <v>6710</v>
      </c>
      <c r="N81" s="71">
        <f>SUM(N78:N80)</f>
        <v>35647</v>
      </c>
      <c r="O81" s="59">
        <f t="shared" si="92"/>
        <v>0.18823463405055124</v>
      </c>
      <c r="P81" s="58">
        <f>SUM(P78:P80)</f>
        <v>10467</v>
      </c>
      <c r="Q81" s="71">
        <f>SUM(Q78:Q80)</f>
        <v>75253</v>
      </c>
      <c r="R81" s="59">
        <f t="shared" si="93"/>
        <v>0.13909080036676277</v>
      </c>
      <c r="S81" s="58">
        <f>SUM(S78:S80)</f>
        <v>0</v>
      </c>
      <c r="T81" s="71">
        <f>SUM(T78:T80)</f>
        <v>0</v>
      </c>
      <c r="U81" s="59">
        <f t="shared" si="94"/>
        <v>0</v>
      </c>
      <c r="V81" s="58">
        <f>SUM(V78:V80)</f>
        <v>0</v>
      </c>
      <c r="W81" s="71">
        <f>SUM(W78:W80)</f>
        <v>0</v>
      </c>
      <c r="X81" s="59">
        <f t="shared" si="95"/>
        <v>0</v>
      </c>
      <c r="Y81" s="58">
        <f>SUM(Y78:Y80)</f>
        <v>0</v>
      </c>
      <c r="Z81" s="71">
        <f>SUM(Z78:Z80)</f>
        <v>0</v>
      </c>
      <c r="AA81" s="59">
        <f t="shared" si="96"/>
        <v>0</v>
      </c>
      <c r="AB81" s="58">
        <f>SUM(AB78:AB80)</f>
        <v>0</v>
      </c>
      <c r="AC81" s="71">
        <f>SUM(AC78:AC80)</f>
        <v>0</v>
      </c>
      <c r="AD81" s="59">
        <f t="shared" si="97"/>
        <v>0</v>
      </c>
      <c r="AE81" s="58">
        <f>SUM(AE78:AE80)</f>
        <v>1153</v>
      </c>
      <c r="AF81" s="71">
        <f>SUM(AF78:AF80)</f>
        <v>5947</v>
      </c>
      <c r="AG81" s="59">
        <f t="shared" si="98"/>
        <v>0.19387926685723894</v>
      </c>
      <c r="AH81" s="58">
        <v>0</v>
      </c>
      <c r="AI81" s="71">
        <f>SUM(AI78:AI80)</f>
        <v>0</v>
      </c>
      <c r="AJ81" s="59">
        <f t="shared" si="99"/>
        <v>0</v>
      </c>
      <c r="AK81" s="58">
        <v>0</v>
      </c>
      <c r="AL81" s="71">
        <f>SUM(AL78:AL80)</f>
        <v>0</v>
      </c>
      <c r="AM81" s="59">
        <f t="shared" si="100"/>
        <v>0</v>
      </c>
      <c r="AN81" s="58">
        <f>SUM(AN78:AN80)</f>
        <v>21987</v>
      </c>
      <c r="AO81" s="58">
        <f>SUM(AO78:AO80)</f>
        <v>133296</v>
      </c>
      <c r="AP81" s="103">
        <f t="shared" si="101"/>
        <v>0.16494868563197695</v>
      </c>
      <c r="AQ81" s="133">
        <f>SUM(AQ78:AQ80)</f>
        <v>1530</v>
      </c>
      <c r="AR81" s="121"/>
    </row>
    <row r="82" spans="1:44" x14ac:dyDescent="0.3">
      <c r="A82" s="233"/>
      <c r="B82" s="232" t="s">
        <v>26</v>
      </c>
      <c r="C82" s="100" t="s">
        <v>55</v>
      </c>
      <c r="D82" s="137">
        <v>1226</v>
      </c>
      <c r="E82" s="70">
        <v>5229</v>
      </c>
      <c r="F82" s="55">
        <f t="shared" si="89"/>
        <v>0.23446165614840314</v>
      </c>
      <c r="G82" s="77"/>
      <c r="H82" s="70"/>
      <c r="I82" s="55">
        <f t="shared" si="90"/>
        <v>0</v>
      </c>
      <c r="J82" s="77"/>
      <c r="K82" s="70"/>
      <c r="L82" s="55">
        <f t="shared" si="91"/>
        <v>0</v>
      </c>
      <c r="M82" s="137">
        <v>2482</v>
      </c>
      <c r="N82" s="70">
        <v>11756</v>
      </c>
      <c r="O82" s="55">
        <f t="shared" si="92"/>
        <v>0.21112623341272541</v>
      </c>
      <c r="P82" s="137">
        <v>3381</v>
      </c>
      <c r="Q82" s="70">
        <v>19921</v>
      </c>
      <c r="R82" s="55">
        <f t="shared" si="93"/>
        <v>0.16972039556247176</v>
      </c>
      <c r="S82" s="77"/>
      <c r="T82" s="70"/>
      <c r="U82" s="55">
        <f t="shared" si="94"/>
        <v>0</v>
      </c>
      <c r="V82" s="77"/>
      <c r="W82" s="70"/>
      <c r="X82" s="55">
        <f t="shared" si="95"/>
        <v>0</v>
      </c>
      <c r="Y82" s="77"/>
      <c r="Z82" s="70"/>
      <c r="AA82" s="55">
        <f t="shared" si="96"/>
        <v>0</v>
      </c>
      <c r="AB82" s="77"/>
      <c r="AC82" s="70"/>
      <c r="AD82" s="55">
        <f t="shared" si="97"/>
        <v>0</v>
      </c>
      <c r="AE82" s="137">
        <v>362</v>
      </c>
      <c r="AF82" s="70">
        <v>2295</v>
      </c>
      <c r="AG82" s="55">
        <f t="shared" si="98"/>
        <v>0.15773420479302833</v>
      </c>
      <c r="AH82" s="77">
        <v>0</v>
      </c>
      <c r="AI82" s="70"/>
      <c r="AJ82" s="55">
        <f t="shared" si="99"/>
        <v>0</v>
      </c>
      <c r="AK82" s="77">
        <v>0</v>
      </c>
      <c r="AL82" s="70"/>
      <c r="AM82" s="55">
        <f t="shared" si="100"/>
        <v>0</v>
      </c>
      <c r="AN82" s="97">
        <f>SUM(D82,G82,J82,M82,P82,S82,V82,Y82,AB82,AE82,AH82,AK82)</f>
        <v>7451</v>
      </c>
      <c r="AO82" s="77">
        <f>SUM(E82,H82,K82,N82,Q82,W82,T82,Z82,AC82,AF82,AI82,AL82)</f>
        <v>39201</v>
      </c>
      <c r="AP82" s="98">
        <f t="shared" si="101"/>
        <v>0.1900716818448509</v>
      </c>
      <c r="AQ82" s="135">
        <v>263</v>
      </c>
      <c r="AR82" s="121"/>
    </row>
    <row r="83" spans="1:44" x14ac:dyDescent="0.3">
      <c r="A83" s="233"/>
      <c r="B83" s="233"/>
      <c r="C83" s="100" t="s">
        <v>50</v>
      </c>
      <c r="D83" s="77">
        <v>1309</v>
      </c>
      <c r="E83" s="70">
        <v>5631</v>
      </c>
      <c r="F83" s="55">
        <f t="shared" si="89"/>
        <v>0.23246315041733262</v>
      </c>
      <c r="G83" s="77"/>
      <c r="H83" s="70"/>
      <c r="I83" s="55">
        <f t="shared" si="90"/>
        <v>0</v>
      </c>
      <c r="J83" s="77"/>
      <c r="K83" s="70"/>
      <c r="L83" s="55">
        <f t="shared" si="91"/>
        <v>0</v>
      </c>
      <c r="M83" s="77">
        <v>2559</v>
      </c>
      <c r="N83" s="70">
        <v>12026</v>
      </c>
      <c r="O83" s="55">
        <f t="shared" si="92"/>
        <v>0.21278895725927158</v>
      </c>
      <c r="P83" s="77">
        <v>3429</v>
      </c>
      <c r="Q83" s="70">
        <v>20131</v>
      </c>
      <c r="R83" s="55">
        <f t="shared" si="93"/>
        <v>0.17033431026774626</v>
      </c>
      <c r="S83" s="77"/>
      <c r="T83" s="70"/>
      <c r="U83" s="55">
        <f t="shared" si="94"/>
        <v>0</v>
      </c>
      <c r="V83" s="77"/>
      <c r="W83" s="70"/>
      <c r="X83" s="55">
        <f t="shared" si="95"/>
        <v>0</v>
      </c>
      <c r="Y83" s="77"/>
      <c r="Z83" s="70"/>
      <c r="AA83" s="55">
        <f t="shared" si="96"/>
        <v>0</v>
      </c>
      <c r="AB83" s="77"/>
      <c r="AC83" s="70"/>
      <c r="AD83" s="55">
        <f t="shared" si="97"/>
        <v>0</v>
      </c>
      <c r="AE83" s="77">
        <v>409</v>
      </c>
      <c r="AF83" s="70">
        <v>2756</v>
      </c>
      <c r="AG83" s="55">
        <f t="shared" si="98"/>
        <v>0.14840348330914369</v>
      </c>
      <c r="AH83" s="77">
        <v>0</v>
      </c>
      <c r="AI83" s="70"/>
      <c r="AJ83" s="55">
        <f t="shared" si="99"/>
        <v>0</v>
      </c>
      <c r="AK83" s="77">
        <v>0</v>
      </c>
      <c r="AL83" s="70"/>
      <c r="AM83" s="55">
        <f t="shared" si="100"/>
        <v>0</v>
      </c>
      <c r="AN83" s="97">
        <f>SUM(D83,G83,J83,M83,P83,S83,V83,Y83,AB83,AE83,AH83,AK83)</f>
        <v>7706</v>
      </c>
      <c r="AO83" s="77">
        <f>SUM(E83,H83,K83,N83,Q83,W83,T83,Z83,AC83,AF83,AI83,AL83)</f>
        <v>40544</v>
      </c>
      <c r="AP83" s="98">
        <f t="shared" si="101"/>
        <v>0.1900651144435675</v>
      </c>
      <c r="AQ83" s="124">
        <v>225</v>
      </c>
      <c r="AR83" s="121"/>
    </row>
    <row r="84" spans="1:44" x14ac:dyDescent="0.3">
      <c r="A84" s="233"/>
      <c r="B84" s="233"/>
      <c r="C84" s="100" t="s">
        <v>51</v>
      </c>
      <c r="D84" s="77">
        <v>1471</v>
      </c>
      <c r="E84" s="70">
        <v>6104</v>
      </c>
      <c r="F84" s="55">
        <f t="shared" si="89"/>
        <v>0.24098951507208388</v>
      </c>
      <c r="G84" s="77"/>
      <c r="H84" s="70"/>
      <c r="I84" s="55">
        <f t="shared" si="90"/>
        <v>0</v>
      </c>
      <c r="J84" s="77"/>
      <c r="K84" s="70"/>
      <c r="L84" s="55">
        <f t="shared" si="91"/>
        <v>0</v>
      </c>
      <c r="M84" s="77">
        <v>2409</v>
      </c>
      <c r="N84" s="70">
        <v>11127</v>
      </c>
      <c r="O84" s="55">
        <f t="shared" si="92"/>
        <v>0.21650040442167701</v>
      </c>
      <c r="P84" s="77">
        <v>3330</v>
      </c>
      <c r="Q84" s="70">
        <v>17576</v>
      </c>
      <c r="R84" s="55">
        <f t="shared" si="93"/>
        <v>0.18946290395994539</v>
      </c>
      <c r="S84" s="77"/>
      <c r="T84" s="70"/>
      <c r="U84" s="55">
        <f t="shared" si="94"/>
        <v>0</v>
      </c>
      <c r="V84" s="77"/>
      <c r="W84" s="70"/>
      <c r="X84" s="55">
        <f t="shared" si="95"/>
        <v>0</v>
      </c>
      <c r="Y84" s="77"/>
      <c r="Z84" s="70"/>
      <c r="AA84" s="55">
        <f t="shared" si="96"/>
        <v>0</v>
      </c>
      <c r="AB84" s="77"/>
      <c r="AC84" s="70"/>
      <c r="AD84" s="55">
        <f t="shared" si="97"/>
        <v>0</v>
      </c>
      <c r="AE84" s="77">
        <v>510</v>
      </c>
      <c r="AF84" s="70">
        <v>3118</v>
      </c>
      <c r="AG84" s="55">
        <f t="shared" si="98"/>
        <v>0.163566388710712</v>
      </c>
      <c r="AH84" s="77">
        <v>0</v>
      </c>
      <c r="AI84" s="70"/>
      <c r="AJ84" s="55">
        <f t="shared" si="99"/>
        <v>0</v>
      </c>
      <c r="AK84" s="77">
        <v>0</v>
      </c>
      <c r="AL84" s="70"/>
      <c r="AM84" s="55">
        <f t="shared" si="100"/>
        <v>0</v>
      </c>
      <c r="AN84" s="97">
        <f>SUM(D84,G84,J84,M84,P84,S84,V84,Y84,AB84,AE84,AH84,AK84)</f>
        <v>7720</v>
      </c>
      <c r="AO84" s="77">
        <f>SUM(E84,H84,K84,N84,Q84,W84,T84,Z84,AC84,AF84,AI84,AL84)</f>
        <v>37925</v>
      </c>
      <c r="AP84" s="56">
        <f t="shared" si="101"/>
        <v>0.2035596572181938</v>
      </c>
      <c r="AQ84" s="124">
        <v>190</v>
      </c>
      <c r="AR84" s="121"/>
    </row>
    <row r="85" spans="1:44" x14ac:dyDescent="0.3">
      <c r="A85" s="233"/>
      <c r="B85" s="234"/>
      <c r="C85" s="102" t="s">
        <v>44</v>
      </c>
      <c r="D85" s="58">
        <f>SUM(D82:D84)</f>
        <v>4006</v>
      </c>
      <c r="E85" s="71">
        <f>SUM(E82:E84)</f>
        <v>16964</v>
      </c>
      <c r="F85" s="59">
        <f t="shared" si="89"/>
        <v>0.23614713510964394</v>
      </c>
      <c r="G85" s="58">
        <f>SUM(G82:G84)</f>
        <v>0</v>
      </c>
      <c r="H85" s="71">
        <f>SUM(H82:H84)</f>
        <v>0</v>
      </c>
      <c r="I85" s="59">
        <f t="shared" si="90"/>
        <v>0</v>
      </c>
      <c r="J85" s="58">
        <f>SUM(J82:J84)</f>
        <v>0</v>
      </c>
      <c r="K85" s="71">
        <f>SUM(K82:K84)</f>
        <v>0</v>
      </c>
      <c r="L85" s="59">
        <f t="shared" si="91"/>
        <v>0</v>
      </c>
      <c r="M85" s="58">
        <f>SUM(M82:M84)</f>
        <v>7450</v>
      </c>
      <c r="N85" s="71">
        <f>SUM(N82:N84)</f>
        <v>34909</v>
      </c>
      <c r="O85" s="59">
        <f t="shared" si="92"/>
        <v>0.21341201409378671</v>
      </c>
      <c r="P85" s="58">
        <f>SUM(P82:P84)</f>
        <v>10140</v>
      </c>
      <c r="Q85" s="71">
        <f>SUM(Q82:Q84)</f>
        <v>57628</v>
      </c>
      <c r="R85" s="59">
        <f t="shared" si="93"/>
        <v>0.17595613243562158</v>
      </c>
      <c r="S85" s="58">
        <f>SUM(S82:S84)</f>
        <v>0</v>
      </c>
      <c r="T85" s="71">
        <f>SUM(T82:T84)</f>
        <v>0</v>
      </c>
      <c r="U85" s="59">
        <f t="shared" si="94"/>
        <v>0</v>
      </c>
      <c r="V85" s="58">
        <f>SUM(V82:V84)</f>
        <v>0</v>
      </c>
      <c r="W85" s="71">
        <f>SUM(W82:W84)</f>
        <v>0</v>
      </c>
      <c r="X85" s="59">
        <f t="shared" si="95"/>
        <v>0</v>
      </c>
      <c r="Y85" s="58">
        <f>SUM(Y82:Y84)</f>
        <v>0</v>
      </c>
      <c r="Z85" s="71">
        <f>SUM(Z82:Z84)</f>
        <v>0</v>
      </c>
      <c r="AA85" s="59">
        <f t="shared" si="96"/>
        <v>0</v>
      </c>
      <c r="AB85" s="58">
        <f>SUM(AB82:AB84)</f>
        <v>0</v>
      </c>
      <c r="AC85" s="71">
        <f>SUM(AC82:AC84)</f>
        <v>0</v>
      </c>
      <c r="AD85" s="59">
        <f t="shared" si="97"/>
        <v>0</v>
      </c>
      <c r="AE85" s="58">
        <f>SUM(AE82:AE84)</f>
        <v>1281</v>
      </c>
      <c r="AF85" s="71">
        <f>SUM(AF82:AF84)</f>
        <v>8169</v>
      </c>
      <c r="AG85" s="59">
        <f t="shared" si="98"/>
        <v>0.15681233933161953</v>
      </c>
      <c r="AH85" s="58">
        <v>0</v>
      </c>
      <c r="AI85" s="71">
        <f>SUM(AI82:AI84)</f>
        <v>0</v>
      </c>
      <c r="AJ85" s="59">
        <f t="shared" si="99"/>
        <v>0</v>
      </c>
      <c r="AK85" s="58">
        <v>0</v>
      </c>
      <c r="AL85" s="71">
        <f>SUM(AL82:AL84)</f>
        <v>0</v>
      </c>
      <c r="AM85" s="59">
        <f t="shared" si="100"/>
        <v>0</v>
      </c>
      <c r="AN85" s="58">
        <f>SUM(AN82:AN84)</f>
        <v>22877</v>
      </c>
      <c r="AO85" s="58">
        <f>SUM(AO82:AO84)</f>
        <v>117670</v>
      </c>
      <c r="AP85" s="103">
        <f t="shared" si="101"/>
        <v>0.1944165887651908</v>
      </c>
      <c r="AQ85" s="133">
        <f>SUM(AQ82:AQ84)</f>
        <v>678</v>
      </c>
      <c r="AR85" s="121"/>
    </row>
    <row r="86" spans="1:44" x14ac:dyDescent="0.3">
      <c r="A86" s="233"/>
      <c r="B86" s="232" t="s">
        <v>9</v>
      </c>
      <c r="C86" s="100" t="s">
        <v>53</v>
      </c>
      <c r="D86" s="113">
        <v>1418</v>
      </c>
      <c r="E86" s="70">
        <v>6304</v>
      </c>
      <c r="F86" s="55">
        <f t="shared" si="89"/>
        <v>0.22493654822335024</v>
      </c>
      <c r="G86" s="113"/>
      <c r="H86" s="70"/>
      <c r="I86" s="55">
        <f t="shared" si="90"/>
        <v>0</v>
      </c>
      <c r="J86" s="113"/>
      <c r="K86" s="70"/>
      <c r="L86" s="55">
        <f t="shared" si="91"/>
        <v>0</v>
      </c>
      <c r="M86" s="113">
        <v>2819</v>
      </c>
      <c r="N86" s="70">
        <v>12974</v>
      </c>
      <c r="O86" s="55">
        <f t="shared" si="92"/>
        <v>0.21728071527670725</v>
      </c>
      <c r="P86" s="113">
        <v>4559</v>
      </c>
      <c r="Q86" s="70">
        <v>26569</v>
      </c>
      <c r="R86" s="55">
        <f t="shared" si="93"/>
        <v>0.17159095186119161</v>
      </c>
      <c r="S86" s="113"/>
      <c r="T86" s="70"/>
      <c r="U86" s="55">
        <f t="shared" si="94"/>
        <v>0</v>
      </c>
      <c r="V86" s="113"/>
      <c r="W86" s="70"/>
      <c r="X86" s="55">
        <f t="shared" si="95"/>
        <v>0</v>
      </c>
      <c r="Y86" s="113"/>
      <c r="Z86" s="70"/>
      <c r="AA86" s="55">
        <f t="shared" si="96"/>
        <v>0</v>
      </c>
      <c r="AB86" s="113"/>
      <c r="AC86" s="70"/>
      <c r="AD86" s="55">
        <f t="shared" si="97"/>
        <v>0</v>
      </c>
      <c r="AE86" s="113">
        <v>379</v>
      </c>
      <c r="AF86" s="70">
        <v>2436</v>
      </c>
      <c r="AG86" s="55">
        <f t="shared" si="98"/>
        <v>0.15558292282430214</v>
      </c>
      <c r="AH86" s="77">
        <v>0</v>
      </c>
      <c r="AI86" s="69"/>
      <c r="AJ86" s="55">
        <f t="shared" si="99"/>
        <v>0</v>
      </c>
      <c r="AK86" s="77">
        <v>0</v>
      </c>
      <c r="AL86" s="69"/>
      <c r="AM86" s="55">
        <f t="shared" si="100"/>
        <v>0</v>
      </c>
      <c r="AN86" s="97">
        <f>SUM(D86,G86,J86,M86,P86,S86,V86,Y86,AB86,AE86,AH86,AK86)</f>
        <v>9175</v>
      </c>
      <c r="AO86" s="77">
        <f>SUM(E86,H86,K86,N86,Q86,W86,T86,Z86,AC86,AF86,AI86,AL86)</f>
        <v>48283</v>
      </c>
      <c r="AP86" s="56">
        <f t="shared" si="101"/>
        <v>0.19002547480479673</v>
      </c>
      <c r="AQ86" s="124">
        <v>355</v>
      </c>
      <c r="AR86" s="121"/>
    </row>
    <row r="87" spans="1:44" x14ac:dyDescent="0.3">
      <c r="A87" s="233"/>
      <c r="B87" s="233"/>
      <c r="C87" s="100" t="s">
        <v>48</v>
      </c>
      <c r="D87" s="77">
        <v>1471</v>
      </c>
      <c r="E87" s="70">
        <v>6265</v>
      </c>
      <c r="F87" s="55">
        <f t="shared" si="89"/>
        <v>0.23479648842777334</v>
      </c>
      <c r="G87" s="77"/>
      <c r="H87" s="70"/>
      <c r="I87" s="55">
        <f t="shared" si="90"/>
        <v>0</v>
      </c>
      <c r="J87" s="77"/>
      <c r="K87" s="70"/>
      <c r="L87" s="55">
        <f t="shared" si="91"/>
        <v>0</v>
      </c>
      <c r="M87" s="77">
        <v>2171</v>
      </c>
      <c r="N87" s="70">
        <v>9977</v>
      </c>
      <c r="O87" s="55">
        <f t="shared" si="92"/>
        <v>0.21760048110654506</v>
      </c>
      <c r="P87" s="77">
        <v>3706</v>
      </c>
      <c r="Q87" s="70">
        <v>21043</v>
      </c>
      <c r="R87" s="55">
        <f t="shared" si="93"/>
        <v>0.17611557287459012</v>
      </c>
      <c r="S87" s="77"/>
      <c r="T87" s="70"/>
      <c r="U87" s="55">
        <f t="shared" si="94"/>
        <v>0</v>
      </c>
      <c r="V87" s="77"/>
      <c r="W87" s="70"/>
      <c r="X87" s="55">
        <f t="shared" si="95"/>
        <v>0</v>
      </c>
      <c r="Y87" s="77"/>
      <c r="Z87" s="70"/>
      <c r="AA87" s="55">
        <f t="shared" si="96"/>
        <v>0</v>
      </c>
      <c r="AB87" s="77"/>
      <c r="AC87" s="70"/>
      <c r="AD87" s="55">
        <f t="shared" si="97"/>
        <v>0</v>
      </c>
      <c r="AE87" s="77">
        <v>337</v>
      </c>
      <c r="AF87" s="70">
        <v>2215</v>
      </c>
      <c r="AG87" s="55">
        <f t="shared" si="98"/>
        <v>0.15214446952595936</v>
      </c>
      <c r="AH87" s="77">
        <v>0</v>
      </c>
      <c r="AI87" s="70"/>
      <c r="AJ87" s="55">
        <f t="shared" si="99"/>
        <v>0</v>
      </c>
      <c r="AK87" s="77">
        <v>0</v>
      </c>
      <c r="AL87" s="70"/>
      <c r="AM87" s="55">
        <f t="shared" si="100"/>
        <v>0</v>
      </c>
      <c r="AN87" s="97">
        <f>SUM(D87,G87,J87,M87,P87,S87,V87,Y87,AB87,AE87,AH87,AK87)</f>
        <v>7685</v>
      </c>
      <c r="AO87" s="77">
        <f>SUM(E87,H87,K87,N87,Q87,W87,T87,Z87,AC87,AF87,AI87,AL87)</f>
        <v>39500</v>
      </c>
      <c r="AP87" s="56">
        <f t="shared" si="101"/>
        <v>0.19455696202531644</v>
      </c>
      <c r="AQ87" s="124">
        <v>302</v>
      </c>
      <c r="AR87" s="121"/>
    </row>
    <row r="88" spans="1:44" x14ac:dyDescent="0.3">
      <c r="A88" s="233"/>
      <c r="B88" s="233"/>
      <c r="C88" s="100" t="s">
        <v>54</v>
      </c>
      <c r="D88" s="77">
        <v>1456</v>
      </c>
      <c r="E88" s="70">
        <v>5610</v>
      </c>
      <c r="F88" s="55">
        <f t="shared" si="89"/>
        <v>0.25953654188948305</v>
      </c>
      <c r="G88" s="77">
        <v>0</v>
      </c>
      <c r="H88" s="70"/>
      <c r="I88" s="55">
        <f t="shared" si="90"/>
        <v>0</v>
      </c>
      <c r="J88" s="77">
        <v>0</v>
      </c>
      <c r="K88" s="70"/>
      <c r="L88" s="55">
        <f t="shared" si="91"/>
        <v>0</v>
      </c>
      <c r="M88" s="77">
        <v>2558</v>
      </c>
      <c r="N88" s="70">
        <v>9874</v>
      </c>
      <c r="O88" s="55">
        <f t="shared" si="92"/>
        <v>0.25906420903382621</v>
      </c>
      <c r="P88" s="77">
        <v>3992</v>
      </c>
      <c r="Q88" s="70">
        <v>19907</v>
      </c>
      <c r="R88" s="55">
        <f t="shared" si="93"/>
        <v>0.20053247601346261</v>
      </c>
      <c r="S88" s="77">
        <v>0</v>
      </c>
      <c r="T88" s="70"/>
      <c r="U88" s="55">
        <f t="shared" si="94"/>
        <v>0</v>
      </c>
      <c r="V88" s="77">
        <v>0</v>
      </c>
      <c r="W88" s="70"/>
      <c r="X88" s="55">
        <f t="shared" si="95"/>
        <v>0</v>
      </c>
      <c r="Y88" s="77">
        <v>0</v>
      </c>
      <c r="Z88" s="70"/>
      <c r="AA88" s="55">
        <f t="shared" si="96"/>
        <v>0</v>
      </c>
      <c r="AB88" s="77">
        <v>0</v>
      </c>
      <c r="AC88" s="70"/>
      <c r="AD88" s="55">
        <f t="shared" si="97"/>
        <v>0</v>
      </c>
      <c r="AE88" s="77">
        <v>421</v>
      </c>
      <c r="AF88" s="70">
        <v>2409</v>
      </c>
      <c r="AG88" s="55">
        <f t="shared" si="98"/>
        <v>0.17476131174761311</v>
      </c>
      <c r="AH88" s="77">
        <v>0</v>
      </c>
      <c r="AI88" s="70"/>
      <c r="AJ88" s="55">
        <f t="shared" si="99"/>
        <v>0</v>
      </c>
      <c r="AK88" s="77">
        <v>0</v>
      </c>
      <c r="AL88" s="70"/>
      <c r="AM88" s="55">
        <f t="shared" si="100"/>
        <v>0</v>
      </c>
      <c r="AN88" s="97">
        <f>SUM(D88,G88,J88,M88,P88,S88,V88,Y88,AB88,AE88,AH88,AK88)</f>
        <v>8427</v>
      </c>
      <c r="AO88" s="77">
        <f>SUM(E88,H88,K88,N88,Q88,W88,T88,Z88,AC88,AF88,AI88,AL88)</f>
        <v>37800</v>
      </c>
      <c r="AP88" s="56">
        <f t="shared" si="101"/>
        <v>0.22293650793650793</v>
      </c>
      <c r="AQ88" s="124">
        <v>220</v>
      </c>
      <c r="AR88" s="121"/>
    </row>
    <row r="89" spans="1:44" x14ac:dyDescent="0.3">
      <c r="A89" s="234"/>
      <c r="B89" s="234"/>
      <c r="C89" s="102" t="s">
        <v>44</v>
      </c>
      <c r="D89" s="58">
        <f>SUM(D86:D88)</f>
        <v>4345</v>
      </c>
      <c r="E89" s="71">
        <f>SUM(E86:E88)</f>
        <v>18179</v>
      </c>
      <c r="F89" s="59">
        <f t="shared" si="89"/>
        <v>0.23901204686726443</v>
      </c>
      <c r="G89" s="58">
        <f>SUM(G86:G88)</f>
        <v>0</v>
      </c>
      <c r="H89" s="71">
        <f>SUM(H86:H88)</f>
        <v>0</v>
      </c>
      <c r="I89" s="59">
        <f t="shared" si="90"/>
        <v>0</v>
      </c>
      <c r="J89" s="58">
        <f>SUM(J86:J88)</f>
        <v>0</v>
      </c>
      <c r="K89" s="71">
        <f>SUM(K86:K88)</f>
        <v>0</v>
      </c>
      <c r="L89" s="59">
        <f t="shared" si="91"/>
        <v>0</v>
      </c>
      <c r="M89" s="58">
        <f>SUM(M86:M88)</f>
        <v>7548</v>
      </c>
      <c r="N89" s="71">
        <f>SUM(N86:N88)</f>
        <v>32825</v>
      </c>
      <c r="O89" s="59">
        <f t="shared" si="92"/>
        <v>0.22994668697638995</v>
      </c>
      <c r="P89" s="58">
        <f>SUM(P86:P88)</f>
        <v>12257</v>
      </c>
      <c r="Q89" s="71">
        <f>SUM(Q86:Q88)</f>
        <v>67519</v>
      </c>
      <c r="R89" s="59">
        <f t="shared" si="93"/>
        <v>0.18153408670152105</v>
      </c>
      <c r="S89" s="58">
        <f>SUM(S86:S88)</f>
        <v>0</v>
      </c>
      <c r="T89" s="71">
        <f>SUM(T86:T88)</f>
        <v>0</v>
      </c>
      <c r="U89" s="59">
        <f t="shared" si="94"/>
        <v>0</v>
      </c>
      <c r="V89" s="58">
        <f>SUM(V86:V88)</f>
        <v>0</v>
      </c>
      <c r="W89" s="71">
        <f>SUM(W86:W88)</f>
        <v>0</v>
      </c>
      <c r="X89" s="59">
        <f t="shared" si="95"/>
        <v>0</v>
      </c>
      <c r="Y89" s="58">
        <f>SUM(Y86:Y88)</f>
        <v>0</v>
      </c>
      <c r="Z89" s="71">
        <f>SUM(Z86:Z88)</f>
        <v>0</v>
      </c>
      <c r="AA89" s="59">
        <f t="shared" si="96"/>
        <v>0</v>
      </c>
      <c r="AB89" s="58">
        <f>SUM(AB86:AB88)</f>
        <v>0</v>
      </c>
      <c r="AC89" s="71">
        <f>SUM(AC86:AC88)</f>
        <v>0</v>
      </c>
      <c r="AD89" s="59">
        <f t="shared" si="97"/>
        <v>0</v>
      </c>
      <c r="AE89" s="58">
        <f>SUM(AE86:AE88)</f>
        <v>1137</v>
      </c>
      <c r="AF89" s="71">
        <f>SUM(AF86:AF88)</f>
        <v>7060</v>
      </c>
      <c r="AG89" s="59">
        <f t="shared" si="98"/>
        <v>0.16104815864022662</v>
      </c>
      <c r="AH89" s="58">
        <v>0</v>
      </c>
      <c r="AI89" s="71">
        <f>SUM(AI86:AI88)</f>
        <v>0</v>
      </c>
      <c r="AJ89" s="59">
        <f t="shared" si="99"/>
        <v>0</v>
      </c>
      <c r="AK89" s="58">
        <v>0</v>
      </c>
      <c r="AL89" s="71">
        <f>SUM(AL86:AL88)</f>
        <v>0</v>
      </c>
      <c r="AM89" s="59">
        <f t="shared" si="100"/>
        <v>0</v>
      </c>
      <c r="AN89" s="58">
        <f>SUM(AN86:AN88)</f>
        <v>25287</v>
      </c>
      <c r="AO89" s="58">
        <f>SUM(AO86:AO88)</f>
        <v>125583</v>
      </c>
      <c r="AP89" s="103">
        <f t="shared" si="101"/>
        <v>0.20135687155108573</v>
      </c>
      <c r="AQ89" s="133">
        <f>SUM(AQ86:AQ88)</f>
        <v>877</v>
      </c>
      <c r="AR89" s="121"/>
    </row>
    <row r="90" spans="1:44" x14ac:dyDescent="0.3">
      <c r="A90" s="235" t="s">
        <v>46</v>
      </c>
      <c r="B90" s="236"/>
      <c r="C90" s="237"/>
      <c r="D90" s="61">
        <f>SUM(D77,D81,D85,D89)</f>
        <v>15515</v>
      </c>
      <c r="E90" s="73">
        <f>SUM(E77,E81,E85,E89)</f>
        <v>69039</v>
      </c>
      <c r="F90" s="62">
        <f t="shared" si="89"/>
        <v>0.22472805226031664</v>
      </c>
      <c r="G90" s="61">
        <f>SUM(G77,G81,G85,G89)</f>
        <v>0</v>
      </c>
      <c r="H90" s="73">
        <f>SUM(H77,H81,H85,H89)</f>
        <v>0</v>
      </c>
      <c r="I90" s="62">
        <f t="shared" si="90"/>
        <v>0</v>
      </c>
      <c r="J90" s="61">
        <f>SUM(J77,J81,J85,J89)</f>
        <v>0</v>
      </c>
      <c r="K90" s="73">
        <f>SUM(K77,K81,K85,K89)</f>
        <v>0</v>
      </c>
      <c r="L90" s="62">
        <f t="shared" si="91"/>
        <v>0</v>
      </c>
      <c r="M90" s="61">
        <f>SUM(M77,M81,M85,M89)</f>
        <v>27668</v>
      </c>
      <c r="N90" s="73">
        <f>SUM(N77,N81,N85,N89)</f>
        <v>140215</v>
      </c>
      <c r="O90" s="62">
        <f t="shared" si="92"/>
        <v>0.19732553578433121</v>
      </c>
      <c r="P90" s="61">
        <f>SUM(P77,P81,P85,P89)</f>
        <v>39057</v>
      </c>
      <c r="Q90" s="73">
        <f>SUM(Q77,Q81,Q85,Q89)</f>
        <v>241109</v>
      </c>
      <c r="R90" s="62">
        <f t="shared" si="93"/>
        <v>0.16198897594034234</v>
      </c>
      <c r="S90" s="61">
        <f>SUM(S77,S81,S85,S89)</f>
        <v>0</v>
      </c>
      <c r="T90" s="73">
        <f>SUM(T77,T81,T85,T89)</f>
        <v>0</v>
      </c>
      <c r="U90" s="62">
        <f t="shared" si="94"/>
        <v>0</v>
      </c>
      <c r="V90" s="61">
        <f>SUM(V77,V81,V85,V89)</f>
        <v>0</v>
      </c>
      <c r="W90" s="73">
        <f>SUM(W77,W81,W85,W89)</f>
        <v>0</v>
      </c>
      <c r="X90" s="62">
        <f t="shared" si="95"/>
        <v>0</v>
      </c>
      <c r="Y90" s="61">
        <f>SUM(Y77,Y81,Y85,Y89)</f>
        <v>0</v>
      </c>
      <c r="Z90" s="73">
        <f>SUM(Z77,Z81,Z85,Z89)</f>
        <v>0</v>
      </c>
      <c r="AA90" s="62">
        <f t="shared" si="96"/>
        <v>0</v>
      </c>
      <c r="AB90" s="61">
        <f>SUM(AB77,AB81,AB85,AB89)</f>
        <v>0</v>
      </c>
      <c r="AC90" s="73">
        <f>SUM(AC77,AC81,AC85,AC89)</f>
        <v>0</v>
      </c>
      <c r="AD90" s="62">
        <f t="shared" si="97"/>
        <v>0</v>
      </c>
      <c r="AE90" s="61">
        <f>SUM(AE77,AE81,AE85,AE89)</f>
        <v>4350</v>
      </c>
      <c r="AF90" s="73">
        <f>SUM(AF77,AF81,AF85,AF89)</f>
        <v>25109</v>
      </c>
      <c r="AG90" s="62">
        <f t="shared" si="98"/>
        <v>0.17324465331156158</v>
      </c>
      <c r="AH90" s="61">
        <f>SUM(AH77,AH81,AH85,AH89)</f>
        <v>0</v>
      </c>
      <c r="AI90" s="73">
        <f>SUM(AI77,AI81,AI85,AI89)</f>
        <v>0</v>
      </c>
      <c r="AJ90" s="62">
        <f t="shared" si="99"/>
        <v>0</v>
      </c>
      <c r="AK90" s="61">
        <f>SUM(AK77,AK81,AK85,AK89)</f>
        <v>0</v>
      </c>
      <c r="AL90" s="73">
        <f>SUM(AL77,AL81,AL85,AL89)</f>
        <v>0</v>
      </c>
      <c r="AM90" s="62">
        <f t="shared" si="100"/>
        <v>0</v>
      </c>
      <c r="AN90" s="61">
        <f>SUM(AN77,AN81,AN85,AN89)</f>
        <v>86590</v>
      </c>
      <c r="AO90" s="61">
        <f>SUM(AO77,AO81,AO85,AO89)</f>
        <v>475472</v>
      </c>
      <c r="AP90" s="105">
        <f t="shared" si="101"/>
        <v>0.18211377326109635</v>
      </c>
      <c r="AQ90" s="134">
        <f>SUM(AQ77,AQ81,AQ85,AQ89)</f>
        <v>3736</v>
      </c>
      <c r="AR90" s="121"/>
    </row>
    <row r="91" spans="1:44" x14ac:dyDescent="0.3">
      <c r="A91" s="238" t="s">
        <v>15</v>
      </c>
      <c r="B91" s="232" t="s">
        <v>24</v>
      </c>
      <c r="C91" s="100" t="s">
        <v>41</v>
      </c>
      <c r="D91" s="77">
        <v>766</v>
      </c>
      <c r="E91" s="69">
        <v>5478</v>
      </c>
      <c r="F91" s="55">
        <f t="shared" si="89"/>
        <v>0.13983205549470609</v>
      </c>
      <c r="G91" s="77">
        <v>1118</v>
      </c>
      <c r="H91" s="69">
        <v>7195</v>
      </c>
      <c r="I91" s="55">
        <f t="shared" si="90"/>
        <v>0.15538568450312717</v>
      </c>
      <c r="J91" s="77">
        <v>1434</v>
      </c>
      <c r="K91" s="69">
        <v>14077</v>
      </c>
      <c r="L91" s="55">
        <f t="shared" si="91"/>
        <v>0.10186829580166229</v>
      </c>
      <c r="M91" s="77">
        <v>1493</v>
      </c>
      <c r="N91" s="69">
        <v>12190</v>
      </c>
      <c r="O91" s="55">
        <f t="shared" si="92"/>
        <v>0.12247744052502051</v>
      </c>
      <c r="P91" s="77"/>
      <c r="Q91" s="69"/>
      <c r="R91" s="55">
        <f t="shared" si="93"/>
        <v>0</v>
      </c>
      <c r="S91" s="77"/>
      <c r="T91" s="69"/>
      <c r="U91" s="55">
        <f t="shared" si="94"/>
        <v>0</v>
      </c>
      <c r="V91" s="77">
        <v>1101</v>
      </c>
      <c r="W91" s="69">
        <v>10685</v>
      </c>
      <c r="X91" s="55">
        <f t="shared" si="95"/>
        <v>0.1030416471689284</v>
      </c>
      <c r="Y91" s="77"/>
      <c r="Z91" s="69"/>
      <c r="AA91" s="55">
        <f t="shared" si="96"/>
        <v>0</v>
      </c>
      <c r="AB91" s="77"/>
      <c r="AC91" s="70"/>
      <c r="AD91" s="55">
        <f t="shared" si="97"/>
        <v>0</v>
      </c>
      <c r="AE91" s="77"/>
      <c r="AF91" s="70"/>
      <c r="AG91" s="55">
        <f t="shared" si="98"/>
        <v>0</v>
      </c>
      <c r="AH91" s="77">
        <v>0</v>
      </c>
      <c r="AI91" s="70"/>
      <c r="AJ91" s="55">
        <f t="shared" si="99"/>
        <v>0</v>
      </c>
      <c r="AK91" s="77">
        <v>0</v>
      </c>
      <c r="AL91" s="70"/>
      <c r="AM91" s="55">
        <f t="shared" si="100"/>
        <v>0</v>
      </c>
      <c r="AN91" s="97">
        <f>SUM(D91,G91,J91,M91,P91,S91,V91,Y91,AB91,AE91,AH91,AK91)</f>
        <v>5912</v>
      </c>
      <c r="AO91" s="77">
        <f>SUM(E91,H91,K91,N91,Q91,W91,T91,Z91,AC91,AF91,AI91,AL91)</f>
        <v>49625</v>
      </c>
      <c r="AP91" s="98">
        <f t="shared" si="101"/>
        <v>0.11913350125944584</v>
      </c>
      <c r="AQ91" s="124">
        <v>674</v>
      </c>
      <c r="AR91" s="121"/>
    </row>
    <row r="92" spans="1:44" x14ac:dyDescent="0.3">
      <c r="A92" s="233"/>
      <c r="B92" s="233"/>
      <c r="C92" s="100" t="s">
        <v>43</v>
      </c>
      <c r="D92" s="77">
        <v>783</v>
      </c>
      <c r="E92" s="70">
        <v>7543</v>
      </c>
      <c r="F92" s="55">
        <f t="shared" si="89"/>
        <v>0.10380485218082991</v>
      </c>
      <c r="G92" s="77">
        <v>863</v>
      </c>
      <c r="H92" s="70">
        <v>8208</v>
      </c>
      <c r="I92" s="55">
        <f t="shared" si="90"/>
        <v>0.10514132553606238</v>
      </c>
      <c r="J92" s="77">
        <v>2454</v>
      </c>
      <c r="K92" s="70">
        <v>25768</v>
      </c>
      <c r="L92" s="55">
        <f t="shared" si="91"/>
        <v>9.5234399254889787E-2</v>
      </c>
      <c r="M92" s="77">
        <v>1793</v>
      </c>
      <c r="N92" s="70">
        <v>21530</v>
      </c>
      <c r="O92" s="55">
        <f t="shared" si="92"/>
        <v>8.3279145378541572E-2</v>
      </c>
      <c r="P92" s="77"/>
      <c r="Q92" s="70"/>
      <c r="R92" s="55">
        <f t="shared" si="93"/>
        <v>0</v>
      </c>
      <c r="S92" s="77"/>
      <c r="T92" s="70"/>
      <c r="U92" s="55">
        <f t="shared" si="94"/>
        <v>0</v>
      </c>
      <c r="V92" s="77">
        <v>1549</v>
      </c>
      <c r="W92" s="70">
        <v>22378</v>
      </c>
      <c r="X92" s="55">
        <f t="shared" si="95"/>
        <v>6.9219769416391103E-2</v>
      </c>
      <c r="Y92" s="77"/>
      <c r="Z92" s="70"/>
      <c r="AA92" s="55">
        <f t="shared" si="96"/>
        <v>0</v>
      </c>
      <c r="AB92" s="77"/>
      <c r="AC92" s="70"/>
      <c r="AD92" s="55">
        <f t="shared" si="97"/>
        <v>0</v>
      </c>
      <c r="AE92" s="77"/>
      <c r="AF92" s="70"/>
      <c r="AG92" s="55">
        <f t="shared" si="98"/>
        <v>0</v>
      </c>
      <c r="AH92" s="77">
        <v>0</v>
      </c>
      <c r="AI92" s="139" t="s">
        <v>91</v>
      </c>
      <c r="AJ92" s="55">
        <f t="shared" si="99"/>
        <v>0</v>
      </c>
      <c r="AK92" s="77">
        <v>0</v>
      </c>
      <c r="AL92" s="70"/>
      <c r="AM92" s="55">
        <f t="shared" si="100"/>
        <v>0</v>
      </c>
      <c r="AN92" s="97">
        <f>SUM(D92,G92,J92,M92,P92,S92,V92,Y92,AB92,AE92,AH92,AK92)</f>
        <v>7442</v>
      </c>
      <c r="AO92" s="77">
        <f>SUM(E92,H92,K92,N92,Q92,W92,T92,Z92,AC92,AF92,AI92,AL92)</f>
        <v>85427</v>
      </c>
      <c r="AP92" s="98">
        <f t="shared" si="101"/>
        <v>8.7115314830205903E-2</v>
      </c>
      <c r="AQ92" s="124">
        <v>1121</v>
      </c>
      <c r="AR92" s="121"/>
    </row>
    <row r="93" spans="1:44" x14ac:dyDescent="0.3">
      <c r="A93" s="233"/>
      <c r="B93" s="233"/>
      <c r="C93" s="100" t="s">
        <v>47</v>
      </c>
      <c r="D93" s="77">
        <v>973</v>
      </c>
      <c r="E93" s="5">
        <v>8226</v>
      </c>
      <c r="F93" s="55">
        <f>IF(ISERROR(D93/H93),0,(D93/H93))</f>
        <v>0.10954739923440666</v>
      </c>
      <c r="G93" s="77">
        <v>1015</v>
      </c>
      <c r="H93" s="70">
        <v>8882</v>
      </c>
      <c r="I93" s="55">
        <f>IF(ISERROR(G93/#REF!),0,(G93/#REF!))</f>
        <v>0</v>
      </c>
      <c r="J93" s="77">
        <v>3159</v>
      </c>
      <c r="K93" s="70">
        <v>30621</v>
      </c>
      <c r="L93" s="55">
        <f t="shared" si="91"/>
        <v>0.10316449495444303</v>
      </c>
      <c r="M93" s="77">
        <v>2039</v>
      </c>
      <c r="N93" s="70">
        <v>19139</v>
      </c>
      <c r="O93" s="55">
        <f t="shared" si="92"/>
        <v>0.10653639166100633</v>
      </c>
      <c r="P93" s="77"/>
      <c r="Q93" s="70"/>
      <c r="R93" s="55">
        <f t="shared" si="93"/>
        <v>0</v>
      </c>
      <c r="S93" s="77"/>
      <c r="T93" s="70"/>
      <c r="U93" s="55">
        <f t="shared" si="94"/>
        <v>0</v>
      </c>
      <c r="V93" s="77">
        <v>1618</v>
      </c>
      <c r="W93" s="70">
        <v>22307</v>
      </c>
      <c r="X93" s="55">
        <f t="shared" si="95"/>
        <v>7.2533285515757384E-2</v>
      </c>
      <c r="Y93" s="77"/>
      <c r="Z93" s="70"/>
      <c r="AA93" s="55">
        <f t="shared" si="96"/>
        <v>0</v>
      </c>
      <c r="AB93" s="77"/>
      <c r="AC93" s="70"/>
      <c r="AD93" s="55">
        <f t="shared" si="97"/>
        <v>0</v>
      </c>
      <c r="AE93" s="77"/>
      <c r="AF93" s="70"/>
      <c r="AG93" s="55">
        <f t="shared" si="98"/>
        <v>0</v>
      </c>
      <c r="AH93" s="77">
        <v>0</v>
      </c>
      <c r="AI93" s="139" t="s">
        <v>89</v>
      </c>
      <c r="AJ93" s="55">
        <f t="shared" si="99"/>
        <v>0</v>
      </c>
      <c r="AK93" s="77">
        <v>0</v>
      </c>
      <c r="AL93" s="70"/>
      <c r="AM93" s="55">
        <f t="shared" si="100"/>
        <v>0</v>
      </c>
      <c r="AN93" s="97">
        <f>SUM(D93,G93,J93,M93,P93,S93,V93,Y93,AB93,AE93,AH93,AK93)</f>
        <v>8804</v>
      </c>
      <c r="AO93" s="77">
        <f>SUM(E93,H93,K93,N93,Q93,W93,T93,Z93,AC93,AF93,AI93,AL93)</f>
        <v>89175</v>
      </c>
      <c r="AP93" s="98">
        <f t="shared" si="101"/>
        <v>9.8727221754976169E-2</v>
      </c>
      <c r="AQ93" s="124">
        <v>1382</v>
      </c>
      <c r="AR93" s="121"/>
    </row>
    <row r="94" spans="1:44" x14ac:dyDescent="0.3">
      <c r="A94" s="233"/>
      <c r="B94" s="234"/>
      <c r="C94" s="102" t="s">
        <v>44</v>
      </c>
      <c r="D94" s="58">
        <f>SUM(D91:D93)</f>
        <v>2522</v>
      </c>
      <c r="E94" s="71">
        <f>SUM(E91:E93)</f>
        <v>21247</v>
      </c>
      <c r="F94" s="59">
        <f t="shared" si="89"/>
        <v>0.11869911046265355</v>
      </c>
      <c r="G94" s="58">
        <f>SUM(G91:G93)</f>
        <v>2996</v>
      </c>
      <c r="H94" s="71">
        <f>SUM(H91:H93)</f>
        <v>24285</v>
      </c>
      <c r="I94" s="59">
        <f t="shared" si="90"/>
        <v>0.12336833436277538</v>
      </c>
      <c r="J94" s="58">
        <f>SUM(J91:J93)</f>
        <v>7047</v>
      </c>
      <c r="K94" s="71">
        <f>SUM(K91:K93)</f>
        <v>70466</v>
      </c>
      <c r="L94" s="59">
        <f t="shared" si="91"/>
        <v>0.10000567649646638</v>
      </c>
      <c r="M94" s="58">
        <f>SUM(M91:M93)</f>
        <v>5325</v>
      </c>
      <c r="N94" s="71">
        <f>SUM(N91:N93)</f>
        <v>52859</v>
      </c>
      <c r="O94" s="59">
        <f t="shared" si="92"/>
        <v>0.10073970374013887</v>
      </c>
      <c r="P94" s="58">
        <f>SUM(P91:P93)</f>
        <v>0</v>
      </c>
      <c r="Q94" s="71">
        <f>SUM(Q91:Q93)</f>
        <v>0</v>
      </c>
      <c r="R94" s="59">
        <f t="shared" si="93"/>
        <v>0</v>
      </c>
      <c r="S94" s="58">
        <f>SUM(S91:S93)</f>
        <v>0</v>
      </c>
      <c r="T94" s="71">
        <f>SUM(T91:T93)</f>
        <v>0</v>
      </c>
      <c r="U94" s="59">
        <f t="shared" si="94"/>
        <v>0</v>
      </c>
      <c r="V94" s="58">
        <f>SUM(V91:V93)</f>
        <v>4268</v>
      </c>
      <c r="W94" s="71">
        <f>SUM(W91:W93)</f>
        <v>55370</v>
      </c>
      <c r="X94" s="59">
        <f t="shared" si="95"/>
        <v>7.7081452049846483E-2</v>
      </c>
      <c r="Y94" s="58">
        <f>SUM(Y91:Y93)</f>
        <v>0</v>
      </c>
      <c r="Z94" s="71">
        <f>SUM(Z91:Z93)</f>
        <v>0</v>
      </c>
      <c r="AA94" s="59">
        <f t="shared" si="96"/>
        <v>0</v>
      </c>
      <c r="AB94" s="58">
        <f>SUM(AB91:AB93)</f>
        <v>0</v>
      </c>
      <c r="AC94" s="71">
        <f>SUM(AC91:AC93)</f>
        <v>0</v>
      </c>
      <c r="AD94" s="59">
        <f t="shared" si="97"/>
        <v>0</v>
      </c>
      <c r="AE94" s="58">
        <f>SUM(AE91:AE93)</f>
        <v>0</v>
      </c>
      <c r="AF94" s="71">
        <f>SUM(AF91:AF93)</f>
        <v>0</v>
      </c>
      <c r="AG94" s="59">
        <f t="shared" si="98"/>
        <v>0</v>
      </c>
      <c r="AH94" s="58">
        <v>0</v>
      </c>
      <c r="AI94" s="71">
        <f>SUM(AI91:AI93)</f>
        <v>0</v>
      </c>
      <c r="AJ94" s="59">
        <f t="shared" si="99"/>
        <v>0</v>
      </c>
      <c r="AK94" s="58">
        <v>0</v>
      </c>
      <c r="AL94" s="71">
        <f>SUM(AL91:AL93)</f>
        <v>0</v>
      </c>
      <c r="AM94" s="59">
        <f t="shared" si="100"/>
        <v>0</v>
      </c>
      <c r="AN94" s="58">
        <f>SUM(AN91:AN93)</f>
        <v>22158</v>
      </c>
      <c r="AO94" s="58">
        <f>SUM(AO91:AO93)</f>
        <v>224227</v>
      </c>
      <c r="AP94" s="103">
        <f t="shared" si="101"/>
        <v>9.8819499881816195E-2</v>
      </c>
      <c r="AQ94" s="133">
        <f>SUM(AQ91:AQ93)</f>
        <v>3177</v>
      </c>
      <c r="AR94" s="121"/>
    </row>
    <row r="95" spans="1:44" x14ac:dyDescent="0.3">
      <c r="A95" s="233"/>
      <c r="B95" s="232" t="s">
        <v>25</v>
      </c>
      <c r="C95" s="100" t="s">
        <v>38</v>
      </c>
      <c r="D95" s="129">
        <v>753</v>
      </c>
      <c r="E95" s="70">
        <v>9933</v>
      </c>
      <c r="F95" s="55">
        <f t="shared" si="89"/>
        <v>7.5807913017215345E-2</v>
      </c>
      <c r="G95" s="129">
        <v>981</v>
      </c>
      <c r="H95" s="70">
        <v>9260</v>
      </c>
      <c r="I95" s="55">
        <f t="shared" si="90"/>
        <v>0.10593952483801296</v>
      </c>
      <c r="J95" s="129">
        <v>3242</v>
      </c>
      <c r="K95" s="70">
        <v>38049</v>
      </c>
      <c r="L95" s="55">
        <f t="shared" si="91"/>
        <v>8.5205918683802465E-2</v>
      </c>
      <c r="M95" s="129">
        <v>2754</v>
      </c>
      <c r="N95" s="70">
        <v>28943</v>
      </c>
      <c r="O95" s="55">
        <f t="shared" si="92"/>
        <v>9.5152541201672255E-2</v>
      </c>
      <c r="P95" s="77"/>
      <c r="Q95" s="70"/>
      <c r="R95" s="55">
        <f t="shared" si="93"/>
        <v>0</v>
      </c>
      <c r="S95" s="77"/>
      <c r="T95" s="70"/>
      <c r="U95" s="55">
        <f t="shared" si="94"/>
        <v>0</v>
      </c>
      <c r="V95" s="129">
        <v>1747</v>
      </c>
      <c r="W95" s="70">
        <v>28307</v>
      </c>
      <c r="X95" s="55">
        <f t="shared" si="95"/>
        <v>6.1716183276221429E-2</v>
      </c>
      <c r="Y95" s="77"/>
      <c r="Z95" s="70"/>
      <c r="AA95" s="55">
        <f t="shared" si="96"/>
        <v>0</v>
      </c>
      <c r="AB95" s="77"/>
      <c r="AC95" s="70"/>
      <c r="AD95" s="55">
        <f t="shared" si="97"/>
        <v>0</v>
      </c>
      <c r="AE95" s="77"/>
      <c r="AF95" s="70"/>
      <c r="AG95" s="55">
        <f t="shared" si="98"/>
        <v>0</v>
      </c>
      <c r="AH95" s="77">
        <v>62</v>
      </c>
      <c r="AI95" s="70">
        <v>1119</v>
      </c>
      <c r="AJ95" s="55">
        <f t="shared" si="99"/>
        <v>5.5406613047363718E-2</v>
      </c>
      <c r="AK95" s="77"/>
      <c r="AL95" s="70"/>
      <c r="AM95" s="55">
        <f t="shared" si="100"/>
        <v>0</v>
      </c>
      <c r="AN95" s="97">
        <f>SUM(D95,G95,J95,M95,P95,S95,V95,Y95,AB95,AE95,AH95,AK95)</f>
        <v>9539</v>
      </c>
      <c r="AO95" s="77">
        <f>SUM(E95,H95,K95,N95,Q95,W95,T95,Z95,AC95,AF95,AI95,AL95)</f>
        <v>115611</v>
      </c>
      <c r="AP95" s="98">
        <f t="shared" si="101"/>
        <v>8.2509449792839779E-2</v>
      </c>
      <c r="AQ95" s="22">
        <v>2054</v>
      </c>
      <c r="AR95" s="121"/>
    </row>
    <row r="96" spans="1:44" x14ac:dyDescent="0.3">
      <c r="A96" s="233"/>
      <c r="B96" s="233"/>
      <c r="C96" s="54" t="s">
        <v>39</v>
      </c>
      <c r="D96" s="136">
        <v>771</v>
      </c>
      <c r="E96" s="70">
        <v>9811</v>
      </c>
      <c r="F96" s="55">
        <f t="shared" si="89"/>
        <v>7.8585261441239423E-2</v>
      </c>
      <c r="G96" s="135">
        <v>1282</v>
      </c>
      <c r="H96" s="70">
        <v>13011</v>
      </c>
      <c r="I96" s="55">
        <f t="shared" si="90"/>
        <v>9.8532011374990389E-2</v>
      </c>
      <c r="J96" s="135">
        <v>3518</v>
      </c>
      <c r="K96" s="70">
        <v>38864</v>
      </c>
      <c r="L96" s="55">
        <f t="shared" si="91"/>
        <v>9.0520790448744337E-2</v>
      </c>
      <c r="M96" s="135">
        <v>2351</v>
      </c>
      <c r="N96" s="70">
        <v>28346</v>
      </c>
      <c r="O96" s="55">
        <f t="shared" si="92"/>
        <v>8.2939391801312351E-2</v>
      </c>
      <c r="P96" s="77"/>
      <c r="Q96" s="70"/>
      <c r="R96" s="55">
        <f t="shared" si="93"/>
        <v>0</v>
      </c>
      <c r="S96" s="77"/>
      <c r="T96" s="70"/>
      <c r="U96" s="55">
        <f t="shared" si="94"/>
        <v>0</v>
      </c>
      <c r="V96" s="135">
        <v>2014</v>
      </c>
      <c r="W96" s="70">
        <v>30074</v>
      </c>
      <c r="X96" s="55">
        <f t="shared" si="95"/>
        <v>6.6968145241737054E-2</v>
      </c>
      <c r="Y96" s="77"/>
      <c r="Z96" s="70"/>
      <c r="AA96" s="55">
        <f t="shared" si="96"/>
        <v>0</v>
      </c>
      <c r="AB96" s="77"/>
      <c r="AC96" s="70"/>
      <c r="AD96" s="55">
        <f t="shared" si="97"/>
        <v>0</v>
      </c>
      <c r="AE96" s="77"/>
      <c r="AF96" s="70"/>
      <c r="AG96" s="55">
        <f t="shared" si="98"/>
        <v>0</v>
      </c>
      <c r="AH96" s="77">
        <v>214</v>
      </c>
      <c r="AI96" s="70">
        <v>4034</v>
      </c>
      <c r="AJ96" s="55">
        <f t="shared" si="99"/>
        <v>5.3049082796232029E-2</v>
      </c>
      <c r="AK96" s="77"/>
      <c r="AL96" s="70"/>
      <c r="AM96" s="55">
        <f t="shared" si="100"/>
        <v>0</v>
      </c>
      <c r="AN96" s="97">
        <f>SUM(D96,G96,J96,M96,P96,S96,V96,Y96,AB96,AE96,AH96,AK96)</f>
        <v>10150</v>
      </c>
      <c r="AO96" s="77">
        <f>SUM(E96,H96,K96,N96,Q96,W96,T96,Z96,AC96,AF96,AI96,AL96)</f>
        <v>124140</v>
      </c>
      <c r="AP96" s="98">
        <f t="shared" si="101"/>
        <v>8.1762526180119227E-2</v>
      </c>
      <c r="AQ96" s="77">
        <v>2562</v>
      </c>
      <c r="AR96" s="122"/>
    </row>
    <row r="97" spans="1:44" x14ac:dyDescent="0.3">
      <c r="A97" s="233"/>
      <c r="B97" s="233"/>
      <c r="C97" s="100" t="s">
        <v>52</v>
      </c>
      <c r="D97" s="77">
        <v>1312</v>
      </c>
      <c r="E97" s="70">
        <v>12597</v>
      </c>
      <c r="F97" s="55">
        <f t="shared" si="89"/>
        <v>0.10415178217035802</v>
      </c>
      <c r="G97" s="77">
        <v>1231</v>
      </c>
      <c r="H97" s="70">
        <v>13300</v>
      </c>
      <c r="I97" s="55">
        <f t="shared" si="90"/>
        <v>9.2556390977443614E-2</v>
      </c>
      <c r="J97" s="77">
        <v>3259</v>
      </c>
      <c r="K97" s="70">
        <v>37854</v>
      </c>
      <c r="L97" s="55">
        <f t="shared" si="91"/>
        <v>8.6093939874253705E-2</v>
      </c>
      <c r="M97" s="77">
        <v>2023</v>
      </c>
      <c r="N97" s="70">
        <v>22143</v>
      </c>
      <c r="O97" s="55">
        <f t="shared" si="92"/>
        <v>9.1360700898703878E-2</v>
      </c>
      <c r="P97" s="77"/>
      <c r="Q97" s="70"/>
      <c r="R97" s="55">
        <f t="shared" si="93"/>
        <v>0</v>
      </c>
      <c r="S97" s="77"/>
      <c r="T97" s="70"/>
      <c r="U97" s="55">
        <f t="shared" si="94"/>
        <v>0</v>
      </c>
      <c r="V97" s="77">
        <v>2124</v>
      </c>
      <c r="W97" s="70">
        <v>31214</v>
      </c>
      <c r="X97" s="55">
        <f t="shared" si="95"/>
        <v>6.804638944063561E-2</v>
      </c>
      <c r="Y97" s="77"/>
      <c r="Z97" s="70"/>
      <c r="AA97" s="55">
        <f t="shared" si="96"/>
        <v>0</v>
      </c>
      <c r="AB97" s="77"/>
      <c r="AC97" s="70"/>
      <c r="AD97" s="55">
        <f t="shared" si="97"/>
        <v>0</v>
      </c>
      <c r="AE97" s="77"/>
      <c r="AF97" s="70"/>
      <c r="AG97" s="55">
        <f t="shared" si="98"/>
        <v>0</v>
      </c>
      <c r="AH97" s="77">
        <v>392</v>
      </c>
      <c r="AI97" s="70">
        <v>5062</v>
      </c>
      <c r="AJ97" s="55">
        <f t="shared" si="99"/>
        <v>7.7439747135519557E-2</v>
      </c>
      <c r="AK97" s="77"/>
      <c r="AL97" s="70"/>
      <c r="AM97" s="55">
        <f t="shared" si="100"/>
        <v>0</v>
      </c>
      <c r="AN97" s="97">
        <f>SUM(D97,G97,J97,M97,P97,S97,V97,Y97,AB97,AE97,AH97,AK97)</f>
        <v>10341</v>
      </c>
      <c r="AO97" s="77">
        <f>SUM(E97,H97,K97,N97,Q97,W97,T97,Z97,AC97,AF97,AI97,AL97)</f>
        <v>122170</v>
      </c>
      <c r="AP97" s="98">
        <f t="shared" si="101"/>
        <v>8.4644348039616929E-2</v>
      </c>
      <c r="AQ97" s="124">
        <v>2396</v>
      </c>
      <c r="AR97" s="121"/>
    </row>
    <row r="98" spans="1:44" x14ac:dyDescent="0.3">
      <c r="A98" s="233"/>
      <c r="B98" s="234"/>
      <c r="C98" s="102" t="s">
        <v>44</v>
      </c>
      <c r="D98" s="58">
        <f>SUM(D95:D97)</f>
        <v>2836</v>
      </c>
      <c r="E98" s="71">
        <f>SUM(E95:E97)</f>
        <v>32341</v>
      </c>
      <c r="F98" s="59">
        <f t="shared" si="89"/>
        <v>8.7690547602114963E-2</v>
      </c>
      <c r="G98" s="58">
        <f>SUM(G95:G97)</f>
        <v>3494</v>
      </c>
      <c r="H98" s="71">
        <f>SUM(H95:H97)</f>
        <v>35571</v>
      </c>
      <c r="I98" s="59">
        <f t="shared" si="90"/>
        <v>9.8226083045177257E-2</v>
      </c>
      <c r="J98" s="58">
        <f>SUM(J95:J97)</f>
        <v>10019</v>
      </c>
      <c r="K98" s="71">
        <f>SUM(K95:K97)</f>
        <v>114767</v>
      </c>
      <c r="L98" s="59">
        <f t="shared" si="91"/>
        <v>8.7298613713001127E-2</v>
      </c>
      <c r="M98" s="58">
        <f>SUM(M95:M97)</f>
        <v>7128</v>
      </c>
      <c r="N98" s="71">
        <f>SUM(N95:N97)</f>
        <v>79432</v>
      </c>
      <c r="O98" s="59">
        <f t="shared" si="92"/>
        <v>8.9737133648907244E-2</v>
      </c>
      <c r="P98" s="58">
        <f>SUM(P95:P97)</f>
        <v>0</v>
      </c>
      <c r="Q98" s="71">
        <f>SUM(Q95:Q97)</f>
        <v>0</v>
      </c>
      <c r="R98" s="59">
        <f t="shared" si="93"/>
        <v>0</v>
      </c>
      <c r="S98" s="58">
        <f>SUM(S95:S97)</f>
        <v>0</v>
      </c>
      <c r="T98" s="71">
        <f>SUM(T95:T97)</f>
        <v>0</v>
      </c>
      <c r="U98" s="59">
        <f t="shared" si="94"/>
        <v>0</v>
      </c>
      <c r="V98" s="58">
        <f>SUM(V95:V97)</f>
        <v>5885</v>
      </c>
      <c r="W98" s="71">
        <f>SUM(W95:W97)</f>
        <v>89595</v>
      </c>
      <c r="X98" s="59">
        <f t="shared" si="95"/>
        <v>6.5684468999386125E-2</v>
      </c>
      <c r="Y98" s="58">
        <f>SUM(Y95:Y97)</f>
        <v>0</v>
      </c>
      <c r="Z98" s="71">
        <f>SUM(Z95:Z97)</f>
        <v>0</v>
      </c>
      <c r="AA98" s="59">
        <f t="shared" si="96"/>
        <v>0</v>
      </c>
      <c r="AB98" s="58">
        <f>SUM(AB95:AB97)</f>
        <v>0</v>
      </c>
      <c r="AC98" s="71">
        <f>SUM(AC95:AC97)</f>
        <v>0</v>
      </c>
      <c r="AD98" s="59">
        <f t="shared" si="97"/>
        <v>0</v>
      </c>
      <c r="AE98" s="58">
        <f>SUM(AE95:AE97)</f>
        <v>0</v>
      </c>
      <c r="AF98" s="71">
        <f>SUM(AF95:AF97)</f>
        <v>0</v>
      </c>
      <c r="AG98" s="59">
        <f t="shared" si="98"/>
        <v>0</v>
      </c>
      <c r="AH98" s="71">
        <f>SUM(AH95:AH97)</f>
        <v>668</v>
      </c>
      <c r="AI98" s="71">
        <f>SUM(AI95:AI97)</f>
        <v>10215</v>
      </c>
      <c r="AJ98" s="59">
        <f t="shared" si="99"/>
        <v>6.5394028389623104E-2</v>
      </c>
      <c r="AK98" s="71">
        <f>SUM(AK95:AK97)</f>
        <v>0</v>
      </c>
      <c r="AL98" s="71">
        <f>SUM(AL95:AL97)</f>
        <v>0</v>
      </c>
      <c r="AM98" s="59">
        <f t="shared" si="100"/>
        <v>0</v>
      </c>
      <c r="AN98" s="58">
        <f>SUM(AN95:AN97)</f>
        <v>30030</v>
      </c>
      <c r="AO98" s="58">
        <f>SUM(AO95:AO97)</f>
        <v>361921</v>
      </c>
      <c r="AP98" s="103">
        <f t="shared" si="101"/>
        <v>8.2973908670676749E-2</v>
      </c>
      <c r="AQ98" s="133">
        <f>SUM(AQ95:AQ97)</f>
        <v>7012</v>
      </c>
      <c r="AR98" s="121"/>
    </row>
    <row r="99" spans="1:44" x14ac:dyDescent="0.3">
      <c r="A99" s="233"/>
      <c r="B99" s="232" t="s">
        <v>26</v>
      </c>
      <c r="C99" s="100" t="s">
        <v>55</v>
      </c>
      <c r="D99" s="137">
        <v>1044</v>
      </c>
      <c r="E99" s="70">
        <v>12597</v>
      </c>
      <c r="F99" s="55">
        <f t="shared" si="89"/>
        <v>8.2876875446534895E-2</v>
      </c>
      <c r="G99" s="137">
        <v>1003</v>
      </c>
      <c r="H99" s="70">
        <v>12578</v>
      </c>
      <c r="I99" s="55">
        <f t="shared" si="90"/>
        <v>7.9742407377961524E-2</v>
      </c>
      <c r="J99" s="137">
        <v>3523</v>
      </c>
      <c r="K99" s="70">
        <v>36007</v>
      </c>
      <c r="L99" s="55">
        <f t="shared" si="91"/>
        <v>9.784208626100481E-2</v>
      </c>
      <c r="M99" s="137">
        <v>2829</v>
      </c>
      <c r="N99" s="70">
        <v>26985</v>
      </c>
      <c r="O99" s="55">
        <f t="shared" si="92"/>
        <v>0.10483602001111729</v>
      </c>
      <c r="P99" s="77"/>
      <c r="Q99" s="70"/>
      <c r="R99" s="55">
        <f t="shared" si="93"/>
        <v>0</v>
      </c>
      <c r="S99" s="77"/>
      <c r="T99" s="70"/>
      <c r="U99" s="55">
        <f t="shared" si="94"/>
        <v>0</v>
      </c>
      <c r="V99" s="137">
        <v>1933</v>
      </c>
      <c r="W99" s="70">
        <v>27033</v>
      </c>
      <c r="X99" s="55">
        <f t="shared" si="95"/>
        <v>7.1505197351385344E-2</v>
      </c>
      <c r="Y99" s="77"/>
      <c r="Z99" s="70"/>
      <c r="AA99" s="55">
        <f t="shared" si="96"/>
        <v>0</v>
      </c>
      <c r="AB99" s="77"/>
      <c r="AC99" s="70"/>
      <c r="AD99" s="55">
        <f t="shared" si="97"/>
        <v>0</v>
      </c>
      <c r="AE99" s="77"/>
      <c r="AF99" s="70"/>
      <c r="AG99" s="55">
        <f t="shared" si="98"/>
        <v>0</v>
      </c>
      <c r="AH99" s="77">
        <v>339</v>
      </c>
      <c r="AI99" s="70">
        <v>5860</v>
      </c>
      <c r="AJ99" s="55">
        <f t="shared" si="99"/>
        <v>5.7849829351535834E-2</v>
      </c>
      <c r="AK99" s="77"/>
      <c r="AL99" s="70"/>
      <c r="AM99" s="55">
        <f t="shared" si="100"/>
        <v>0</v>
      </c>
      <c r="AN99" s="97">
        <f>SUM(D99,G99,J99,M99,P99,S99,V99,Y99,AB99,AE99,AH99,AK99)</f>
        <v>10671</v>
      </c>
      <c r="AO99" s="77">
        <f>SUM(E99,H99,K99,N99,Q99,W99,T99,Z99,AC99,AF99,AI99,AL99)</f>
        <v>121060</v>
      </c>
      <c r="AP99" s="98">
        <f t="shared" si="101"/>
        <v>8.8146373698992239E-2</v>
      </c>
      <c r="AQ99" s="135">
        <v>2064</v>
      </c>
      <c r="AR99" s="121"/>
    </row>
    <row r="100" spans="1:44" x14ac:dyDescent="0.3">
      <c r="A100" s="233"/>
      <c r="B100" s="233"/>
      <c r="C100" s="100" t="s">
        <v>50</v>
      </c>
      <c r="D100" s="77">
        <v>1205</v>
      </c>
      <c r="E100" s="70">
        <v>12266</v>
      </c>
      <c r="F100" s="55">
        <f t="shared" si="89"/>
        <v>9.8239034730148375E-2</v>
      </c>
      <c r="G100" s="77">
        <v>938</v>
      </c>
      <c r="H100" s="70">
        <v>9176</v>
      </c>
      <c r="I100" s="55">
        <f t="shared" si="90"/>
        <v>0.10222319093286836</v>
      </c>
      <c r="J100" s="77">
        <v>2715</v>
      </c>
      <c r="K100" s="70">
        <v>25399</v>
      </c>
      <c r="L100" s="55">
        <f t="shared" si="91"/>
        <v>0.10689397220363006</v>
      </c>
      <c r="M100" s="77">
        <v>3033</v>
      </c>
      <c r="N100" s="70">
        <v>25751</v>
      </c>
      <c r="O100" s="55">
        <f t="shared" si="92"/>
        <v>0.11778183371519553</v>
      </c>
      <c r="P100" s="77"/>
      <c r="Q100" s="70"/>
      <c r="R100" s="55">
        <f t="shared" si="93"/>
        <v>0</v>
      </c>
      <c r="S100" s="77"/>
      <c r="T100" s="70"/>
      <c r="U100" s="55">
        <f t="shared" si="94"/>
        <v>0</v>
      </c>
      <c r="V100" s="77">
        <v>1811</v>
      </c>
      <c r="W100" s="70">
        <v>22197</v>
      </c>
      <c r="X100" s="55">
        <f t="shared" si="95"/>
        <v>8.1587601928188494E-2</v>
      </c>
      <c r="Y100" s="77"/>
      <c r="Z100" s="70"/>
      <c r="AA100" s="55">
        <f t="shared" si="96"/>
        <v>0</v>
      </c>
      <c r="AB100" s="77"/>
      <c r="AC100" s="70"/>
      <c r="AD100" s="55">
        <f t="shared" si="97"/>
        <v>0</v>
      </c>
      <c r="AE100" s="77"/>
      <c r="AF100" s="70"/>
      <c r="AG100" s="55">
        <f t="shared" si="98"/>
        <v>0</v>
      </c>
      <c r="AH100" s="77">
        <v>455</v>
      </c>
      <c r="AI100" s="70">
        <v>5899</v>
      </c>
      <c r="AJ100" s="55">
        <f t="shared" si="99"/>
        <v>7.7131717240210201E-2</v>
      </c>
      <c r="AK100" s="77">
        <v>0</v>
      </c>
      <c r="AL100" s="70"/>
      <c r="AM100" s="55">
        <f t="shared" si="100"/>
        <v>0</v>
      </c>
      <c r="AN100" s="97">
        <f>SUM(D100,G100,J100,M100,P100,S100,V100,Y100,AB100,AE100,AH100,AK100)</f>
        <v>10157</v>
      </c>
      <c r="AO100" s="77">
        <f>SUM(E100,H100,K100,N100,Q100,W100,T100,Z100,AC100,AF100,AI100,AL100)</f>
        <v>100688</v>
      </c>
      <c r="AP100" s="98">
        <f t="shared" si="101"/>
        <v>0.10087597330367075</v>
      </c>
      <c r="AQ100" s="124">
        <v>1650</v>
      </c>
      <c r="AR100" s="121"/>
    </row>
    <row r="101" spans="1:44" x14ac:dyDescent="0.3">
      <c r="A101" s="233"/>
      <c r="B101" s="233"/>
      <c r="C101" s="100" t="s">
        <v>51</v>
      </c>
      <c r="D101" s="77">
        <v>1333</v>
      </c>
      <c r="E101" s="70">
        <v>11327</v>
      </c>
      <c r="F101" s="55">
        <f t="shared" si="89"/>
        <v>0.11768341131808951</v>
      </c>
      <c r="G101" s="77">
        <v>1016</v>
      </c>
      <c r="H101" s="70">
        <v>7234</v>
      </c>
      <c r="I101" s="55">
        <f t="shared" si="90"/>
        <v>0.14044788498755875</v>
      </c>
      <c r="J101" s="77">
        <v>3369</v>
      </c>
      <c r="K101" s="70">
        <v>25074</v>
      </c>
      <c r="L101" s="55">
        <f t="shared" si="91"/>
        <v>0.13436228762861929</v>
      </c>
      <c r="M101" s="77">
        <v>3189</v>
      </c>
      <c r="N101" s="70">
        <v>23158</v>
      </c>
      <c r="O101" s="55">
        <f t="shared" si="92"/>
        <v>0.13770619224458069</v>
      </c>
      <c r="P101" s="77"/>
      <c r="Q101" s="70"/>
      <c r="R101" s="55">
        <f t="shared" si="93"/>
        <v>0</v>
      </c>
      <c r="S101" s="77"/>
      <c r="T101" s="70"/>
      <c r="U101" s="55">
        <f t="shared" si="94"/>
        <v>0</v>
      </c>
      <c r="V101" s="77">
        <v>1870</v>
      </c>
      <c r="W101" s="70">
        <v>17771</v>
      </c>
      <c r="X101" s="55">
        <f t="shared" si="95"/>
        <v>0.10522761802937369</v>
      </c>
      <c r="Y101" s="77"/>
      <c r="Z101" s="70"/>
      <c r="AA101" s="55">
        <f t="shared" si="96"/>
        <v>0</v>
      </c>
      <c r="AB101" s="77"/>
      <c r="AC101" s="70"/>
      <c r="AD101" s="55">
        <f t="shared" si="97"/>
        <v>0</v>
      </c>
      <c r="AE101" s="77"/>
      <c r="AF101" s="70"/>
      <c r="AG101" s="55">
        <f t="shared" si="98"/>
        <v>0</v>
      </c>
      <c r="AH101" s="77">
        <v>726</v>
      </c>
      <c r="AI101" s="70">
        <v>9454</v>
      </c>
      <c r="AJ101" s="55">
        <f t="shared" si="99"/>
        <v>7.6792891897609475E-2</v>
      </c>
      <c r="AK101" s="77">
        <v>0</v>
      </c>
      <c r="AL101" s="70"/>
      <c r="AM101" s="55">
        <f t="shared" si="100"/>
        <v>0</v>
      </c>
      <c r="AN101" s="97">
        <f>SUM(D101,G101,J101,M101,P101,S101,V101,Y101,AB101,AE101,AH101,AK101)</f>
        <v>11503</v>
      </c>
      <c r="AO101" s="77">
        <f>SUM(E101,H101,K101,N101,Q101,W101,T101,Z101,AC101,AF101,AI101,AL101)</f>
        <v>94018</v>
      </c>
      <c r="AP101" s="56">
        <f t="shared" si="101"/>
        <v>0.12234891191048522</v>
      </c>
      <c r="AQ101" s="124">
        <v>1804</v>
      </c>
      <c r="AR101" s="121"/>
    </row>
    <row r="102" spans="1:44" x14ac:dyDescent="0.3">
      <c r="A102" s="233"/>
      <c r="B102" s="234"/>
      <c r="C102" s="102" t="s">
        <v>44</v>
      </c>
      <c r="D102" s="58">
        <f>SUM(D99:D101)</f>
        <v>3582</v>
      </c>
      <c r="E102" s="71">
        <f>SUM(E99:E101)</f>
        <v>36190</v>
      </c>
      <c r="F102" s="59">
        <f t="shared" si="89"/>
        <v>9.8977618126554298E-2</v>
      </c>
      <c r="G102" s="58">
        <f>SUM(G99:G101)</f>
        <v>2957</v>
      </c>
      <c r="H102" s="71">
        <f>SUM(H99:H101)</f>
        <v>28988</v>
      </c>
      <c r="I102" s="59">
        <f t="shared" si="90"/>
        <v>0.10200772733544915</v>
      </c>
      <c r="J102" s="58">
        <f>SUM(J99:J101)</f>
        <v>9607</v>
      </c>
      <c r="K102" s="71">
        <f>SUM(K99:K101)</f>
        <v>86480</v>
      </c>
      <c r="L102" s="59">
        <f t="shared" si="91"/>
        <v>0.11108926919518963</v>
      </c>
      <c r="M102" s="58">
        <f>SUM(M99:M101)</f>
        <v>9051</v>
      </c>
      <c r="N102" s="71">
        <f>SUM(N99:N101)</f>
        <v>75894</v>
      </c>
      <c r="O102" s="59">
        <f t="shared" si="92"/>
        <v>0.11925843940232429</v>
      </c>
      <c r="P102" s="58">
        <f>SUM(P99:P101)</f>
        <v>0</v>
      </c>
      <c r="Q102" s="71">
        <f>SUM(Q99:Q101)</f>
        <v>0</v>
      </c>
      <c r="R102" s="59">
        <f t="shared" si="93"/>
        <v>0</v>
      </c>
      <c r="S102" s="58">
        <f>SUM(S99:S101)</f>
        <v>0</v>
      </c>
      <c r="T102" s="71">
        <f>SUM(T99:T101)</f>
        <v>0</v>
      </c>
      <c r="U102" s="59">
        <f t="shared" si="94"/>
        <v>0</v>
      </c>
      <c r="V102" s="58">
        <f>SUM(V99:V101)</f>
        <v>5614</v>
      </c>
      <c r="W102" s="71">
        <f>SUM(W99:W101)</f>
        <v>67001</v>
      </c>
      <c r="X102" s="59">
        <f t="shared" si="95"/>
        <v>8.3789794182176386E-2</v>
      </c>
      <c r="Y102" s="58">
        <f>SUM(Y99:Y101)</f>
        <v>0</v>
      </c>
      <c r="Z102" s="71">
        <f>SUM(Z99:Z101)</f>
        <v>0</v>
      </c>
      <c r="AA102" s="59">
        <f t="shared" si="96"/>
        <v>0</v>
      </c>
      <c r="AB102" s="58">
        <f>SUM(AB99:AB101)</f>
        <v>0</v>
      </c>
      <c r="AC102" s="71">
        <f>SUM(AC99:AC101)</f>
        <v>0</v>
      </c>
      <c r="AD102" s="59">
        <f t="shared" si="97"/>
        <v>0</v>
      </c>
      <c r="AE102" s="58">
        <f>SUM(AE99:AE101)</f>
        <v>0</v>
      </c>
      <c r="AF102" s="71">
        <f>SUM(AF99:AF101)</f>
        <v>0</v>
      </c>
      <c r="AG102" s="59">
        <f t="shared" si="98"/>
        <v>0</v>
      </c>
      <c r="AH102" s="71">
        <f>SUM(AH99:AH101)</f>
        <v>1520</v>
      </c>
      <c r="AI102" s="71">
        <f>SUM(AI99:AI101)</f>
        <v>21213</v>
      </c>
      <c r="AJ102" s="59">
        <f t="shared" si="99"/>
        <v>7.1654174327063599E-2</v>
      </c>
      <c r="AK102" s="71">
        <f>SUM(AK99:AK101)</f>
        <v>0</v>
      </c>
      <c r="AL102" s="71">
        <f>SUM(AL99:AL101)</f>
        <v>0</v>
      </c>
      <c r="AM102" s="59">
        <f t="shared" si="100"/>
        <v>0</v>
      </c>
      <c r="AN102" s="58">
        <f>SUM(AN99:AN101)</f>
        <v>32331</v>
      </c>
      <c r="AO102" s="58">
        <f>SUM(AO99:AO101)</f>
        <v>315766</v>
      </c>
      <c r="AP102" s="103">
        <f t="shared" si="101"/>
        <v>0.10238911092391201</v>
      </c>
      <c r="AQ102" s="133">
        <f>SUM(AQ99:AQ101)</f>
        <v>5518</v>
      </c>
      <c r="AR102" s="121"/>
    </row>
    <row r="103" spans="1:44" x14ac:dyDescent="0.3">
      <c r="A103" s="233"/>
      <c r="B103" s="232" t="s">
        <v>9</v>
      </c>
      <c r="C103" s="100" t="s">
        <v>53</v>
      </c>
      <c r="D103" s="113">
        <v>1374</v>
      </c>
      <c r="E103" s="70">
        <v>14231</v>
      </c>
      <c r="F103" s="55">
        <f t="shared" si="89"/>
        <v>9.6549785679151151E-2</v>
      </c>
      <c r="G103" s="113">
        <v>1208</v>
      </c>
      <c r="H103" s="70">
        <v>11287</v>
      </c>
      <c r="I103" s="55">
        <f t="shared" si="90"/>
        <v>0.10702578187295118</v>
      </c>
      <c r="J103" s="113">
        <v>3548</v>
      </c>
      <c r="K103" s="70">
        <v>34543</v>
      </c>
      <c r="L103" s="55">
        <f t="shared" si="91"/>
        <v>0.10271256115566106</v>
      </c>
      <c r="M103" s="113">
        <v>3991</v>
      </c>
      <c r="N103" s="70">
        <v>34946</v>
      </c>
      <c r="O103" s="55">
        <f t="shared" si="92"/>
        <v>0.11420477307846391</v>
      </c>
      <c r="P103" s="113"/>
      <c r="Q103" s="70"/>
      <c r="R103" s="55">
        <f t="shared" si="93"/>
        <v>0</v>
      </c>
      <c r="S103" s="113"/>
      <c r="T103" s="70"/>
      <c r="U103" s="55">
        <f t="shared" si="94"/>
        <v>0</v>
      </c>
      <c r="V103" s="113">
        <v>2603</v>
      </c>
      <c r="W103" s="70">
        <v>30561</v>
      </c>
      <c r="X103" s="55">
        <f t="shared" si="95"/>
        <v>8.5173914466149664E-2</v>
      </c>
      <c r="Y103" s="113"/>
      <c r="Z103" s="70"/>
      <c r="AA103" s="55">
        <f t="shared" si="96"/>
        <v>0</v>
      </c>
      <c r="AB103" s="113"/>
      <c r="AC103" s="70"/>
      <c r="AD103" s="55">
        <f t="shared" si="97"/>
        <v>0</v>
      </c>
      <c r="AE103" s="113"/>
      <c r="AF103" s="70"/>
      <c r="AG103" s="55">
        <f t="shared" si="98"/>
        <v>0</v>
      </c>
      <c r="AH103" s="77">
        <v>822</v>
      </c>
      <c r="AI103" s="69">
        <v>14839</v>
      </c>
      <c r="AJ103" s="55">
        <f t="shared" si="99"/>
        <v>5.5394568367140642E-2</v>
      </c>
      <c r="AK103" s="77">
        <v>0</v>
      </c>
      <c r="AL103" s="69"/>
      <c r="AM103" s="55">
        <f t="shared" si="100"/>
        <v>0</v>
      </c>
      <c r="AN103" s="97">
        <f>SUM(D103,G103,J103,M103,P103,S103,V103,Y103,AB103,AE103,AH103,AK103)</f>
        <v>13546</v>
      </c>
      <c r="AO103" s="77">
        <f>SUM(E103,H103,K103,N103,Q103,W103,T103,Z103,AC103,AF103,AI103,AL103)</f>
        <v>140407</v>
      </c>
      <c r="AP103" s="56">
        <f t="shared" si="101"/>
        <v>9.6476671391027516E-2</v>
      </c>
      <c r="AQ103" s="124">
        <v>3068</v>
      </c>
      <c r="AR103" s="121"/>
    </row>
    <row r="104" spans="1:44" x14ac:dyDescent="0.3">
      <c r="A104" s="233"/>
      <c r="B104" s="233"/>
      <c r="C104" s="100" t="s">
        <v>48</v>
      </c>
      <c r="D104" s="77">
        <v>1616</v>
      </c>
      <c r="E104" s="70">
        <v>12978</v>
      </c>
      <c r="F104" s="55">
        <f t="shared" si="89"/>
        <v>0.1245184157805517</v>
      </c>
      <c r="G104" s="77">
        <v>1347</v>
      </c>
      <c r="H104" s="70">
        <v>10315</v>
      </c>
      <c r="I104" s="55">
        <f t="shared" si="90"/>
        <v>0.1305865244789142</v>
      </c>
      <c r="J104" s="77">
        <v>3024</v>
      </c>
      <c r="K104" s="70">
        <v>32746</v>
      </c>
      <c r="L104" s="55">
        <f t="shared" si="91"/>
        <v>9.234715690466011E-2</v>
      </c>
      <c r="M104" s="77">
        <v>2600</v>
      </c>
      <c r="N104" s="70">
        <v>32096</v>
      </c>
      <c r="O104" s="55">
        <f t="shared" si="92"/>
        <v>8.1006979062811568E-2</v>
      </c>
      <c r="P104" s="77"/>
      <c r="Q104" s="70"/>
      <c r="R104" s="55">
        <f t="shared" si="93"/>
        <v>0</v>
      </c>
      <c r="S104" s="77"/>
      <c r="T104" s="70"/>
      <c r="U104" s="55">
        <f t="shared" si="94"/>
        <v>0</v>
      </c>
      <c r="V104" s="77">
        <v>2271</v>
      </c>
      <c r="W104" s="70">
        <v>32617</v>
      </c>
      <c r="X104" s="55">
        <f t="shared" si="95"/>
        <v>6.9626268510286041E-2</v>
      </c>
      <c r="Y104" s="77"/>
      <c r="Z104" s="70"/>
      <c r="AA104" s="55">
        <f t="shared" si="96"/>
        <v>0</v>
      </c>
      <c r="AB104" s="77"/>
      <c r="AC104" s="70"/>
      <c r="AD104" s="55">
        <f t="shared" si="97"/>
        <v>0</v>
      </c>
      <c r="AE104" s="77"/>
      <c r="AF104" s="70"/>
      <c r="AG104" s="55">
        <f t="shared" si="98"/>
        <v>0</v>
      </c>
      <c r="AH104" s="77">
        <v>846</v>
      </c>
      <c r="AI104" s="70">
        <v>15857</v>
      </c>
      <c r="AJ104" s="55">
        <f t="shared" si="99"/>
        <v>5.3351831998486469E-2</v>
      </c>
      <c r="AK104" s="77">
        <v>0</v>
      </c>
      <c r="AL104" s="70"/>
      <c r="AM104" s="55">
        <f t="shared" si="100"/>
        <v>0</v>
      </c>
      <c r="AN104" s="97">
        <f>SUM(D104,G104,J104,M104,P104,S104,V104,Y104,AB104,AE104,AH104,AK104)</f>
        <v>11704</v>
      </c>
      <c r="AO104" s="77">
        <f>SUM(E104,H104,K104,N104,Q104,W104,T104,Z104,AC104,AF104,AI104,AL104)</f>
        <v>136609</v>
      </c>
      <c r="AP104" s="56">
        <f t="shared" si="101"/>
        <v>8.5675175134873979E-2</v>
      </c>
      <c r="AQ104" s="124">
        <v>3375</v>
      </c>
      <c r="AR104" s="121"/>
    </row>
    <row r="105" spans="1:44" x14ac:dyDescent="0.3">
      <c r="A105" s="233"/>
      <c r="B105" s="233"/>
      <c r="C105" s="100" t="s">
        <v>54</v>
      </c>
      <c r="D105" s="77">
        <v>1746</v>
      </c>
      <c r="E105" s="70">
        <v>13922</v>
      </c>
      <c r="F105" s="55">
        <f t="shared" si="89"/>
        <v>0.12541301537135469</v>
      </c>
      <c r="G105" s="77">
        <v>1261</v>
      </c>
      <c r="H105" s="70">
        <v>8818</v>
      </c>
      <c r="I105" s="55">
        <f t="shared" si="90"/>
        <v>0.14300294851440237</v>
      </c>
      <c r="J105" s="77">
        <v>3833</v>
      </c>
      <c r="K105" s="70">
        <v>33535</v>
      </c>
      <c r="L105" s="55">
        <f t="shared" si="91"/>
        <v>0.11429849411063069</v>
      </c>
      <c r="M105" s="77">
        <v>3294</v>
      </c>
      <c r="N105" s="70">
        <v>33797</v>
      </c>
      <c r="O105" s="55">
        <f t="shared" si="92"/>
        <v>9.7464271976802672E-2</v>
      </c>
      <c r="P105" s="77">
        <v>0</v>
      </c>
      <c r="Q105" s="70"/>
      <c r="R105" s="55">
        <f t="shared" si="93"/>
        <v>0</v>
      </c>
      <c r="S105" s="77">
        <v>0</v>
      </c>
      <c r="T105" s="70"/>
      <c r="U105" s="55">
        <f t="shared" si="94"/>
        <v>0</v>
      </c>
      <c r="V105" s="77">
        <v>2941</v>
      </c>
      <c r="W105" s="70">
        <v>30873</v>
      </c>
      <c r="X105" s="55">
        <f t="shared" si="95"/>
        <v>9.5261231496777121E-2</v>
      </c>
      <c r="Y105" s="77"/>
      <c r="Z105" s="70"/>
      <c r="AA105" s="55">
        <f t="shared" si="96"/>
        <v>0</v>
      </c>
      <c r="AB105" s="77">
        <v>0</v>
      </c>
      <c r="AC105" s="70"/>
      <c r="AD105" s="55">
        <f t="shared" si="97"/>
        <v>0</v>
      </c>
      <c r="AE105" s="77">
        <v>0</v>
      </c>
      <c r="AF105" s="70"/>
      <c r="AG105" s="55">
        <f t="shared" si="98"/>
        <v>0</v>
      </c>
      <c r="AH105" s="77">
        <v>308</v>
      </c>
      <c r="AI105" s="70">
        <v>4468</v>
      </c>
      <c r="AJ105" s="55">
        <f t="shared" si="99"/>
        <v>6.8934646374216646E-2</v>
      </c>
      <c r="AK105" s="77">
        <v>0</v>
      </c>
      <c r="AL105" s="70"/>
      <c r="AM105" s="55">
        <f t="shared" si="100"/>
        <v>0</v>
      </c>
      <c r="AN105" s="97">
        <f>SUM(D105,G105,J105,M105,P105,S105,V105,Y105,AB105,AE105,AH105,AK105)</f>
        <v>13383</v>
      </c>
      <c r="AO105" s="77">
        <f>SUM(E105,H105,K105,N105,Q105,W105,T105,Z105,AC105,AF105,AI105,AL105)</f>
        <v>125413</v>
      </c>
      <c r="AP105" s="56">
        <f t="shared" si="101"/>
        <v>0.10671142545031218</v>
      </c>
      <c r="AQ105" s="124">
        <v>3096</v>
      </c>
      <c r="AR105" s="121"/>
    </row>
    <row r="106" spans="1:44" x14ac:dyDescent="0.3">
      <c r="A106" s="234"/>
      <c r="B106" s="234"/>
      <c r="C106" s="102" t="s">
        <v>44</v>
      </c>
      <c r="D106" s="58">
        <f>SUM(D103:D105)</f>
        <v>4736</v>
      </c>
      <c r="E106" s="71">
        <f>SUM(E103:E105)</f>
        <v>41131</v>
      </c>
      <c r="F106" s="59">
        <f t="shared" si="89"/>
        <v>0.11514429505725608</v>
      </c>
      <c r="G106" s="58">
        <f>SUM(G103:G105)</f>
        <v>3816</v>
      </c>
      <c r="H106" s="71">
        <f>SUM(H103:H105)</f>
        <v>30420</v>
      </c>
      <c r="I106" s="59">
        <f t="shared" si="90"/>
        <v>0.12544378698224853</v>
      </c>
      <c r="J106" s="58">
        <f>SUM(J103:J105)</f>
        <v>10405</v>
      </c>
      <c r="K106" s="71">
        <f>SUM(K103:K105)</f>
        <v>100824</v>
      </c>
      <c r="L106" s="59">
        <f t="shared" si="91"/>
        <v>0.10319963500753788</v>
      </c>
      <c r="M106" s="58">
        <f>SUM(M103:M105)</f>
        <v>9885</v>
      </c>
      <c r="N106" s="71">
        <f>SUM(N103:N105)</f>
        <v>100839</v>
      </c>
      <c r="O106" s="59">
        <f t="shared" si="92"/>
        <v>9.8027548865022462E-2</v>
      </c>
      <c r="P106" s="58">
        <f>SUM(P103:P105)</f>
        <v>0</v>
      </c>
      <c r="Q106" s="71">
        <f>SUM(Q103:Q105)</f>
        <v>0</v>
      </c>
      <c r="R106" s="59">
        <f t="shared" si="93"/>
        <v>0</v>
      </c>
      <c r="S106" s="58">
        <f>SUM(S103:S105)</f>
        <v>0</v>
      </c>
      <c r="T106" s="71">
        <f>SUM(T103:T105)</f>
        <v>0</v>
      </c>
      <c r="U106" s="59">
        <f t="shared" si="94"/>
        <v>0</v>
      </c>
      <c r="V106" s="58">
        <f>SUM(V103:V105)</f>
        <v>7815</v>
      </c>
      <c r="W106" s="71">
        <f>SUM(W103:W105)</f>
        <v>94051</v>
      </c>
      <c r="X106" s="59">
        <f t="shared" si="95"/>
        <v>8.3093215383143182E-2</v>
      </c>
      <c r="Y106" s="58">
        <f>SUM(Y103:Y105)</f>
        <v>0</v>
      </c>
      <c r="Z106" s="71">
        <f>SUM(Z103:Z105)</f>
        <v>0</v>
      </c>
      <c r="AA106" s="59">
        <f t="shared" si="96"/>
        <v>0</v>
      </c>
      <c r="AB106" s="58">
        <f>SUM(AB103:AB105)</f>
        <v>0</v>
      </c>
      <c r="AC106" s="71">
        <f>SUM(AC103:AC105)</f>
        <v>0</v>
      </c>
      <c r="AD106" s="59">
        <f t="shared" si="97"/>
        <v>0</v>
      </c>
      <c r="AE106" s="58">
        <f>SUM(AE103:AE105)</f>
        <v>0</v>
      </c>
      <c r="AF106" s="71">
        <f>SUM(AF103:AF105)</f>
        <v>0</v>
      </c>
      <c r="AG106" s="59">
        <f t="shared" si="98"/>
        <v>0</v>
      </c>
      <c r="AH106" s="71">
        <f>SUM(AH103:AH105)</f>
        <v>1976</v>
      </c>
      <c r="AI106" s="71">
        <f>SUM(AI103:AI105)</f>
        <v>35164</v>
      </c>
      <c r="AJ106" s="59">
        <f t="shared" si="99"/>
        <v>5.6193834603571836E-2</v>
      </c>
      <c r="AK106" s="71">
        <f>SUM(AK103:AK105)</f>
        <v>0</v>
      </c>
      <c r="AL106" s="71">
        <f>SUM(AL103:AL105)</f>
        <v>0</v>
      </c>
      <c r="AM106" s="59">
        <f t="shared" si="100"/>
        <v>0</v>
      </c>
      <c r="AN106" s="58">
        <f>SUM(AN103:AN105)</f>
        <v>38633</v>
      </c>
      <c r="AO106" s="58">
        <f>SUM(AO103:AO105)</f>
        <v>402429</v>
      </c>
      <c r="AP106" s="103">
        <f t="shared" si="101"/>
        <v>9.5999542776489769E-2</v>
      </c>
      <c r="AQ106" s="133">
        <f>SUM(AQ103:AQ105)</f>
        <v>9539</v>
      </c>
      <c r="AR106" s="121"/>
    </row>
    <row r="107" spans="1:44" x14ac:dyDescent="0.3">
      <c r="A107" s="235" t="s">
        <v>46</v>
      </c>
      <c r="B107" s="236"/>
      <c r="C107" s="237"/>
      <c r="D107" s="61">
        <f>SUM(D94,D98,D102,D106)</f>
        <v>13676</v>
      </c>
      <c r="E107" s="73">
        <f>SUM(E94,E98,E102,E106)</f>
        <v>130909</v>
      </c>
      <c r="F107" s="62">
        <f t="shared" si="89"/>
        <v>0.10446951699272014</v>
      </c>
      <c r="G107" s="61">
        <f>SUM(G94,G98,G102,G106)</f>
        <v>13263</v>
      </c>
      <c r="H107" s="73">
        <f>SUM(H94,H98,H102,H106)</f>
        <v>119264</v>
      </c>
      <c r="I107" s="62">
        <f t="shared" si="90"/>
        <v>0.11120707002951435</v>
      </c>
      <c r="J107" s="61">
        <f>SUM(J94,J98,J102,J106)</f>
        <v>37078</v>
      </c>
      <c r="K107" s="73">
        <f>SUM(K94,K98,K102,K106)</f>
        <v>372537</v>
      </c>
      <c r="L107" s="62">
        <f t="shared" si="91"/>
        <v>9.9528368994220712E-2</v>
      </c>
      <c r="M107" s="61">
        <f>SUM(M94,M98,M102,M106)</f>
        <v>31389</v>
      </c>
      <c r="N107" s="73">
        <f>SUM(N94,N98,N102,N106)</f>
        <v>309024</v>
      </c>
      <c r="O107" s="62">
        <f t="shared" si="92"/>
        <v>0.1015746349798074</v>
      </c>
      <c r="P107" s="61">
        <f>SUM(P94,P98,P102,P106)</f>
        <v>0</v>
      </c>
      <c r="Q107" s="73">
        <f>SUM(Q94,Q98,Q102,Q106)</f>
        <v>0</v>
      </c>
      <c r="R107" s="62">
        <f t="shared" si="93"/>
        <v>0</v>
      </c>
      <c r="S107" s="61">
        <f>SUM(S94,S98,S102,S106)</f>
        <v>0</v>
      </c>
      <c r="T107" s="73">
        <f>SUM(T94,T98,T102,T106)</f>
        <v>0</v>
      </c>
      <c r="U107" s="62">
        <f t="shared" si="94"/>
        <v>0</v>
      </c>
      <c r="V107" s="61">
        <f>SUM(V94,V98,V102,V106)</f>
        <v>23582</v>
      </c>
      <c r="W107" s="73">
        <f>SUM(W94,W98,W102,W106)</f>
        <v>306017</v>
      </c>
      <c r="X107" s="62">
        <f t="shared" si="95"/>
        <v>7.7061078306107172E-2</v>
      </c>
      <c r="Y107" s="61">
        <f>SUM(Y94,Y98,Y102,Y106)</f>
        <v>0</v>
      </c>
      <c r="Z107" s="73">
        <f>SUM(Z94,Z98,Z102,Z106)</f>
        <v>0</v>
      </c>
      <c r="AA107" s="62">
        <f t="shared" si="96"/>
        <v>0</v>
      </c>
      <c r="AB107" s="61">
        <f>SUM(AB94,AB98,AB102,AB106)</f>
        <v>0</v>
      </c>
      <c r="AC107" s="73">
        <f>SUM(AC94,AC98,AC102,AC106)</f>
        <v>0</v>
      </c>
      <c r="AD107" s="62">
        <f t="shared" si="97"/>
        <v>0</v>
      </c>
      <c r="AE107" s="61">
        <f>SUM(AE94,AE98,AE102,AE106)</f>
        <v>0</v>
      </c>
      <c r="AF107" s="73">
        <f>SUM(AF94,AF98,AF102,AF106)</f>
        <v>0</v>
      </c>
      <c r="AG107" s="62">
        <f t="shared" si="98"/>
        <v>0</v>
      </c>
      <c r="AH107" s="61">
        <f>SUM(AH94,AH98,AH102,AH106)</f>
        <v>4164</v>
      </c>
      <c r="AI107" s="73">
        <f>SUM(AI94,AI98,AI102,AI106)</f>
        <v>66592</v>
      </c>
      <c r="AJ107" s="62">
        <f t="shared" si="99"/>
        <v>6.253003363767419E-2</v>
      </c>
      <c r="AK107" s="61">
        <f>SUM(AK94,AK98,AK102,AK106)</f>
        <v>0</v>
      </c>
      <c r="AL107" s="73">
        <f>SUM(AL94,AL98,AL102,AL106)</f>
        <v>0</v>
      </c>
      <c r="AM107" s="62">
        <f t="shared" si="100"/>
        <v>0</v>
      </c>
      <c r="AN107" s="61">
        <f>SUM(AN94,AN98,AN102,AN106)</f>
        <v>123152</v>
      </c>
      <c r="AO107" s="61">
        <f>SUM(AO94,AO98,AO102,AO106)</f>
        <v>1304343</v>
      </c>
      <c r="AP107" s="105">
        <f t="shared" si="101"/>
        <v>9.441688267579923E-2</v>
      </c>
      <c r="AQ107" s="134">
        <f>SUM(AQ94,AQ98,AQ102,AQ106)</f>
        <v>25246</v>
      </c>
      <c r="AR107" s="121"/>
    </row>
    <row r="108" spans="1:44" x14ac:dyDescent="0.3">
      <c r="A108" s="238" t="s">
        <v>30</v>
      </c>
      <c r="B108" s="232" t="s">
        <v>24</v>
      </c>
      <c r="C108" s="100" t="s">
        <v>41</v>
      </c>
      <c r="D108" s="77"/>
      <c r="E108" s="70"/>
      <c r="F108" s="55">
        <f t="shared" si="89"/>
        <v>0</v>
      </c>
      <c r="G108" s="77"/>
      <c r="H108" s="70"/>
      <c r="I108" s="55">
        <f t="shared" si="90"/>
        <v>0</v>
      </c>
      <c r="J108" s="77"/>
      <c r="K108" s="70"/>
      <c r="L108" s="55">
        <f t="shared" si="91"/>
        <v>0</v>
      </c>
      <c r="M108" s="77"/>
      <c r="N108" s="70"/>
      <c r="O108" s="55">
        <f t="shared" si="92"/>
        <v>0</v>
      </c>
      <c r="P108" s="77"/>
      <c r="Q108" s="70"/>
      <c r="R108" s="55">
        <f t="shared" si="93"/>
        <v>0</v>
      </c>
      <c r="S108" s="77"/>
      <c r="T108" s="70"/>
      <c r="U108" s="55">
        <f t="shared" si="94"/>
        <v>0</v>
      </c>
      <c r="V108" s="77"/>
      <c r="W108" s="70"/>
      <c r="X108" s="55">
        <f t="shared" si="95"/>
        <v>0</v>
      </c>
      <c r="Y108" s="77"/>
      <c r="Z108" s="70"/>
      <c r="AA108" s="55">
        <f t="shared" si="96"/>
        <v>0</v>
      </c>
      <c r="AB108" s="77"/>
      <c r="AC108" s="70"/>
      <c r="AD108" s="55">
        <f t="shared" si="97"/>
        <v>0</v>
      </c>
      <c r="AE108" s="77"/>
      <c r="AF108" s="70"/>
      <c r="AG108" s="55">
        <f t="shared" si="98"/>
        <v>0</v>
      </c>
      <c r="AH108" s="77">
        <v>0</v>
      </c>
      <c r="AI108" s="70"/>
      <c r="AJ108" s="55">
        <f t="shared" si="99"/>
        <v>0</v>
      </c>
      <c r="AK108" s="77">
        <v>0</v>
      </c>
      <c r="AL108" s="70"/>
      <c r="AM108" s="55">
        <f t="shared" si="100"/>
        <v>0</v>
      </c>
      <c r="AN108" s="97">
        <f>SUM(D108,G108,J108,M108,P108,S108,V108,Y108,AB108,AE108,AH108,AK108)</f>
        <v>0</v>
      </c>
      <c r="AO108" s="77">
        <f>SUM(E108,H108,K108,N108,Q108,W108,T108,Z108,AC108,AF108,AI108,AL108)</f>
        <v>0</v>
      </c>
      <c r="AP108" s="98">
        <f t="shared" si="101"/>
        <v>0</v>
      </c>
      <c r="AQ108" s="124"/>
      <c r="AR108" s="121"/>
    </row>
    <row r="109" spans="1:44" x14ac:dyDescent="0.3">
      <c r="A109" s="233"/>
      <c r="B109" s="233"/>
      <c r="C109" s="100" t="s">
        <v>43</v>
      </c>
      <c r="D109" s="77"/>
      <c r="E109" s="70"/>
      <c r="F109" s="55">
        <f t="shared" si="89"/>
        <v>0</v>
      </c>
      <c r="G109" s="77"/>
      <c r="H109" s="70"/>
      <c r="I109" s="55">
        <f t="shared" si="90"/>
        <v>0</v>
      </c>
      <c r="J109" s="77"/>
      <c r="K109" s="70"/>
      <c r="L109" s="55">
        <f t="shared" si="91"/>
        <v>0</v>
      </c>
      <c r="M109" s="77"/>
      <c r="N109" s="70"/>
      <c r="O109" s="55">
        <f t="shared" si="92"/>
        <v>0</v>
      </c>
      <c r="P109" s="77"/>
      <c r="Q109" s="70"/>
      <c r="R109" s="55">
        <f t="shared" si="93"/>
        <v>0</v>
      </c>
      <c r="S109" s="77"/>
      <c r="T109" s="70"/>
      <c r="U109" s="55">
        <f t="shared" si="94"/>
        <v>0</v>
      </c>
      <c r="V109" s="77"/>
      <c r="W109" s="70"/>
      <c r="X109" s="55">
        <f t="shared" si="95"/>
        <v>0</v>
      </c>
      <c r="Y109" s="77"/>
      <c r="Z109" s="70"/>
      <c r="AA109" s="55">
        <f t="shared" si="96"/>
        <v>0</v>
      </c>
      <c r="AB109" s="77"/>
      <c r="AC109" s="70"/>
      <c r="AD109" s="55">
        <f t="shared" si="97"/>
        <v>0</v>
      </c>
      <c r="AE109" s="77"/>
      <c r="AF109" s="70"/>
      <c r="AG109" s="55">
        <f t="shared" si="98"/>
        <v>0</v>
      </c>
      <c r="AH109" s="77">
        <v>0</v>
      </c>
      <c r="AI109" s="70"/>
      <c r="AJ109" s="55">
        <f t="shared" si="99"/>
        <v>0</v>
      </c>
      <c r="AK109" s="77">
        <v>0</v>
      </c>
      <c r="AL109" s="70"/>
      <c r="AM109" s="55">
        <f t="shared" si="100"/>
        <v>0</v>
      </c>
      <c r="AN109" s="97">
        <f>SUM(D109,G109,J109,M109,P109,S109,V109,Y109,AB109,AE109,AH109,AK109)</f>
        <v>0</v>
      </c>
      <c r="AO109" s="77">
        <f>SUM(E109,H109,K109,N109,Q109,W109,T109,Z109,AC109,AF109,AI109,AL109)</f>
        <v>0</v>
      </c>
      <c r="AP109" s="98">
        <f t="shared" si="101"/>
        <v>0</v>
      </c>
      <c r="AQ109" s="124"/>
      <c r="AR109" s="121"/>
    </row>
    <row r="110" spans="1:44" x14ac:dyDescent="0.3">
      <c r="A110" s="233"/>
      <c r="B110" s="233"/>
      <c r="C110" s="100" t="s">
        <v>47</v>
      </c>
      <c r="D110" s="77"/>
      <c r="E110" s="70"/>
      <c r="F110" s="55">
        <f t="shared" si="89"/>
        <v>0</v>
      </c>
      <c r="G110" s="77"/>
      <c r="H110" s="70"/>
      <c r="I110" s="55">
        <f t="shared" si="90"/>
        <v>0</v>
      </c>
      <c r="J110" s="77"/>
      <c r="K110" s="70"/>
      <c r="L110" s="55">
        <f t="shared" si="91"/>
        <v>0</v>
      </c>
      <c r="M110" s="77"/>
      <c r="N110" s="70"/>
      <c r="O110" s="55">
        <f t="shared" si="92"/>
        <v>0</v>
      </c>
      <c r="P110" s="77"/>
      <c r="Q110" s="70"/>
      <c r="R110" s="55">
        <f t="shared" si="93"/>
        <v>0</v>
      </c>
      <c r="S110" s="77"/>
      <c r="T110" s="70"/>
      <c r="U110" s="55">
        <f t="shared" si="94"/>
        <v>0</v>
      </c>
      <c r="V110" s="77"/>
      <c r="W110" s="70"/>
      <c r="X110" s="55">
        <f t="shared" si="95"/>
        <v>0</v>
      </c>
      <c r="Y110" s="77"/>
      <c r="Z110" s="70"/>
      <c r="AA110" s="55">
        <f t="shared" si="96"/>
        <v>0</v>
      </c>
      <c r="AB110" s="77"/>
      <c r="AC110" s="70"/>
      <c r="AD110" s="55">
        <f t="shared" si="97"/>
        <v>0</v>
      </c>
      <c r="AE110" s="77"/>
      <c r="AF110" s="70"/>
      <c r="AG110" s="55">
        <f t="shared" si="98"/>
        <v>0</v>
      </c>
      <c r="AH110" s="77">
        <v>0</v>
      </c>
      <c r="AI110" s="70"/>
      <c r="AJ110" s="55">
        <f t="shared" si="99"/>
        <v>0</v>
      </c>
      <c r="AK110" s="77">
        <v>0</v>
      </c>
      <c r="AL110" s="70"/>
      <c r="AM110" s="55">
        <f t="shared" si="100"/>
        <v>0</v>
      </c>
      <c r="AN110" s="97">
        <f>SUM(D110,G110,J110,M110,P110,S110,V110,Y110,AB110,AE110,AH110,AK110)</f>
        <v>0</v>
      </c>
      <c r="AO110" s="77">
        <f>SUM(E110,H110,K110,N110,Q110,W110,T110,Z110,AC110,AF110,AI110,AL110)</f>
        <v>0</v>
      </c>
      <c r="AP110" s="98">
        <f t="shared" si="101"/>
        <v>0</v>
      </c>
      <c r="AQ110" s="124"/>
      <c r="AR110" s="121"/>
    </row>
    <row r="111" spans="1:44" x14ac:dyDescent="0.3">
      <c r="A111" s="233"/>
      <c r="B111" s="234"/>
      <c r="C111" s="102" t="s">
        <v>44</v>
      </c>
      <c r="D111" s="58">
        <f>SUM(D108:D110)</f>
        <v>0</v>
      </c>
      <c r="E111" s="71">
        <f>SUM(E108:E110)</f>
        <v>0</v>
      </c>
      <c r="F111" s="59">
        <f t="shared" si="89"/>
        <v>0</v>
      </c>
      <c r="G111" s="58">
        <f>SUM(G108:G110)</f>
        <v>0</v>
      </c>
      <c r="H111" s="71">
        <f>SUM(H108:H110)</f>
        <v>0</v>
      </c>
      <c r="I111" s="59">
        <f t="shared" si="90"/>
        <v>0</v>
      </c>
      <c r="J111" s="58">
        <f>SUM(J108:J110)</f>
        <v>0</v>
      </c>
      <c r="K111" s="71">
        <f>SUM(K108:K110)</f>
        <v>0</v>
      </c>
      <c r="L111" s="59">
        <f t="shared" si="91"/>
        <v>0</v>
      </c>
      <c r="M111" s="58">
        <f>SUM(M108:M110)</f>
        <v>0</v>
      </c>
      <c r="N111" s="71">
        <f>SUM(N108:N110)</f>
        <v>0</v>
      </c>
      <c r="O111" s="59">
        <f t="shared" si="92"/>
        <v>0</v>
      </c>
      <c r="P111" s="58">
        <f>SUM(P108:P110)</f>
        <v>0</v>
      </c>
      <c r="Q111" s="71">
        <f>SUM(Q108:Q110)</f>
        <v>0</v>
      </c>
      <c r="R111" s="59">
        <f t="shared" si="93"/>
        <v>0</v>
      </c>
      <c r="S111" s="58">
        <f>SUM(S108:S110)</f>
        <v>0</v>
      </c>
      <c r="T111" s="71">
        <f>SUM(T108:T110)</f>
        <v>0</v>
      </c>
      <c r="U111" s="59">
        <f t="shared" si="94"/>
        <v>0</v>
      </c>
      <c r="V111" s="58">
        <f>SUM(V108:V110)</f>
        <v>0</v>
      </c>
      <c r="W111" s="71">
        <f>SUM(W108:W110)</f>
        <v>0</v>
      </c>
      <c r="X111" s="59">
        <f t="shared" si="95"/>
        <v>0</v>
      </c>
      <c r="Y111" s="58">
        <f>SUM(Y108:Y110)</f>
        <v>0</v>
      </c>
      <c r="Z111" s="71">
        <f>SUM(Z108:Z110)</f>
        <v>0</v>
      </c>
      <c r="AA111" s="59">
        <f t="shared" si="96"/>
        <v>0</v>
      </c>
      <c r="AB111" s="58">
        <f>SUM(AB108:AB110)</f>
        <v>0</v>
      </c>
      <c r="AC111" s="71">
        <f>SUM(AC108:AC110)</f>
        <v>0</v>
      </c>
      <c r="AD111" s="59">
        <f t="shared" si="97"/>
        <v>0</v>
      </c>
      <c r="AE111" s="58">
        <f>SUM(AE108:AE110)</f>
        <v>0</v>
      </c>
      <c r="AF111" s="71">
        <f>SUM(AF108:AF110)</f>
        <v>0</v>
      </c>
      <c r="AG111" s="59">
        <f t="shared" si="98"/>
        <v>0</v>
      </c>
      <c r="AH111" s="58">
        <v>0</v>
      </c>
      <c r="AI111" s="71">
        <f>SUM(AI108:AI110)</f>
        <v>0</v>
      </c>
      <c r="AJ111" s="59">
        <f t="shared" si="99"/>
        <v>0</v>
      </c>
      <c r="AK111" s="58">
        <v>0</v>
      </c>
      <c r="AL111" s="71">
        <f>SUM(AL108:AL110)</f>
        <v>0</v>
      </c>
      <c r="AM111" s="59">
        <f t="shared" si="100"/>
        <v>0</v>
      </c>
      <c r="AN111" s="58">
        <f>SUM(AN108:AN110)</f>
        <v>0</v>
      </c>
      <c r="AO111" s="58">
        <f>SUM(AO108:AO110)</f>
        <v>0</v>
      </c>
      <c r="AP111" s="103">
        <f t="shared" si="101"/>
        <v>0</v>
      </c>
      <c r="AQ111" s="133">
        <f>SUM(AQ108:AQ110)</f>
        <v>0</v>
      </c>
      <c r="AR111" s="121"/>
    </row>
    <row r="112" spans="1:44" x14ac:dyDescent="0.3">
      <c r="A112" s="233"/>
      <c r="B112" s="232" t="s">
        <v>25</v>
      </c>
      <c r="C112" s="100" t="s">
        <v>38</v>
      </c>
      <c r="D112" s="77"/>
      <c r="E112" s="70"/>
      <c r="F112" s="55">
        <f t="shared" si="89"/>
        <v>0</v>
      </c>
      <c r="G112" s="77"/>
      <c r="H112" s="70"/>
      <c r="I112" s="55">
        <f t="shared" si="90"/>
        <v>0</v>
      </c>
      <c r="J112" s="77"/>
      <c r="K112" s="70">
        <v>112</v>
      </c>
      <c r="L112" s="55">
        <f t="shared" si="91"/>
        <v>0</v>
      </c>
      <c r="M112" s="77"/>
      <c r="N112" s="70"/>
      <c r="O112" s="55">
        <f t="shared" si="92"/>
        <v>0</v>
      </c>
      <c r="P112" s="77"/>
      <c r="Q112" s="70"/>
      <c r="R112" s="55">
        <f t="shared" si="93"/>
        <v>0</v>
      </c>
      <c r="S112" s="77"/>
      <c r="T112" s="70"/>
      <c r="U112" s="55">
        <f t="shared" si="94"/>
        <v>0</v>
      </c>
      <c r="V112" s="77"/>
      <c r="W112" s="70"/>
      <c r="X112" s="55">
        <f t="shared" si="95"/>
        <v>0</v>
      </c>
      <c r="Y112" s="77"/>
      <c r="Z112" s="70"/>
      <c r="AA112" s="55">
        <f t="shared" si="96"/>
        <v>0</v>
      </c>
      <c r="AB112" s="77"/>
      <c r="AC112" s="70"/>
      <c r="AD112" s="55">
        <f t="shared" si="97"/>
        <v>0</v>
      </c>
      <c r="AE112" s="77"/>
      <c r="AF112" s="70"/>
      <c r="AG112" s="55">
        <f t="shared" si="98"/>
        <v>0</v>
      </c>
      <c r="AH112" s="77">
        <v>0</v>
      </c>
      <c r="AI112" s="70"/>
      <c r="AJ112" s="55">
        <f t="shared" si="99"/>
        <v>0</v>
      </c>
      <c r="AK112" s="77">
        <v>0</v>
      </c>
      <c r="AL112" s="70"/>
      <c r="AM112" s="55">
        <f t="shared" si="100"/>
        <v>0</v>
      </c>
      <c r="AN112" s="97">
        <f>SUM(D112,G112,J112,M112,P112,S112,V112,Y112,AB112,AE112,AH112,AK112)</f>
        <v>0</v>
      </c>
      <c r="AO112" s="77">
        <f>SUM(E112,H112,K112,N112,Q112,W112,T112,Z112,AC112,AF112,AI112,AL112)</f>
        <v>112</v>
      </c>
      <c r="AP112" s="98">
        <f t="shared" si="101"/>
        <v>0</v>
      </c>
      <c r="AQ112" s="124"/>
      <c r="AR112" s="121"/>
    </row>
    <row r="113" spans="1:44" x14ac:dyDescent="0.3">
      <c r="A113" s="233"/>
      <c r="B113" s="233"/>
      <c r="C113" s="54" t="s">
        <v>39</v>
      </c>
      <c r="D113" s="77"/>
      <c r="E113" s="70"/>
      <c r="F113" s="55">
        <f t="shared" si="89"/>
        <v>0</v>
      </c>
      <c r="G113" s="77"/>
      <c r="H113" s="70"/>
      <c r="I113" s="55">
        <f t="shared" si="90"/>
        <v>0</v>
      </c>
      <c r="J113" s="135">
        <v>59</v>
      </c>
      <c r="K113" s="70">
        <v>1060</v>
      </c>
      <c r="L113" s="55">
        <f t="shared" si="91"/>
        <v>5.5660377358490568E-2</v>
      </c>
      <c r="M113" s="77"/>
      <c r="N113" s="70"/>
      <c r="O113" s="55">
        <f t="shared" si="92"/>
        <v>0</v>
      </c>
      <c r="P113" s="77"/>
      <c r="Q113" s="70"/>
      <c r="R113" s="55">
        <f t="shared" si="93"/>
        <v>0</v>
      </c>
      <c r="S113" s="77"/>
      <c r="T113" s="70"/>
      <c r="U113" s="55">
        <f t="shared" si="94"/>
        <v>0</v>
      </c>
      <c r="V113" s="77"/>
      <c r="W113" s="70"/>
      <c r="X113" s="55">
        <f t="shared" si="95"/>
        <v>0</v>
      </c>
      <c r="Y113" s="77"/>
      <c r="Z113" s="70"/>
      <c r="AA113" s="55">
        <f t="shared" si="96"/>
        <v>0</v>
      </c>
      <c r="AB113" s="77"/>
      <c r="AC113" s="70"/>
      <c r="AD113" s="55">
        <f t="shared" si="97"/>
        <v>0</v>
      </c>
      <c r="AE113" s="77"/>
      <c r="AF113" s="70"/>
      <c r="AG113" s="55">
        <f t="shared" si="98"/>
        <v>0</v>
      </c>
      <c r="AH113" s="77">
        <v>0</v>
      </c>
      <c r="AI113" s="70"/>
      <c r="AJ113" s="55">
        <f t="shared" si="99"/>
        <v>0</v>
      </c>
      <c r="AK113" s="77">
        <v>0</v>
      </c>
      <c r="AL113" s="70"/>
      <c r="AM113" s="55">
        <f t="shared" si="100"/>
        <v>0</v>
      </c>
      <c r="AN113" s="97">
        <f>SUM(D113,G113,J113,M113,P113,S113,V113,Y113,AB113,AE113,AH113,AK113)</f>
        <v>59</v>
      </c>
      <c r="AO113" s="77">
        <f>SUM(E113,H113,K113,N113,Q113,W113,T113,Z113,AC113,AF113,AI113,AL113)</f>
        <v>1060</v>
      </c>
      <c r="AP113" s="98">
        <f t="shared" si="101"/>
        <v>5.5660377358490568E-2</v>
      </c>
      <c r="AQ113" s="124"/>
      <c r="AR113" s="122"/>
    </row>
    <row r="114" spans="1:44" x14ac:dyDescent="0.3">
      <c r="A114" s="233"/>
      <c r="B114" s="233"/>
      <c r="C114" s="100" t="s">
        <v>52</v>
      </c>
      <c r="D114" s="77"/>
      <c r="E114" s="70"/>
      <c r="F114" s="55">
        <f t="shared" si="89"/>
        <v>0</v>
      </c>
      <c r="G114" s="77"/>
      <c r="H114" s="70"/>
      <c r="I114" s="55">
        <f t="shared" si="90"/>
        <v>0</v>
      </c>
      <c r="J114" s="77">
        <v>49</v>
      </c>
      <c r="K114" s="70">
        <v>883</v>
      </c>
      <c r="L114" s="55">
        <f t="shared" si="91"/>
        <v>5.5492638731596829E-2</v>
      </c>
      <c r="M114" s="77"/>
      <c r="N114" s="70"/>
      <c r="O114" s="55">
        <f t="shared" si="92"/>
        <v>0</v>
      </c>
      <c r="P114" s="77"/>
      <c r="Q114" s="70"/>
      <c r="R114" s="55">
        <f t="shared" si="93"/>
        <v>0</v>
      </c>
      <c r="S114" s="77"/>
      <c r="T114" s="70"/>
      <c r="U114" s="55">
        <f t="shared" si="94"/>
        <v>0</v>
      </c>
      <c r="V114" s="77"/>
      <c r="W114" s="70"/>
      <c r="X114" s="55">
        <f t="shared" si="95"/>
        <v>0</v>
      </c>
      <c r="Y114" s="77"/>
      <c r="Z114" s="70"/>
      <c r="AA114" s="55">
        <f t="shared" si="96"/>
        <v>0</v>
      </c>
      <c r="AB114" s="77"/>
      <c r="AC114" s="70"/>
      <c r="AD114" s="55">
        <f t="shared" si="97"/>
        <v>0</v>
      </c>
      <c r="AE114" s="77">
        <v>19</v>
      </c>
      <c r="AF114" s="70">
        <v>202</v>
      </c>
      <c r="AG114" s="55">
        <f t="shared" si="98"/>
        <v>9.405940594059406E-2</v>
      </c>
      <c r="AH114" s="77">
        <v>0</v>
      </c>
      <c r="AI114" s="70"/>
      <c r="AJ114" s="55">
        <f t="shared" si="99"/>
        <v>0</v>
      </c>
      <c r="AK114" s="77">
        <v>0</v>
      </c>
      <c r="AL114" s="70"/>
      <c r="AM114" s="55">
        <f t="shared" si="100"/>
        <v>0</v>
      </c>
      <c r="AN114" s="97">
        <f>SUM(D114,G114,J114,M114,P114,S114,V114,Y114,AB114,AE114,AH114,AK114)</f>
        <v>68</v>
      </c>
      <c r="AO114" s="77">
        <f>SUM(E114,H114,K114,N114,Q114,W114,T114,Z114,AC114,AF114,AI114,AL114)</f>
        <v>1085</v>
      </c>
      <c r="AP114" s="98">
        <f t="shared" si="101"/>
        <v>6.2672811059907838E-2</v>
      </c>
      <c r="AQ114" s="124"/>
      <c r="AR114" s="121"/>
    </row>
    <row r="115" spans="1:44" x14ac:dyDescent="0.3">
      <c r="A115" s="233"/>
      <c r="B115" s="234"/>
      <c r="C115" s="102" t="s">
        <v>44</v>
      </c>
      <c r="D115" s="58">
        <f>SUM(D112:D114)</f>
        <v>0</v>
      </c>
      <c r="E115" s="71">
        <f>SUM(E112:E114)</f>
        <v>0</v>
      </c>
      <c r="F115" s="59">
        <f t="shared" si="89"/>
        <v>0</v>
      </c>
      <c r="G115" s="58">
        <f>SUM(G112:G114)</f>
        <v>0</v>
      </c>
      <c r="H115" s="71">
        <f>SUM(H112:H114)</f>
        <v>0</v>
      </c>
      <c r="I115" s="59">
        <f t="shared" si="90"/>
        <v>0</v>
      </c>
      <c r="J115" s="58">
        <f>SUM(J112:J114)</f>
        <v>108</v>
      </c>
      <c r="K115" s="71">
        <f>SUM(K112:K114)</f>
        <v>2055</v>
      </c>
      <c r="L115" s="59">
        <f t="shared" si="91"/>
        <v>5.2554744525547446E-2</v>
      </c>
      <c r="M115" s="58">
        <f>SUM(M112:M114)</f>
        <v>0</v>
      </c>
      <c r="N115" s="71">
        <f>SUM(N112:N114)</f>
        <v>0</v>
      </c>
      <c r="O115" s="59">
        <f t="shared" si="92"/>
        <v>0</v>
      </c>
      <c r="P115" s="58">
        <f>SUM(P112:P114)</f>
        <v>0</v>
      </c>
      <c r="Q115" s="71">
        <f>SUM(Q112:Q114)</f>
        <v>0</v>
      </c>
      <c r="R115" s="59">
        <f t="shared" si="93"/>
        <v>0</v>
      </c>
      <c r="S115" s="58">
        <f>SUM(S112:S114)</f>
        <v>0</v>
      </c>
      <c r="T115" s="71">
        <f>SUM(T112:T114)</f>
        <v>0</v>
      </c>
      <c r="U115" s="59">
        <f t="shared" si="94"/>
        <v>0</v>
      </c>
      <c r="V115" s="58">
        <f>SUM(V112:V114)</f>
        <v>0</v>
      </c>
      <c r="W115" s="71">
        <f>SUM(W112:W114)</f>
        <v>0</v>
      </c>
      <c r="X115" s="59">
        <f t="shared" si="95"/>
        <v>0</v>
      </c>
      <c r="Y115" s="58">
        <f>SUM(Y112:Y114)</f>
        <v>0</v>
      </c>
      <c r="Z115" s="71">
        <f>SUM(Z112:Z114)</f>
        <v>0</v>
      </c>
      <c r="AA115" s="59">
        <f t="shared" si="96"/>
        <v>0</v>
      </c>
      <c r="AB115" s="58">
        <f>SUM(AB112:AB114)</f>
        <v>0</v>
      </c>
      <c r="AC115" s="71">
        <f>SUM(AC112:AC114)</f>
        <v>0</v>
      </c>
      <c r="AD115" s="59">
        <f t="shared" si="97"/>
        <v>0</v>
      </c>
      <c r="AE115" s="58">
        <f>SUM(AE112:AE114)</f>
        <v>19</v>
      </c>
      <c r="AF115" s="71">
        <f>SUM(AF112:AF114)</f>
        <v>202</v>
      </c>
      <c r="AG115" s="59">
        <f t="shared" si="98"/>
        <v>9.405940594059406E-2</v>
      </c>
      <c r="AH115" s="58">
        <v>0</v>
      </c>
      <c r="AI115" s="71">
        <f>SUM(AI112:AI114)</f>
        <v>0</v>
      </c>
      <c r="AJ115" s="59">
        <f t="shared" si="99"/>
        <v>0</v>
      </c>
      <c r="AK115" s="58">
        <v>0</v>
      </c>
      <c r="AL115" s="71">
        <f>SUM(AL112:AL114)</f>
        <v>0</v>
      </c>
      <c r="AM115" s="59">
        <f t="shared" si="100"/>
        <v>0</v>
      </c>
      <c r="AN115" s="58">
        <f>SUM(AN112:AN114)</f>
        <v>127</v>
      </c>
      <c r="AO115" s="58">
        <f>SUM(AO112:AO114)</f>
        <v>2257</v>
      </c>
      <c r="AP115" s="103">
        <f t="shared" si="101"/>
        <v>5.6269384138236594E-2</v>
      </c>
      <c r="AQ115" s="133">
        <f>SUM(AQ112:AQ114)</f>
        <v>0</v>
      </c>
      <c r="AR115" s="121"/>
    </row>
    <row r="116" spans="1:44" x14ac:dyDescent="0.3">
      <c r="A116" s="233"/>
      <c r="B116" s="232" t="s">
        <v>26</v>
      </c>
      <c r="C116" s="100" t="s">
        <v>55</v>
      </c>
      <c r="D116" s="77"/>
      <c r="E116" s="70"/>
      <c r="F116" s="55">
        <f t="shared" si="89"/>
        <v>0</v>
      </c>
      <c r="G116" s="77"/>
      <c r="H116" s="70"/>
      <c r="I116" s="55">
        <f t="shared" si="90"/>
        <v>0</v>
      </c>
      <c r="J116" s="137">
        <v>37</v>
      </c>
      <c r="K116" s="70">
        <v>626</v>
      </c>
      <c r="L116" s="55">
        <f t="shared" si="91"/>
        <v>5.9105431309904151E-2</v>
      </c>
      <c r="M116" s="77"/>
      <c r="N116" s="70"/>
      <c r="O116" s="55">
        <f t="shared" si="92"/>
        <v>0</v>
      </c>
      <c r="P116" s="77"/>
      <c r="Q116" s="70"/>
      <c r="R116" s="55">
        <f t="shared" si="93"/>
        <v>0</v>
      </c>
      <c r="S116" s="77"/>
      <c r="T116" s="70"/>
      <c r="U116" s="55">
        <f t="shared" si="94"/>
        <v>0</v>
      </c>
      <c r="V116" s="77"/>
      <c r="W116" s="70"/>
      <c r="X116" s="55">
        <f t="shared" si="95"/>
        <v>0</v>
      </c>
      <c r="Y116" s="77"/>
      <c r="Z116" s="70"/>
      <c r="AA116" s="55">
        <f t="shared" si="96"/>
        <v>0</v>
      </c>
      <c r="AB116" s="77"/>
      <c r="AC116" s="70"/>
      <c r="AD116" s="55">
        <f t="shared" si="97"/>
        <v>0</v>
      </c>
      <c r="AE116" s="137">
        <v>155</v>
      </c>
      <c r="AF116" s="70">
        <v>1382</v>
      </c>
      <c r="AG116" s="55">
        <f t="shared" si="98"/>
        <v>0.11215629522431259</v>
      </c>
      <c r="AH116" s="77">
        <v>0</v>
      </c>
      <c r="AI116" s="70"/>
      <c r="AJ116" s="55">
        <f t="shared" si="99"/>
        <v>0</v>
      </c>
      <c r="AK116" s="77">
        <v>0</v>
      </c>
      <c r="AL116" s="70"/>
      <c r="AM116" s="55">
        <f t="shared" si="100"/>
        <v>0</v>
      </c>
      <c r="AN116" s="97">
        <f>SUM(D116,G116,J116,M116,P116,S116,V116,Y116,AB116,AE116,AH116,AK116)</f>
        <v>192</v>
      </c>
      <c r="AO116" s="77">
        <f>SUM(E116,H116,K116,N116,Q116,W116,T116,Z116,AC116,AF116,AI116,AL116)</f>
        <v>2008</v>
      </c>
      <c r="AP116" s="98">
        <f t="shared" si="101"/>
        <v>9.5617529880478086E-2</v>
      </c>
      <c r="AQ116" s="124"/>
      <c r="AR116" s="121"/>
    </row>
    <row r="117" spans="1:44" x14ac:dyDescent="0.3">
      <c r="A117" s="233"/>
      <c r="B117" s="233"/>
      <c r="C117" s="100" t="s">
        <v>50</v>
      </c>
      <c r="D117" s="77"/>
      <c r="E117" s="72"/>
      <c r="F117" s="55">
        <f t="shared" si="89"/>
        <v>0</v>
      </c>
      <c r="G117" s="77"/>
      <c r="H117" s="72"/>
      <c r="I117" s="55">
        <f t="shared" si="90"/>
        <v>0</v>
      </c>
      <c r="J117" s="77">
        <v>32</v>
      </c>
      <c r="K117" s="72">
        <v>489</v>
      </c>
      <c r="L117" s="55">
        <f t="shared" si="91"/>
        <v>6.5439672801635998E-2</v>
      </c>
      <c r="M117" s="77"/>
      <c r="N117" s="72"/>
      <c r="O117" s="55">
        <f t="shared" si="92"/>
        <v>0</v>
      </c>
      <c r="P117" s="77"/>
      <c r="Q117" s="72"/>
      <c r="R117" s="55">
        <f t="shared" si="93"/>
        <v>0</v>
      </c>
      <c r="S117" s="77"/>
      <c r="T117" s="72"/>
      <c r="U117" s="55">
        <f t="shared" si="94"/>
        <v>0</v>
      </c>
      <c r="V117" s="77"/>
      <c r="W117" s="72"/>
      <c r="X117" s="55">
        <f t="shared" si="95"/>
        <v>0</v>
      </c>
      <c r="Y117" s="77"/>
      <c r="Z117" s="72"/>
      <c r="AA117" s="55">
        <f t="shared" si="96"/>
        <v>0</v>
      </c>
      <c r="AB117" s="77"/>
      <c r="AC117" s="72"/>
      <c r="AD117" s="55">
        <f t="shared" si="97"/>
        <v>0</v>
      </c>
      <c r="AE117" s="77">
        <v>186</v>
      </c>
      <c r="AF117" s="72">
        <v>1471</v>
      </c>
      <c r="AG117" s="55">
        <f t="shared" si="98"/>
        <v>0.12644459551325629</v>
      </c>
      <c r="AH117" s="77">
        <v>0</v>
      </c>
      <c r="AI117" s="72"/>
      <c r="AJ117" s="55">
        <f t="shared" si="99"/>
        <v>0</v>
      </c>
      <c r="AK117" s="77">
        <v>0</v>
      </c>
      <c r="AL117" s="72"/>
      <c r="AM117" s="55">
        <f t="shared" si="100"/>
        <v>0</v>
      </c>
      <c r="AN117" s="97">
        <f>SUM(D117,G117,J117,M117,P117,S117,V117,Y117,AB117,AE117,AH117,AK117)</f>
        <v>218</v>
      </c>
      <c r="AO117" s="77">
        <f>SUM(E117,H117,K117,N117,Q117,W117,T117,Z117,AC117,AF117,AI117,AL117)</f>
        <v>1960</v>
      </c>
      <c r="AP117" s="98">
        <f t="shared" si="101"/>
        <v>0.11122448979591837</v>
      </c>
      <c r="AQ117" s="124"/>
      <c r="AR117" s="121"/>
    </row>
    <row r="118" spans="1:44" x14ac:dyDescent="0.3">
      <c r="A118" s="233"/>
      <c r="B118" s="233"/>
      <c r="C118" s="100" t="s">
        <v>51</v>
      </c>
      <c r="D118" s="77"/>
      <c r="E118" s="70"/>
      <c r="F118" s="55">
        <f t="shared" si="89"/>
        <v>0</v>
      </c>
      <c r="G118" s="77"/>
      <c r="H118" s="70"/>
      <c r="I118" s="55">
        <f t="shared" si="90"/>
        <v>0</v>
      </c>
      <c r="J118" s="77">
        <v>44</v>
      </c>
      <c r="K118" s="70">
        <v>423</v>
      </c>
      <c r="L118" s="55">
        <f t="shared" si="91"/>
        <v>0.10401891252955082</v>
      </c>
      <c r="M118" s="77"/>
      <c r="N118" s="70"/>
      <c r="O118" s="55">
        <f t="shared" si="92"/>
        <v>0</v>
      </c>
      <c r="P118" s="77"/>
      <c r="Q118" s="70"/>
      <c r="R118" s="55">
        <f t="shared" si="93"/>
        <v>0</v>
      </c>
      <c r="S118" s="77"/>
      <c r="T118" s="70"/>
      <c r="U118" s="55">
        <f t="shared" si="94"/>
        <v>0</v>
      </c>
      <c r="V118" s="77"/>
      <c r="W118" s="70"/>
      <c r="X118" s="55">
        <f t="shared" si="95"/>
        <v>0</v>
      </c>
      <c r="Y118" s="77"/>
      <c r="Z118" s="70"/>
      <c r="AA118" s="55">
        <f t="shared" si="96"/>
        <v>0</v>
      </c>
      <c r="AB118" s="77"/>
      <c r="AC118" s="70"/>
      <c r="AD118" s="55">
        <f t="shared" si="97"/>
        <v>0</v>
      </c>
      <c r="AE118" s="77">
        <v>220</v>
      </c>
      <c r="AF118" s="70">
        <v>1492</v>
      </c>
      <c r="AG118" s="55">
        <f t="shared" si="98"/>
        <v>0.14745308310991956</v>
      </c>
      <c r="AH118" s="77">
        <v>0</v>
      </c>
      <c r="AI118" s="70"/>
      <c r="AJ118" s="55">
        <f t="shared" si="99"/>
        <v>0</v>
      </c>
      <c r="AK118" s="77">
        <v>0</v>
      </c>
      <c r="AL118" s="70"/>
      <c r="AM118" s="55">
        <f t="shared" si="100"/>
        <v>0</v>
      </c>
      <c r="AN118" s="97">
        <f>SUM(D118,G118,J118,M118,P118,S118,V118,Y118,AB118,AE118,AH118,AK118)</f>
        <v>264</v>
      </c>
      <c r="AO118" s="77">
        <f>SUM(E118,H118,K118,N118,Q118,W118,T118,Z118,AC118,AF118,AI118,AL118)</f>
        <v>1915</v>
      </c>
      <c r="AP118" s="56">
        <f t="shared" si="101"/>
        <v>0.13785900783289817</v>
      </c>
      <c r="AQ118" s="124"/>
      <c r="AR118" s="121"/>
    </row>
    <row r="119" spans="1:44" x14ac:dyDescent="0.3">
      <c r="A119" s="233"/>
      <c r="B119" s="234"/>
      <c r="C119" s="102" t="s">
        <v>44</v>
      </c>
      <c r="D119" s="58">
        <f>SUM(D116:D118)</f>
        <v>0</v>
      </c>
      <c r="E119" s="71">
        <f>SUM(E116:E118)</f>
        <v>0</v>
      </c>
      <c r="F119" s="59">
        <f t="shared" si="89"/>
        <v>0</v>
      </c>
      <c r="G119" s="58">
        <f>SUM(G116:G118)</f>
        <v>0</v>
      </c>
      <c r="H119" s="71">
        <f>SUM(H116:H118)</f>
        <v>0</v>
      </c>
      <c r="I119" s="59">
        <f t="shared" si="90"/>
        <v>0</v>
      </c>
      <c r="J119" s="58">
        <f>SUM(J116:J118)</f>
        <v>113</v>
      </c>
      <c r="K119" s="71">
        <f>SUM(K116:K118)</f>
        <v>1538</v>
      </c>
      <c r="L119" s="59">
        <f t="shared" si="91"/>
        <v>7.3472041612483746E-2</v>
      </c>
      <c r="M119" s="58">
        <f>SUM(M116:M118)</f>
        <v>0</v>
      </c>
      <c r="N119" s="71">
        <f>SUM(N116:N118)</f>
        <v>0</v>
      </c>
      <c r="O119" s="59">
        <f t="shared" si="92"/>
        <v>0</v>
      </c>
      <c r="P119" s="58">
        <f>SUM(P116:P118)</f>
        <v>0</v>
      </c>
      <c r="Q119" s="71">
        <f>SUM(Q116:Q118)</f>
        <v>0</v>
      </c>
      <c r="R119" s="59">
        <f t="shared" si="93"/>
        <v>0</v>
      </c>
      <c r="S119" s="58">
        <f>SUM(S116:S118)</f>
        <v>0</v>
      </c>
      <c r="T119" s="71">
        <f>SUM(T116:T118)</f>
        <v>0</v>
      </c>
      <c r="U119" s="59">
        <f t="shared" si="94"/>
        <v>0</v>
      </c>
      <c r="V119" s="58">
        <f>SUM(V116:V118)</f>
        <v>0</v>
      </c>
      <c r="W119" s="71">
        <f>SUM(W116:W118)</f>
        <v>0</v>
      </c>
      <c r="X119" s="59">
        <f t="shared" si="95"/>
        <v>0</v>
      </c>
      <c r="Y119" s="58">
        <f>SUM(Y116:Y118)</f>
        <v>0</v>
      </c>
      <c r="Z119" s="71">
        <f>SUM(Z116:Z118)</f>
        <v>0</v>
      </c>
      <c r="AA119" s="59">
        <f t="shared" si="96"/>
        <v>0</v>
      </c>
      <c r="AB119" s="58">
        <f>SUM(AB116:AB118)</f>
        <v>0</v>
      </c>
      <c r="AC119" s="71">
        <f>SUM(AC116:AC118)</f>
        <v>0</v>
      </c>
      <c r="AD119" s="59">
        <f t="shared" si="97"/>
        <v>0</v>
      </c>
      <c r="AE119" s="58">
        <f>SUM(AE116:AE118)</f>
        <v>561</v>
      </c>
      <c r="AF119" s="71">
        <f>SUM(AF116:AF118)</f>
        <v>4345</v>
      </c>
      <c r="AG119" s="59">
        <f t="shared" si="98"/>
        <v>0.12911392405063291</v>
      </c>
      <c r="AH119" s="58">
        <v>0</v>
      </c>
      <c r="AI119" s="71">
        <f>SUM(AI116:AI118)</f>
        <v>0</v>
      </c>
      <c r="AJ119" s="59">
        <f t="shared" si="99"/>
        <v>0</v>
      </c>
      <c r="AK119" s="58">
        <v>0</v>
      </c>
      <c r="AL119" s="71">
        <f>SUM(AL116:AL118)</f>
        <v>0</v>
      </c>
      <c r="AM119" s="59">
        <f t="shared" si="100"/>
        <v>0</v>
      </c>
      <c r="AN119" s="58">
        <f>SUM(AN116:AN118)</f>
        <v>674</v>
      </c>
      <c r="AO119" s="58">
        <f>SUM(AO116:AO118)</f>
        <v>5883</v>
      </c>
      <c r="AP119" s="103">
        <f t="shared" si="101"/>
        <v>0.11456739758626551</v>
      </c>
      <c r="AQ119" s="133">
        <f>SUM(AQ116:AQ118)</f>
        <v>0</v>
      </c>
      <c r="AR119" s="121"/>
    </row>
    <row r="120" spans="1:44" x14ac:dyDescent="0.3">
      <c r="A120" s="233"/>
      <c r="B120" s="232" t="s">
        <v>9</v>
      </c>
      <c r="C120" s="100" t="s">
        <v>53</v>
      </c>
      <c r="D120" s="77"/>
      <c r="E120" s="70"/>
      <c r="F120" s="55">
        <f t="shared" si="89"/>
        <v>0</v>
      </c>
      <c r="G120" s="77"/>
      <c r="H120" s="70"/>
      <c r="I120" s="55">
        <f t="shared" si="90"/>
        <v>0</v>
      </c>
      <c r="J120" s="77">
        <v>0</v>
      </c>
      <c r="K120" s="70"/>
      <c r="L120" s="55">
        <f t="shared" si="91"/>
        <v>0</v>
      </c>
      <c r="M120" s="77"/>
      <c r="N120" s="70"/>
      <c r="O120" s="55">
        <f t="shared" si="92"/>
        <v>0</v>
      </c>
      <c r="P120" s="77"/>
      <c r="Q120" s="70"/>
      <c r="R120" s="55">
        <f t="shared" si="93"/>
        <v>0</v>
      </c>
      <c r="S120" s="77"/>
      <c r="T120" s="70"/>
      <c r="U120" s="55">
        <f t="shared" si="94"/>
        <v>0</v>
      </c>
      <c r="V120" s="77"/>
      <c r="W120" s="70"/>
      <c r="X120" s="55">
        <f t="shared" si="95"/>
        <v>0</v>
      </c>
      <c r="Y120" s="77"/>
      <c r="Z120" s="70"/>
      <c r="AA120" s="55">
        <f t="shared" si="96"/>
        <v>0</v>
      </c>
      <c r="AB120" s="77"/>
      <c r="AC120" s="70"/>
      <c r="AD120" s="55">
        <f t="shared" si="97"/>
        <v>0</v>
      </c>
      <c r="AE120" s="77">
        <v>118</v>
      </c>
      <c r="AF120" s="70">
        <v>1196</v>
      </c>
      <c r="AG120" s="55">
        <f t="shared" si="98"/>
        <v>9.8662207357859535E-2</v>
      </c>
      <c r="AH120" s="77">
        <v>0</v>
      </c>
      <c r="AI120" s="69"/>
      <c r="AJ120" s="55">
        <f t="shared" si="99"/>
        <v>0</v>
      </c>
      <c r="AK120" s="77">
        <v>0</v>
      </c>
      <c r="AL120" s="69"/>
      <c r="AM120" s="55">
        <f t="shared" si="100"/>
        <v>0</v>
      </c>
      <c r="AN120" s="97">
        <f>SUM(D120,G120,J120,M120,P120,S120,V120,Y120,AB120,AE120,AH120,AK120)</f>
        <v>118</v>
      </c>
      <c r="AO120" s="77">
        <f>SUM(E120,H120,K120,N120,Q120,W120,T120,Z120,AC120,AF120,AI120,AL120)</f>
        <v>1196</v>
      </c>
      <c r="AP120" s="56">
        <f t="shared" si="101"/>
        <v>9.8662207357859535E-2</v>
      </c>
      <c r="AQ120" s="124"/>
      <c r="AR120" s="121"/>
    </row>
    <row r="121" spans="1:44" x14ac:dyDescent="0.3">
      <c r="A121" s="233"/>
      <c r="B121" s="233"/>
      <c r="C121" s="100" t="s">
        <v>48</v>
      </c>
      <c r="D121" s="77"/>
      <c r="E121" s="70"/>
      <c r="F121" s="55">
        <f t="shared" si="89"/>
        <v>0</v>
      </c>
      <c r="G121" s="77"/>
      <c r="H121" s="70"/>
      <c r="I121" s="55">
        <f t="shared" si="90"/>
        <v>0</v>
      </c>
      <c r="J121" s="77"/>
      <c r="K121" s="70"/>
      <c r="L121" s="55">
        <f t="shared" si="91"/>
        <v>0</v>
      </c>
      <c r="M121" s="77"/>
      <c r="N121" s="70"/>
      <c r="O121" s="55">
        <f t="shared" si="92"/>
        <v>0</v>
      </c>
      <c r="P121" s="77"/>
      <c r="Q121" s="70"/>
      <c r="R121" s="55">
        <f t="shared" si="93"/>
        <v>0</v>
      </c>
      <c r="S121" s="77"/>
      <c r="T121" s="70"/>
      <c r="U121" s="55">
        <f t="shared" si="94"/>
        <v>0</v>
      </c>
      <c r="V121" s="77"/>
      <c r="W121" s="70"/>
      <c r="X121" s="55">
        <f t="shared" si="95"/>
        <v>0</v>
      </c>
      <c r="Y121" s="77"/>
      <c r="Z121" s="70"/>
      <c r="AA121" s="55">
        <f t="shared" si="96"/>
        <v>0</v>
      </c>
      <c r="AB121" s="77"/>
      <c r="AC121" s="70"/>
      <c r="AD121" s="55">
        <f t="shared" si="97"/>
        <v>0</v>
      </c>
      <c r="AE121" s="77">
        <v>14</v>
      </c>
      <c r="AF121" s="70">
        <v>141</v>
      </c>
      <c r="AG121" s="55">
        <f t="shared" si="98"/>
        <v>9.9290780141843976E-2</v>
      </c>
      <c r="AH121" s="77">
        <v>0</v>
      </c>
      <c r="AI121" s="70"/>
      <c r="AJ121" s="55">
        <f t="shared" si="99"/>
        <v>0</v>
      </c>
      <c r="AK121" s="77">
        <v>0</v>
      </c>
      <c r="AL121" s="70"/>
      <c r="AM121" s="55">
        <f t="shared" si="100"/>
        <v>0</v>
      </c>
      <c r="AN121" s="97">
        <f>SUM(D121,G121,J121,M121,P121,S121,V121,Y121,AB121,AE121,AH121,AK121)</f>
        <v>14</v>
      </c>
      <c r="AO121" s="77">
        <f>SUM(E121,H121,K121,N121,Q121,W121,T121,Z121,AC121,AF121,AI121,AL121)</f>
        <v>141</v>
      </c>
      <c r="AP121" s="56">
        <f t="shared" si="101"/>
        <v>9.9290780141843976E-2</v>
      </c>
      <c r="AQ121" s="124"/>
      <c r="AR121" s="121"/>
    </row>
    <row r="122" spans="1:44" x14ac:dyDescent="0.3">
      <c r="A122" s="233"/>
      <c r="B122" s="233"/>
      <c r="C122" s="100" t="s">
        <v>54</v>
      </c>
      <c r="D122" s="77">
        <v>0</v>
      </c>
      <c r="E122" s="70"/>
      <c r="F122" s="55">
        <f t="shared" si="89"/>
        <v>0</v>
      </c>
      <c r="G122" s="77">
        <v>0</v>
      </c>
      <c r="H122" s="70"/>
      <c r="I122" s="55">
        <f t="shared" si="90"/>
        <v>0</v>
      </c>
      <c r="J122" s="77"/>
      <c r="K122" s="70"/>
      <c r="L122" s="55">
        <f t="shared" si="91"/>
        <v>0</v>
      </c>
      <c r="M122" s="77">
        <v>0</v>
      </c>
      <c r="N122" s="70"/>
      <c r="O122" s="55">
        <f t="shared" si="92"/>
        <v>0</v>
      </c>
      <c r="P122" s="77">
        <v>0</v>
      </c>
      <c r="Q122" s="70"/>
      <c r="R122" s="55">
        <f t="shared" si="93"/>
        <v>0</v>
      </c>
      <c r="S122" s="77"/>
      <c r="T122" s="70"/>
      <c r="U122" s="55">
        <f t="shared" si="94"/>
        <v>0</v>
      </c>
      <c r="V122" s="77"/>
      <c r="W122" s="70"/>
      <c r="X122" s="55">
        <f t="shared" si="95"/>
        <v>0</v>
      </c>
      <c r="Y122" s="77"/>
      <c r="Z122" s="70"/>
      <c r="AA122" s="55">
        <f t="shared" si="96"/>
        <v>0</v>
      </c>
      <c r="AB122" s="77"/>
      <c r="AC122" s="70"/>
      <c r="AD122" s="55">
        <f t="shared" si="97"/>
        <v>0</v>
      </c>
      <c r="AE122" s="77">
        <v>66</v>
      </c>
      <c r="AF122" s="70">
        <v>482</v>
      </c>
      <c r="AG122" s="55">
        <f t="shared" si="98"/>
        <v>0.13692946058091288</v>
      </c>
      <c r="AH122" s="77">
        <v>0</v>
      </c>
      <c r="AI122" s="70"/>
      <c r="AJ122" s="55">
        <f t="shared" si="99"/>
        <v>0</v>
      </c>
      <c r="AK122" s="77">
        <v>0</v>
      </c>
      <c r="AL122" s="70"/>
      <c r="AM122" s="55">
        <f t="shared" si="100"/>
        <v>0</v>
      </c>
      <c r="AN122" s="97">
        <f>SUM(D122,G122,J122,M122,P122,S122,V122,Y122,AB122,AE122,AH122,AK122)</f>
        <v>66</v>
      </c>
      <c r="AO122" s="77">
        <f>SUM(E122,H122,K122,N122,Q122,W122,T122,Z122,AC122,AF122,AI122,AL122)</f>
        <v>482</v>
      </c>
      <c r="AP122" s="56">
        <f t="shared" si="101"/>
        <v>0.13692946058091288</v>
      </c>
      <c r="AQ122" s="124"/>
      <c r="AR122" s="121"/>
    </row>
    <row r="123" spans="1:44" x14ac:dyDescent="0.3">
      <c r="A123" s="234"/>
      <c r="B123" s="234"/>
      <c r="C123" s="102" t="s">
        <v>44</v>
      </c>
      <c r="D123" s="58">
        <f>SUM(D120:D122)</f>
        <v>0</v>
      </c>
      <c r="E123" s="71">
        <f>SUM(E120:E122)</f>
        <v>0</v>
      </c>
      <c r="F123" s="59">
        <f t="shared" si="89"/>
        <v>0</v>
      </c>
      <c r="G123" s="58">
        <f>SUM(G120:G122)</f>
        <v>0</v>
      </c>
      <c r="H123" s="71">
        <f>SUM(H120:H122)</f>
        <v>0</v>
      </c>
      <c r="I123" s="59">
        <f t="shared" si="90"/>
        <v>0</v>
      </c>
      <c r="J123" s="58">
        <f>SUM(J120:J122)</f>
        <v>0</v>
      </c>
      <c r="K123" s="71">
        <f>SUM(K120:K122)</f>
        <v>0</v>
      </c>
      <c r="L123" s="59">
        <f t="shared" si="91"/>
        <v>0</v>
      </c>
      <c r="M123" s="58">
        <f>SUM(M120:M122)</f>
        <v>0</v>
      </c>
      <c r="N123" s="71">
        <f>SUM(N120:N122)</f>
        <v>0</v>
      </c>
      <c r="O123" s="59">
        <f t="shared" si="92"/>
        <v>0</v>
      </c>
      <c r="P123" s="58">
        <f>SUM(P120:P122)</f>
        <v>0</v>
      </c>
      <c r="Q123" s="71">
        <f>SUM(Q120:Q122)</f>
        <v>0</v>
      </c>
      <c r="R123" s="59">
        <f t="shared" si="93"/>
        <v>0</v>
      </c>
      <c r="S123" s="58">
        <f>SUM(S120:S122)</f>
        <v>0</v>
      </c>
      <c r="T123" s="71">
        <f>SUM(T120:T122)</f>
        <v>0</v>
      </c>
      <c r="U123" s="59">
        <f t="shared" si="94"/>
        <v>0</v>
      </c>
      <c r="V123" s="58">
        <f>SUM(V120:V122)</f>
        <v>0</v>
      </c>
      <c r="W123" s="71">
        <f>SUM(W120:W122)</f>
        <v>0</v>
      </c>
      <c r="X123" s="59">
        <f t="shared" si="95"/>
        <v>0</v>
      </c>
      <c r="Y123" s="58">
        <f>SUM(Y120:Y122)</f>
        <v>0</v>
      </c>
      <c r="Z123" s="71">
        <f>SUM(Z120:Z122)</f>
        <v>0</v>
      </c>
      <c r="AA123" s="59">
        <f t="shared" si="96"/>
        <v>0</v>
      </c>
      <c r="AB123" s="58">
        <f>SUM(AB120:AB122)</f>
        <v>0</v>
      </c>
      <c r="AC123" s="71">
        <f>SUM(AC120:AC122)</f>
        <v>0</v>
      </c>
      <c r="AD123" s="59">
        <f t="shared" si="97"/>
        <v>0</v>
      </c>
      <c r="AE123" s="58">
        <f>SUM(AE120:AE122)</f>
        <v>198</v>
      </c>
      <c r="AF123" s="71">
        <f>SUM(AF120:AF122)</f>
        <v>1819</v>
      </c>
      <c r="AG123" s="59">
        <f t="shared" si="98"/>
        <v>0.10885101704233095</v>
      </c>
      <c r="AH123" s="58">
        <v>0</v>
      </c>
      <c r="AI123" s="71">
        <f>SUM(AI120:AI122)</f>
        <v>0</v>
      </c>
      <c r="AJ123" s="59">
        <f t="shared" si="99"/>
        <v>0</v>
      </c>
      <c r="AK123" s="58">
        <v>0</v>
      </c>
      <c r="AL123" s="71">
        <f>SUM(AL120:AL122)</f>
        <v>0</v>
      </c>
      <c r="AM123" s="59">
        <f t="shared" si="100"/>
        <v>0</v>
      </c>
      <c r="AN123" s="58">
        <f>SUM(AN120:AN122)</f>
        <v>198</v>
      </c>
      <c r="AO123" s="58">
        <f>SUM(AO120:AO122)</f>
        <v>1819</v>
      </c>
      <c r="AP123" s="103">
        <f t="shared" si="101"/>
        <v>0.10885101704233095</v>
      </c>
      <c r="AQ123" s="133">
        <f>SUM(AQ120:AQ122)</f>
        <v>0</v>
      </c>
      <c r="AR123" s="121"/>
    </row>
    <row r="124" spans="1:44" x14ac:dyDescent="0.3">
      <c r="A124" s="235" t="s">
        <v>46</v>
      </c>
      <c r="B124" s="236"/>
      <c r="C124" s="237"/>
      <c r="D124" s="61">
        <f>SUM(D111,D115,D119,D123)</f>
        <v>0</v>
      </c>
      <c r="E124" s="73">
        <f>SUM(E111,E115,E119,E123)</f>
        <v>0</v>
      </c>
      <c r="F124" s="62">
        <f t="shared" si="89"/>
        <v>0</v>
      </c>
      <c r="G124" s="61">
        <f>SUM(G111,G115,G119,G123)</f>
        <v>0</v>
      </c>
      <c r="H124" s="73">
        <f>SUM(H111,H115,H119,H123)</f>
        <v>0</v>
      </c>
      <c r="I124" s="62">
        <f t="shared" si="90"/>
        <v>0</v>
      </c>
      <c r="J124" s="61">
        <f>SUM(J111,J115,J119,J123)</f>
        <v>221</v>
      </c>
      <c r="K124" s="73">
        <f>SUM(K111,K115,K119,K123)</f>
        <v>3593</v>
      </c>
      <c r="L124" s="62">
        <f t="shared" si="91"/>
        <v>6.1508488728082379E-2</v>
      </c>
      <c r="M124" s="61">
        <f>SUM(M111,M115,M119,M123)</f>
        <v>0</v>
      </c>
      <c r="N124" s="73">
        <f>SUM(N111,N115,N119,N123)</f>
        <v>0</v>
      </c>
      <c r="O124" s="62">
        <f t="shared" si="92"/>
        <v>0</v>
      </c>
      <c r="P124" s="61">
        <f>SUM(P111,P115,P119,P123)</f>
        <v>0</v>
      </c>
      <c r="Q124" s="73">
        <f>SUM(Q111,Q115,Q119,Q123)</f>
        <v>0</v>
      </c>
      <c r="R124" s="62">
        <f t="shared" si="93"/>
        <v>0</v>
      </c>
      <c r="S124" s="61">
        <f>SUM(S111,S115,S119,S123)</f>
        <v>0</v>
      </c>
      <c r="T124" s="73">
        <f>SUM(T111,T115,T119,T123)</f>
        <v>0</v>
      </c>
      <c r="U124" s="62">
        <f t="shared" si="94"/>
        <v>0</v>
      </c>
      <c r="V124" s="61">
        <f>SUM(V111,V115,V119,V123)</f>
        <v>0</v>
      </c>
      <c r="W124" s="73">
        <f>SUM(W111,W115,W119,W123)</f>
        <v>0</v>
      </c>
      <c r="X124" s="62">
        <f t="shared" si="95"/>
        <v>0</v>
      </c>
      <c r="Y124" s="61">
        <f>SUM(Y111,Y115,Y119,Y123)</f>
        <v>0</v>
      </c>
      <c r="Z124" s="73">
        <f>SUM(Z111,Z115,Z119,Z123)</f>
        <v>0</v>
      </c>
      <c r="AA124" s="62">
        <f t="shared" si="96"/>
        <v>0</v>
      </c>
      <c r="AB124" s="61">
        <f>SUM(AB111,AB115,AB119,AB123)</f>
        <v>0</v>
      </c>
      <c r="AC124" s="73">
        <f>SUM(AC111,AC115,AC119,AC123)</f>
        <v>0</v>
      </c>
      <c r="AD124" s="62">
        <f t="shared" si="97"/>
        <v>0</v>
      </c>
      <c r="AE124" s="61">
        <f>SUM(AE111,AE115,AE119,AE123)</f>
        <v>778</v>
      </c>
      <c r="AF124" s="73">
        <f>SUM(AF111,AF115,AF119,AF123)</f>
        <v>6366</v>
      </c>
      <c r="AG124" s="62">
        <f t="shared" si="98"/>
        <v>0.12221174992145774</v>
      </c>
      <c r="AH124" s="61">
        <f>SUM(AH111,AH115,AH119,AH123)</f>
        <v>0</v>
      </c>
      <c r="AI124" s="73">
        <f>SUM(AI111,AI115,AI119,AI123)</f>
        <v>0</v>
      </c>
      <c r="AJ124" s="62">
        <f t="shared" si="99"/>
        <v>0</v>
      </c>
      <c r="AK124" s="61">
        <f>SUM(AK111,AK115,AK119,AK123)</f>
        <v>0</v>
      </c>
      <c r="AL124" s="73">
        <f>SUM(AL111,AL115,AL119,AL123)</f>
        <v>0</v>
      </c>
      <c r="AM124" s="62">
        <f t="shared" si="100"/>
        <v>0</v>
      </c>
      <c r="AN124" s="61">
        <f>SUM(AN111,AN115,AN119,AN123)</f>
        <v>999</v>
      </c>
      <c r="AO124" s="61">
        <f>SUM(AO111,AO115,AO119,AO123)</f>
        <v>9959</v>
      </c>
      <c r="AP124" s="105">
        <f t="shared" si="101"/>
        <v>0.10031127623255347</v>
      </c>
      <c r="AQ124" s="134">
        <f>SUM(AQ111,AQ115,AQ119,AQ123)</f>
        <v>0</v>
      </c>
      <c r="AR124" s="121"/>
    </row>
    <row r="125" spans="1:44" x14ac:dyDescent="0.3">
      <c r="A125" s="238" t="s">
        <v>33</v>
      </c>
      <c r="B125" s="232" t="s">
        <v>24</v>
      </c>
      <c r="C125" s="100" t="s">
        <v>41</v>
      </c>
      <c r="D125" s="77">
        <v>572</v>
      </c>
      <c r="E125" s="69">
        <v>3079</v>
      </c>
      <c r="F125" s="55">
        <f t="shared" si="89"/>
        <v>0.1857746021435531</v>
      </c>
      <c r="G125" s="77">
        <v>2836</v>
      </c>
      <c r="H125" s="69">
        <v>14013</v>
      </c>
      <c r="I125" s="55">
        <f t="shared" si="90"/>
        <v>0.20238350103475344</v>
      </c>
      <c r="J125" s="77">
        <v>675</v>
      </c>
      <c r="K125" s="69">
        <v>6055</v>
      </c>
      <c r="L125" s="55">
        <f t="shared" si="91"/>
        <v>0.11147811725846409</v>
      </c>
      <c r="M125" s="77">
        <v>2302</v>
      </c>
      <c r="N125" s="69">
        <v>17138</v>
      </c>
      <c r="O125" s="55">
        <f t="shared" si="92"/>
        <v>0.13432139106080057</v>
      </c>
      <c r="P125" s="77"/>
      <c r="Q125" s="69"/>
      <c r="R125" s="55">
        <f t="shared" si="93"/>
        <v>0</v>
      </c>
      <c r="S125" s="77"/>
      <c r="T125" s="69"/>
      <c r="U125" s="55">
        <f t="shared" si="94"/>
        <v>0</v>
      </c>
      <c r="V125" s="77">
        <v>1439</v>
      </c>
      <c r="W125" s="69">
        <v>11161</v>
      </c>
      <c r="X125" s="55">
        <f t="shared" si="95"/>
        <v>0.12893109936385627</v>
      </c>
      <c r="Y125" s="77"/>
      <c r="Z125" s="69"/>
      <c r="AA125" s="55">
        <f t="shared" si="96"/>
        <v>0</v>
      </c>
      <c r="AB125" s="77"/>
      <c r="AC125" s="70"/>
      <c r="AD125" s="55">
        <f t="shared" si="97"/>
        <v>0</v>
      </c>
      <c r="AE125" s="77"/>
      <c r="AF125" s="70"/>
      <c r="AG125" s="55">
        <f t="shared" si="98"/>
        <v>0</v>
      </c>
      <c r="AH125" s="77">
        <v>0</v>
      </c>
      <c r="AI125" s="70"/>
      <c r="AJ125" s="55">
        <f t="shared" si="99"/>
        <v>0</v>
      </c>
      <c r="AK125" s="77">
        <v>0</v>
      </c>
      <c r="AL125" s="70"/>
      <c r="AM125" s="55">
        <f t="shared" si="100"/>
        <v>0</v>
      </c>
      <c r="AN125" s="97">
        <f>SUM(D125,G125,J125,M125,P125,S125,V125,Y125,AB125,AE125,AH125,AK125)</f>
        <v>7824</v>
      </c>
      <c r="AO125" s="77">
        <f>SUM(E125,H125,K125,N125,Q125,W125,T125,Z125,AC125,AF125,AI125,AL125)</f>
        <v>51446</v>
      </c>
      <c r="AP125" s="98">
        <f t="shared" si="101"/>
        <v>0.15208179450297399</v>
      </c>
      <c r="AQ125" s="124">
        <v>328</v>
      </c>
      <c r="AR125" s="121"/>
    </row>
    <row r="126" spans="1:44" x14ac:dyDescent="0.3">
      <c r="A126" s="233"/>
      <c r="B126" s="233"/>
      <c r="C126" s="100" t="s">
        <v>43</v>
      </c>
      <c r="D126" s="77">
        <v>510</v>
      </c>
      <c r="E126" s="70">
        <v>3448</v>
      </c>
      <c r="F126" s="55">
        <f t="shared" si="89"/>
        <v>0.14791183294663574</v>
      </c>
      <c r="G126" s="77">
        <v>2599</v>
      </c>
      <c r="H126" s="70">
        <v>15392</v>
      </c>
      <c r="I126" s="55">
        <f t="shared" si="90"/>
        <v>0.1688539501039501</v>
      </c>
      <c r="J126" s="77">
        <v>1835</v>
      </c>
      <c r="K126" s="70">
        <v>16617</v>
      </c>
      <c r="L126" s="55">
        <f t="shared" si="91"/>
        <v>0.11042907865439008</v>
      </c>
      <c r="M126" s="77">
        <v>2575</v>
      </c>
      <c r="N126" s="70">
        <v>21560</v>
      </c>
      <c r="O126" s="55">
        <f t="shared" si="92"/>
        <v>0.11943413729128015</v>
      </c>
      <c r="P126" s="77"/>
      <c r="Q126" s="70"/>
      <c r="R126" s="55">
        <f t="shared" si="93"/>
        <v>0</v>
      </c>
      <c r="S126" s="77"/>
      <c r="T126" s="70"/>
      <c r="U126" s="55">
        <f t="shared" si="94"/>
        <v>0</v>
      </c>
      <c r="V126" s="77">
        <v>1657</v>
      </c>
      <c r="W126" s="70">
        <v>16735</v>
      </c>
      <c r="X126" s="55">
        <f t="shared" si="95"/>
        <v>9.9014042426053175E-2</v>
      </c>
      <c r="Y126" s="77"/>
      <c r="Z126" s="70"/>
      <c r="AA126" s="55">
        <f t="shared" si="96"/>
        <v>0</v>
      </c>
      <c r="AB126" s="77"/>
      <c r="AC126" s="70"/>
      <c r="AD126" s="55">
        <f t="shared" si="97"/>
        <v>0</v>
      </c>
      <c r="AE126" s="77"/>
      <c r="AF126" s="70"/>
      <c r="AG126" s="55">
        <f t="shared" si="98"/>
        <v>0</v>
      </c>
      <c r="AH126" s="77">
        <v>0</v>
      </c>
      <c r="AI126" s="70"/>
      <c r="AJ126" s="55">
        <f t="shared" si="99"/>
        <v>0</v>
      </c>
      <c r="AK126" s="77">
        <v>0</v>
      </c>
      <c r="AL126" s="70"/>
      <c r="AM126" s="55">
        <f t="shared" si="100"/>
        <v>0</v>
      </c>
      <c r="AN126" s="97">
        <f>SUM(D126,G126,J126,M126,P126,S126,V126,Y126,AB126,AE126,AH126,AK126)</f>
        <v>9176</v>
      </c>
      <c r="AO126" s="77">
        <f>SUM(E126,H126,K126,N126,Q126,W126,T126,Z126,AC126,AF126,AI126,AL126)</f>
        <v>73752</v>
      </c>
      <c r="AP126" s="98">
        <f t="shared" si="101"/>
        <v>0.124416964963662</v>
      </c>
      <c r="AQ126" s="124">
        <v>441</v>
      </c>
      <c r="AR126" s="121"/>
    </row>
    <row r="127" spans="1:44" x14ac:dyDescent="0.3">
      <c r="A127" s="233"/>
      <c r="B127" s="233"/>
      <c r="C127" s="100" t="s">
        <v>47</v>
      </c>
      <c r="D127" s="77">
        <v>621</v>
      </c>
      <c r="E127" s="70">
        <v>4356</v>
      </c>
      <c r="F127" s="55">
        <f t="shared" si="89"/>
        <v>0.14256198347107438</v>
      </c>
      <c r="G127" s="77">
        <v>3895</v>
      </c>
      <c r="H127" s="70">
        <v>20154</v>
      </c>
      <c r="I127" s="55">
        <f t="shared" si="90"/>
        <v>0.19326188349707255</v>
      </c>
      <c r="J127" s="77">
        <v>2442</v>
      </c>
      <c r="K127" s="70">
        <v>18535</v>
      </c>
      <c r="L127" s="55">
        <f t="shared" si="91"/>
        <v>0.13175074183976263</v>
      </c>
      <c r="M127" s="77">
        <v>3070</v>
      </c>
      <c r="N127" s="70">
        <v>22179</v>
      </c>
      <c r="O127" s="55">
        <f t="shared" si="92"/>
        <v>0.13841922539339013</v>
      </c>
      <c r="P127" s="77"/>
      <c r="Q127" s="70"/>
      <c r="R127" s="55">
        <f t="shared" si="93"/>
        <v>0</v>
      </c>
      <c r="S127" s="77"/>
      <c r="T127" s="70"/>
      <c r="U127" s="55">
        <f t="shared" si="94"/>
        <v>0</v>
      </c>
      <c r="V127" s="77">
        <v>2085</v>
      </c>
      <c r="W127" s="70">
        <v>17219</v>
      </c>
      <c r="X127" s="55">
        <f t="shared" si="95"/>
        <v>0.1210871711481503</v>
      </c>
      <c r="Y127" s="77"/>
      <c r="Z127" s="70"/>
      <c r="AA127" s="55">
        <f t="shared" si="96"/>
        <v>0</v>
      </c>
      <c r="AB127" s="77"/>
      <c r="AC127" s="70"/>
      <c r="AD127" s="55">
        <f t="shared" si="97"/>
        <v>0</v>
      </c>
      <c r="AE127" s="77"/>
      <c r="AF127" s="70"/>
      <c r="AG127" s="55">
        <f t="shared" si="98"/>
        <v>0</v>
      </c>
      <c r="AH127" s="77">
        <v>0</v>
      </c>
      <c r="AI127" s="70"/>
      <c r="AJ127" s="55">
        <f t="shared" si="99"/>
        <v>0</v>
      </c>
      <c r="AK127" s="77">
        <v>0</v>
      </c>
      <c r="AL127" s="70"/>
      <c r="AM127" s="55">
        <f t="shared" si="100"/>
        <v>0</v>
      </c>
      <c r="AN127" s="97">
        <f>SUM(D127,G127,J127,M127,P127,S127,V127,Y127,AB127,AE127,AH127,AK127)</f>
        <v>12113</v>
      </c>
      <c r="AO127" s="77">
        <f>SUM(E127,H127,K127,N127,Q127,W127,T127,Z127,AC127,AF127,AI127,AL127)</f>
        <v>82443</v>
      </c>
      <c r="AP127" s="98">
        <f t="shared" si="101"/>
        <v>0.14692575476389749</v>
      </c>
      <c r="AQ127" s="124">
        <v>682</v>
      </c>
      <c r="AR127" s="121"/>
    </row>
    <row r="128" spans="1:44" x14ac:dyDescent="0.3">
      <c r="A128" s="233"/>
      <c r="B128" s="234"/>
      <c r="C128" s="102" t="s">
        <v>44</v>
      </c>
      <c r="D128" s="58">
        <f>SUM(D125:D127)</f>
        <v>1703</v>
      </c>
      <c r="E128" s="71">
        <f>SUM(E125:E127)</f>
        <v>10883</v>
      </c>
      <c r="F128" s="59">
        <f t="shared" si="89"/>
        <v>0.15648258752182304</v>
      </c>
      <c r="G128" s="58">
        <f>SUM(G125:G127)</f>
        <v>9330</v>
      </c>
      <c r="H128" s="71">
        <f>SUM(H125:H127)</f>
        <v>49559</v>
      </c>
      <c r="I128" s="59">
        <f t="shared" si="90"/>
        <v>0.18826045723279325</v>
      </c>
      <c r="J128" s="58">
        <f>SUM(J125:J127)</f>
        <v>4952</v>
      </c>
      <c r="K128" s="71">
        <f>SUM(K125:K127)</f>
        <v>41207</v>
      </c>
      <c r="L128" s="59">
        <f t="shared" si="91"/>
        <v>0.12017375688596597</v>
      </c>
      <c r="M128" s="58">
        <f>SUM(M125:M127)</f>
        <v>7947</v>
      </c>
      <c r="N128" s="71">
        <f>SUM(N125:N127)</f>
        <v>60877</v>
      </c>
      <c r="O128" s="59">
        <f t="shared" si="92"/>
        <v>0.13054191238070206</v>
      </c>
      <c r="P128" s="58">
        <f>SUM(P125:P127)</f>
        <v>0</v>
      </c>
      <c r="Q128" s="71">
        <f>SUM(Q125:Q127)</f>
        <v>0</v>
      </c>
      <c r="R128" s="59">
        <f t="shared" si="93"/>
        <v>0</v>
      </c>
      <c r="S128" s="58">
        <f>SUM(S125:S127)</f>
        <v>0</v>
      </c>
      <c r="T128" s="71">
        <f>SUM(T125:T127)</f>
        <v>0</v>
      </c>
      <c r="U128" s="59">
        <f t="shared" si="94"/>
        <v>0</v>
      </c>
      <c r="V128" s="58">
        <f>SUM(V125:V127)</f>
        <v>5181</v>
      </c>
      <c r="W128" s="71">
        <f>SUM(W125:W127)</f>
        <v>45115</v>
      </c>
      <c r="X128" s="59">
        <f t="shared" si="95"/>
        <v>0.11483985370719273</v>
      </c>
      <c r="Y128" s="58">
        <f>SUM(Y125:Y127)</f>
        <v>0</v>
      </c>
      <c r="Z128" s="71">
        <f>SUM(Z125:Z127)</f>
        <v>0</v>
      </c>
      <c r="AA128" s="59">
        <f t="shared" si="96"/>
        <v>0</v>
      </c>
      <c r="AB128" s="58">
        <f>SUM(AB125:AB127)</f>
        <v>0</v>
      </c>
      <c r="AC128" s="71">
        <f>SUM(AC125:AC127)</f>
        <v>0</v>
      </c>
      <c r="AD128" s="59">
        <f t="shared" si="97"/>
        <v>0</v>
      </c>
      <c r="AE128" s="58">
        <f>SUM(AE125:AE127)</f>
        <v>0</v>
      </c>
      <c r="AF128" s="71">
        <f>SUM(AF125:AF127)</f>
        <v>0</v>
      </c>
      <c r="AG128" s="59">
        <f t="shared" si="98"/>
        <v>0</v>
      </c>
      <c r="AH128" s="58">
        <v>0</v>
      </c>
      <c r="AI128" s="71">
        <f>SUM(AI125:AI127)</f>
        <v>0</v>
      </c>
      <c r="AJ128" s="59">
        <f t="shared" si="99"/>
        <v>0</v>
      </c>
      <c r="AK128" s="58">
        <v>0</v>
      </c>
      <c r="AL128" s="71">
        <f>SUM(AL125:AL127)</f>
        <v>0</v>
      </c>
      <c r="AM128" s="59">
        <f t="shared" si="100"/>
        <v>0</v>
      </c>
      <c r="AN128" s="58">
        <f>SUM(AN125:AN127)</f>
        <v>29113</v>
      </c>
      <c r="AO128" s="58">
        <f>SUM(AO125:AO127)</f>
        <v>207641</v>
      </c>
      <c r="AP128" s="103">
        <f t="shared" si="101"/>
        <v>0.14020834035667329</v>
      </c>
      <c r="AQ128" s="133">
        <f>SUM(AQ125:AQ127)</f>
        <v>1451</v>
      </c>
      <c r="AR128" s="121"/>
    </row>
    <row r="129" spans="1:44" x14ac:dyDescent="0.3">
      <c r="A129" s="233"/>
      <c r="B129" s="232" t="s">
        <v>25</v>
      </c>
      <c r="C129" s="100" t="s">
        <v>38</v>
      </c>
      <c r="D129" s="129">
        <v>794</v>
      </c>
      <c r="E129" s="70">
        <v>5340</v>
      </c>
      <c r="F129" s="55">
        <f t="shared" si="89"/>
        <v>0.14868913857677904</v>
      </c>
      <c r="G129" s="129">
        <v>3921</v>
      </c>
      <c r="H129" s="70">
        <v>18753</v>
      </c>
      <c r="I129" s="55">
        <f t="shared" si="90"/>
        <v>0.20908654615261557</v>
      </c>
      <c r="J129" s="129">
        <v>3351</v>
      </c>
      <c r="K129" s="70">
        <v>25356</v>
      </c>
      <c r="L129" s="55">
        <f t="shared" si="91"/>
        <v>0.13215806909607195</v>
      </c>
      <c r="M129" s="129">
        <v>3866</v>
      </c>
      <c r="N129" s="70">
        <v>26344</v>
      </c>
      <c r="O129" s="55">
        <f t="shared" si="92"/>
        <v>0.14675068326753721</v>
      </c>
      <c r="P129" s="77"/>
      <c r="Q129" s="70"/>
      <c r="R129" s="55">
        <f t="shared" si="93"/>
        <v>0</v>
      </c>
      <c r="S129" s="77"/>
      <c r="T129" s="70"/>
      <c r="U129" s="55">
        <f t="shared" si="94"/>
        <v>0</v>
      </c>
      <c r="V129" s="129">
        <v>2533</v>
      </c>
      <c r="W129" s="70">
        <v>21489</v>
      </c>
      <c r="X129" s="55">
        <f t="shared" si="95"/>
        <v>0.11787426124994183</v>
      </c>
      <c r="Y129" s="77"/>
      <c r="Z129" s="70"/>
      <c r="AA129" s="55">
        <f t="shared" si="96"/>
        <v>0</v>
      </c>
      <c r="AB129" s="77"/>
      <c r="AC129" s="70"/>
      <c r="AD129" s="55">
        <f t="shared" si="97"/>
        <v>0</v>
      </c>
      <c r="AE129" s="77"/>
      <c r="AF129" s="70"/>
      <c r="AG129" s="55">
        <f t="shared" si="98"/>
        <v>0</v>
      </c>
      <c r="AH129" s="77">
        <v>0</v>
      </c>
      <c r="AI129" s="70"/>
      <c r="AJ129" s="55">
        <f t="shared" si="99"/>
        <v>0</v>
      </c>
      <c r="AK129" s="77">
        <v>0</v>
      </c>
      <c r="AL129" s="70"/>
      <c r="AM129" s="55">
        <f t="shared" si="100"/>
        <v>0</v>
      </c>
      <c r="AN129" s="97">
        <f>SUM(D129,G129,J129,M129,P129,S129,V129,Y129,AB129,AE129,AH129,AK129)</f>
        <v>14465</v>
      </c>
      <c r="AO129" s="77">
        <f>SUM(E129,H129,K129,N129,Q129,W129,T129,Z129,AC129,AF129,AI129,AL129)</f>
        <v>97282</v>
      </c>
      <c r="AP129" s="98">
        <f t="shared" si="101"/>
        <v>0.14869143315310129</v>
      </c>
      <c r="AQ129" s="22">
        <v>2281</v>
      </c>
      <c r="AR129" s="121"/>
    </row>
    <row r="130" spans="1:44" x14ac:dyDescent="0.3">
      <c r="A130" s="233"/>
      <c r="B130" s="233"/>
      <c r="C130" s="54" t="s">
        <v>39</v>
      </c>
      <c r="D130" s="136">
        <v>790</v>
      </c>
      <c r="E130" s="70">
        <v>4897</v>
      </c>
      <c r="F130" s="55">
        <f t="shared" si="89"/>
        <v>0.16132325913824791</v>
      </c>
      <c r="G130" s="135">
        <v>4848</v>
      </c>
      <c r="H130" s="70">
        <v>21076</v>
      </c>
      <c r="I130" s="55">
        <f t="shared" si="90"/>
        <v>0.23002467261339912</v>
      </c>
      <c r="J130" s="135">
        <v>4576</v>
      </c>
      <c r="K130" s="70">
        <v>29518</v>
      </c>
      <c r="L130" s="55">
        <f t="shared" si="91"/>
        <v>0.1550240531201301</v>
      </c>
      <c r="M130" s="135">
        <v>4668</v>
      </c>
      <c r="N130" s="70">
        <v>27030</v>
      </c>
      <c r="O130" s="55">
        <f t="shared" si="92"/>
        <v>0.17269700332963375</v>
      </c>
      <c r="P130" s="77"/>
      <c r="Q130" s="70"/>
      <c r="R130" s="55">
        <f t="shared" si="93"/>
        <v>0</v>
      </c>
      <c r="S130" s="77"/>
      <c r="T130" s="70"/>
      <c r="U130" s="55">
        <f t="shared" si="94"/>
        <v>0</v>
      </c>
      <c r="V130" s="135">
        <v>2871</v>
      </c>
      <c r="W130" s="70">
        <v>22129</v>
      </c>
      <c r="X130" s="55">
        <f t="shared" si="95"/>
        <v>0.12973925617967372</v>
      </c>
      <c r="Y130" s="77"/>
      <c r="Z130" s="70"/>
      <c r="AA130" s="55">
        <f t="shared" si="96"/>
        <v>0</v>
      </c>
      <c r="AB130" s="77"/>
      <c r="AC130" s="70"/>
      <c r="AD130" s="55">
        <f t="shared" si="97"/>
        <v>0</v>
      </c>
      <c r="AE130" s="77"/>
      <c r="AF130" s="70"/>
      <c r="AG130" s="55">
        <f t="shared" si="98"/>
        <v>0</v>
      </c>
      <c r="AH130" s="77">
        <v>0</v>
      </c>
      <c r="AI130" s="70"/>
      <c r="AJ130" s="55">
        <f t="shared" si="99"/>
        <v>0</v>
      </c>
      <c r="AK130" s="77">
        <v>0</v>
      </c>
      <c r="AL130" s="70"/>
      <c r="AM130" s="55">
        <f t="shared" si="100"/>
        <v>0</v>
      </c>
      <c r="AN130" s="97">
        <f>SUM(D130,G130,J130,M130,P130,S130,V130,Y130,AB130,AE130,AH130,AK130)</f>
        <v>17753</v>
      </c>
      <c r="AO130" s="77">
        <f>SUM(E130,H130,K130,N130,Q130,W130,T130,Z130,AC130,AF130,AI130,AL130)</f>
        <v>104650</v>
      </c>
      <c r="AP130" s="98">
        <f t="shared" si="101"/>
        <v>0.16964166268514094</v>
      </c>
      <c r="AQ130" s="124">
        <v>4378</v>
      </c>
      <c r="AR130" s="122"/>
    </row>
    <row r="131" spans="1:44" x14ac:dyDescent="0.3">
      <c r="A131" s="233"/>
      <c r="B131" s="233"/>
      <c r="C131" s="100" t="s">
        <v>52</v>
      </c>
      <c r="D131" s="77">
        <v>1226</v>
      </c>
      <c r="E131" s="70">
        <v>6368</v>
      </c>
      <c r="F131" s="55">
        <f t="shared" si="89"/>
        <v>0.1925251256281407</v>
      </c>
      <c r="G131" s="77">
        <v>4783</v>
      </c>
      <c r="H131" s="70">
        <v>19065</v>
      </c>
      <c r="I131" s="55">
        <f t="shared" si="90"/>
        <v>0.25087857330186203</v>
      </c>
      <c r="J131" s="77">
        <v>4660</v>
      </c>
      <c r="K131" s="70">
        <v>27343</v>
      </c>
      <c r="L131" s="55">
        <f t="shared" si="91"/>
        <v>0.17042753172658451</v>
      </c>
      <c r="M131" s="77">
        <v>4937</v>
      </c>
      <c r="N131" s="70">
        <v>24575</v>
      </c>
      <c r="O131" s="55">
        <f t="shared" si="92"/>
        <v>0.20089521871820956</v>
      </c>
      <c r="P131" s="77"/>
      <c r="Q131" s="70"/>
      <c r="R131" s="55">
        <f t="shared" si="93"/>
        <v>0</v>
      </c>
      <c r="S131" s="77"/>
      <c r="T131" s="70"/>
      <c r="U131" s="55">
        <f t="shared" si="94"/>
        <v>0</v>
      </c>
      <c r="V131" s="77">
        <v>3041</v>
      </c>
      <c r="W131" s="70">
        <v>22200</v>
      </c>
      <c r="X131" s="55">
        <f t="shared" si="95"/>
        <v>0.13698198198198197</v>
      </c>
      <c r="Y131" s="77"/>
      <c r="Z131" s="70"/>
      <c r="AA131" s="55">
        <f t="shared" si="96"/>
        <v>0</v>
      </c>
      <c r="AB131" s="77"/>
      <c r="AC131" s="70"/>
      <c r="AD131" s="55">
        <f t="shared" si="97"/>
        <v>0</v>
      </c>
      <c r="AE131" s="77"/>
      <c r="AF131" s="70"/>
      <c r="AG131" s="55">
        <f t="shared" si="98"/>
        <v>0</v>
      </c>
      <c r="AH131" s="77">
        <v>0</v>
      </c>
      <c r="AI131" s="70"/>
      <c r="AJ131" s="55">
        <f t="shared" si="99"/>
        <v>0</v>
      </c>
      <c r="AK131" s="77">
        <v>0</v>
      </c>
      <c r="AL131" s="70"/>
      <c r="AM131" s="55">
        <f t="shared" si="100"/>
        <v>0</v>
      </c>
      <c r="AN131" s="97">
        <f>SUM(D131,G131,J131,M131,P131,S131,V131,Y131,AB131,AE131,AH131,AK131)</f>
        <v>18647</v>
      </c>
      <c r="AO131" s="77">
        <f>SUM(E131,H131,K131,N131,Q131,W131,T131,Z131,AC131,AF131,AI131,AL131)</f>
        <v>99551</v>
      </c>
      <c r="AP131" s="98">
        <f t="shared" si="101"/>
        <v>0.18731102650902554</v>
      </c>
      <c r="AQ131" s="124">
        <v>4697</v>
      </c>
      <c r="AR131" s="121"/>
    </row>
    <row r="132" spans="1:44" x14ac:dyDescent="0.3">
      <c r="A132" s="233"/>
      <c r="B132" s="234"/>
      <c r="C132" s="102" t="s">
        <v>44</v>
      </c>
      <c r="D132" s="58">
        <f>SUM(D129:D131)</f>
        <v>2810</v>
      </c>
      <c r="E132" s="71">
        <f>SUM(E129:E131)</f>
        <v>16605</v>
      </c>
      <c r="F132" s="59">
        <f t="shared" si="89"/>
        <v>0.16922613670581149</v>
      </c>
      <c r="G132" s="58">
        <f>SUM(G129:G131)</f>
        <v>13552</v>
      </c>
      <c r="H132" s="71">
        <f>SUM(H129:H131)</f>
        <v>58894</v>
      </c>
      <c r="I132" s="59">
        <f t="shared" si="90"/>
        <v>0.23010833022039598</v>
      </c>
      <c r="J132" s="58">
        <f>SUM(J129:J131)</f>
        <v>12587</v>
      </c>
      <c r="K132" s="71">
        <f>SUM(K129:K131)</f>
        <v>82217</v>
      </c>
      <c r="L132" s="59">
        <f t="shared" si="91"/>
        <v>0.15309485872751377</v>
      </c>
      <c r="M132" s="58">
        <f>SUM(M129:M131)</f>
        <v>13471</v>
      </c>
      <c r="N132" s="71">
        <f>SUM(N129:N131)</f>
        <v>77949</v>
      </c>
      <c r="O132" s="59">
        <f t="shared" si="92"/>
        <v>0.17281812467125943</v>
      </c>
      <c r="P132" s="58">
        <f>SUM(P129:P131)</f>
        <v>0</v>
      </c>
      <c r="Q132" s="71">
        <f>SUM(Q129:Q131)</f>
        <v>0</v>
      </c>
      <c r="R132" s="59">
        <f t="shared" si="93"/>
        <v>0</v>
      </c>
      <c r="S132" s="58">
        <f>SUM(S129:S131)</f>
        <v>0</v>
      </c>
      <c r="T132" s="71">
        <f>SUM(T129:T131)</f>
        <v>0</v>
      </c>
      <c r="U132" s="59">
        <f t="shared" si="94"/>
        <v>0</v>
      </c>
      <c r="V132" s="58">
        <f>SUM(V129:V131)</f>
        <v>8445</v>
      </c>
      <c r="W132" s="71">
        <f>SUM(W129:W131)</f>
        <v>65818</v>
      </c>
      <c r="X132" s="59">
        <f t="shared" si="95"/>
        <v>0.12830836549272234</v>
      </c>
      <c r="Y132" s="58">
        <f>SUM(Y129:Y131)</f>
        <v>0</v>
      </c>
      <c r="Z132" s="71">
        <f>SUM(Z129:Z131)</f>
        <v>0</v>
      </c>
      <c r="AA132" s="59">
        <f t="shared" si="96"/>
        <v>0</v>
      </c>
      <c r="AB132" s="58">
        <f>SUM(AB129:AB131)</f>
        <v>0</v>
      </c>
      <c r="AC132" s="71">
        <f>SUM(AC129:AC131)</f>
        <v>0</v>
      </c>
      <c r="AD132" s="59">
        <f t="shared" si="97"/>
        <v>0</v>
      </c>
      <c r="AE132" s="58">
        <f>SUM(AE129:AE131)</f>
        <v>0</v>
      </c>
      <c r="AF132" s="71">
        <f>SUM(AF129:AF131)</f>
        <v>0</v>
      </c>
      <c r="AG132" s="59">
        <f t="shared" si="98"/>
        <v>0</v>
      </c>
      <c r="AH132" s="58">
        <v>0</v>
      </c>
      <c r="AI132" s="71">
        <f>SUM(AI129:AI131)</f>
        <v>0</v>
      </c>
      <c r="AJ132" s="59">
        <f t="shared" si="99"/>
        <v>0</v>
      </c>
      <c r="AK132" s="58">
        <v>0</v>
      </c>
      <c r="AL132" s="71">
        <f>SUM(AL129:AL131)</f>
        <v>0</v>
      </c>
      <c r="AM132" s="59">
        <f t="shared" si="100"/>
        <v>0</v>
      </c>
      <c r="AN132" s="58">
        <f>SUM(AN129:AN131)</f>
        <v>50865</v>
      </c>
      <c r="AO132" s="58">
        <f>SUM(AO129:AO131)</f>
        <v>301483</v>
      </c>
      <c r="AP132" s="103">
        <f t="shared" si="101"/>
        <v>0.16871598066889343</v>
      </c>
      <c r="AQ132" s="133">
        <f>SUM(AQ129:AQ131)</f>
        <v>11356</v>
      </c>
      <c r="AR132" s="121"/>
    </row>
    <row r="133" spans="1:44" x14ac:dyDescent="0.3">
      <c r="A133" s="233"/>
      <c r="B133" s="232" t="s">
        <v>26</v>
      </c>
      <c r="C133" s="100" t="s">
        <v>55</v>
      </c>
      <c r="D133" s="137">
        <v>1306</v>
      </c>
      <c r="E133" s="70">
        <v>7674</v>
      </c>
      <c r="F133" s="55">
        <f t="shared" si="89"/>
        <v>0.17018504039614282</v>
      </c>
      <c r="G133" s="137">
        <v>5373</v>
      </c>
      <c r="H133" s="70">
        <v>21202</v>
      </c>
      <c r="I133" s="55">
        <f t="shared" si="90"/>
        <v>0.25341948872747855</v>
      </c>
      <c r="J133" s="137">
        <v>4992</v>
      </c>
      <c r="K133" s="70">
        <v>25431</v>
      </c>
      <c r="L133" s="55">
        <f t="shared" si="91"/>
        <v>0.19629585938421612</v>
      </c>
      <c r="M133" s="137">
        <v>4530</v>
      </c>
      <c r="N133" s="70">
        <v>21876</v>
      </c>
      <c r="O133" s="55">
        <f t="shared" si="92"/>
        <v>0.20707624794295118</v>
      </c>
      <c r="P133" s="77"/>
      <c r="Q133" s="70"/>
      <c r="R133" s="55">
        <f t="shared" si="93"/>
        <v>0</v>
      </c>
      <c r="S133" s="77"/>
      <c r="T133" s="70"/>
      <c r="U133" s="55">
        <f t="shared" si="94"/>
        <v>0</v>
      </c>
      <c r="V133" s="137">
        <v>2454</v>
      </c>
      <c r="W133" s="70">
        <v>18261</v>
      </c>
      <c r="X133" s="55">
        <f t="shared" si="95"/>
        <v>0.13438475439461148</v>
      </c>
      <c r="Y133" s="77"/>
      <c r="Z133" s="70"/>
      <c r="AA133" s="55">
        <f t="shared" si="96"/>
        <v>0</v>
      </c>
      <c r="AB133" s="77"/>
      <c r="AC133" s="70"/>
      <c r="AD133" s="55">
        <f t="shared" si="97"/>
        <v>0</v>
      </c>
      <c r="AE133" s="77"/>
      <c r="AF133" s="70"/>
      <c r="AG133" s="55">
        <f t="shared" si="98"/>
        <v>0</v>
      </c>
      <c r="AH133" s="77">
        <v>0</v>
      </c>
      <c r="AI133" s="70"/>
      <c r="AJ133" s="55">
        <f t="shared" si="99"/>
        <v>0</v>
      </c>
      <c r="AK133" s="77">
        <v>0</v>
      </c>
      <c r="AL133" s="70"/>
      <c r="AM133" s="55">
        <f t="shared" si="100"/>
        <v>0</v>
      </c>
      <c r="AN133" s="97">
        <f>SUM(D133,G133,J133,M133,P133,S133,V133,Y133,AB133,AE133,AH133,AK133)</f>
        <v>18655</v>
      </c>
      <c r="AO133" s="77">
        <f>SUM(E133,H133,K133,N133,Q133,W133,T133,Z133,AC133,AF133,AI133,AL133)</f>
        <v>94444</v>
      </c>
      <c r="AP133" s="98">
        <f t="shared" si="101"/>
        <v>0.1975244589386303</v>
      </c>
      <c r="AQ133" s="135">
        <v>3966</v>
      </c>
      <c r="AR133" s="121"/>
    </row>
    <row r="134" spans="1:44" x14ac:dyDescent="0.3">
      <c r="A134" s="233"/>
      <c r="B134" s="233"/>
      <c r="C134" s="100" t="s">
        <v>50</v>
      </c>
      <c r="D134" s="77">
        <v>1079</v>
      </c>
      <c r="E134" s="72">
        <v>6362</v>
      </c>
      <c r="F134" s="55">
        <f t="shared" ref="F134:F197" si="102">IF(ISERROR(D134/E134),0,(D134/E134))</f>
        <v>0.16960075447972336</v>
      </c>
      <c r="G134" s="77">
        <v>5171</v>
      </c>
      <c r="H134" s="72">
        <v>18326</v>
      </c>
      <c r="I134" s="55">
        <f t="shared" si="90"/>
        <v>0.28216741241951326</v>
      </c>
      <c r="J134" s="77">
        <v>5589</v>
      </c>
      <c r="K134" s="72">
        <v>25145</v>
      </c>
      <c r="L134" s="55">
        <f t="shared" ref="L134:L197" si="103">IF(ISERROR(J134/K134),0,(J134/K134))</f>
        <v>0.22227082919069396</v>
      </c>
      <c r="M134" s="77">
        <v>4377</v>
      </c>
      <c r="N134" s="72">
        <v>20186</v>
      </c>
      <c r="O134" s="55">
        <f t="shared" ref="O134:O197" si="104">IF(ISERROR(M134/N134),0,(M134/N134))</f>
        <v>0.21683344892499753</v>
      </c>
      <c r="P134" s="77"/>
      <c r="Q134" s="72"/>
      <c r="R134" s="55">
        <f t="shared" ref="R134:R197" si="105">IF(ISERROR(P134/Q134),0,(P134/Q134))</f>
        <v>0</v>
      </c>
      <c r="S134" s="77"/>
      <c r="T134" s="72"/>
      <c r="U134" s="55">
        <f t="shared" ref="U134:U197" si="106">IF(ISERROR(S134/T134),0,(S134/T134))</f>
        <v>0</v>
      </c>
      <c r="V134" s="77">
        <v>2366</v>
      </c>
      <c r="W134" s="72">
        <v>15195</v>
      </c>
      <c r="X134" s="55">
        <f t="shared" ref="X134:X197" si="107">IF(ISERROR(V134/W134),0,(V134/W134))</f>
        <v>0.15570911484040803</v>
      </c>
      <c r="Y134" s="77"/>
      <c r="Z134" s="72"/>
      <c r="AA134" s="55">
        <f t="shared" ref="AA134:AA197" si="108">IF(ISERROR(Y134/Z134),0,(Y134/Z134))</f>
        <v>0</v>
      </c>
      <c r="AB134" s="77"/>
      <c r="AC134" s="72"/>
      <c r="AD134" s="55">
        <f t="shared" ref="AD134:AD197" si="109">IF(ISERROR(AB134/AC134),0,(AB134/AC134))</f>
        <v>0</v>
      </c>
      <c r="AE134" s="77"/>
      <c r="AF134" s="72"/>
      <c r="AG134" s="55">
        <f t="shared" ref="AG134:AG197" si="110">IF(ISERROR(AE134/AF134),0,(AE134/AF134))</f>
        <v>0</v>
      </c>
      <c r="AH134" s="77">
        <v>0</v>
      </c>
      <c r="AI134" s="72"/>
      <c r="AJ134" s="55">
        <f t="shared" ref="AJ134:AJ197" si="111">IF(ISERROR(AH134/AI134),0,(AH134/AI134))</f>
        <v>0</v>
      </c>
      <c r="AK134" s="77">
        <v>0</v>
      </c>
      <c r="AL134" s="72"/>
      <c r="AM134" s="55">
        <f t="shared" ref="AM134:AM197" si="112">IF(ISERROR(AK134/AL134),0,(AK134/AL134))</f>
        <v>0</v>
      </c>
      <c r="AN134" s="97">
        <f>SUM(D134,G134,J134,M134,P134,S134,V134,Y134,AB134,AE134,AH134,AK134)</f>
        <v>18582</v>
      </c>
      <c r="AO134" s="77">
        <f>SUM(E134,H134,K134,N134,Q134,W134,T134,Z134,AC134,AF134,AI134,AL134)</f>
        <v>85214</v>
      </c>
      <c r="AP134" s="98">
        <f t="shared" ref="AP134:AP197" si="113">IF(ISERROR(AN134/AO134),0,(AN134/AO134))</f>
        <v>0.21806275964043467</v>
      </c>
      <c r="AQ134" s="124">
        <v>3081</v>
      </c>
      <c r="AR134" s="121"/>
    </row>
    <row r="135" spans="1:44" x14ac:dyDescent="0.3">
      <c r="A135" s="233"/>
      <c r="B135" s="233"/>
      <c r="C135" s="100" t="s">
        <v>51</v>
      </c>
      <c r="D135" s="77">
        <v>1753</v>
      </c>
      <c r="E135" s="70">
        <v>7151</v>
      </c>
      <c r="F135" s="55">
        <f t="shared" si="102"/>
        <v>0.24514053978464551</v>
      </c>
      <c r="G135" s="77">
        <v>5412</v>
      </c>
      <c r="H135" s="70">
        <v>17267</v>
      </c>
      <c r="I135" s="55">
        <f t="shared" si="90"/>
        <v>0.31343024265940811</v>
      </c>
      <c r="J135" s="77">
        <v>4840</v>
      </c>
      <c r="K135" s="70">
        <v>20148</v>
      </c>
      <c r="L135" s="55">
        <f t="shared" si="103"/>
        <v>0.24022235457613658</v>
      </c>
      <c r="M135" s="77">
        <v>5145</v>
      </c>
      <c r="N135" s="70">
        <v>19912</v>
      </c>
      <c r="O135" s="55">
        <f t="shared" si="104"/>
        <v>0.25838690237042988</v>
      </c>
      <c r="P135" s="77"/>
      <c r="Q135" s="70"/>
      <c r="R135" s="55">
        <f t="shared" si="105"/>
        <v>0</v>
      </c>
      <c r="S135" s="77"/>
      <c r="T135" s="70"/>
      <c r="U135" s="55">
        <f t="shared" si="106"/>
        <v>0</v>
      </c>
      <c r="V135" s="77">
        <v>3051</v>
      </c>
      <c r="W135" s="70">
        <v>15327</v>
      </c>
      <c r="X135" s="55">
        <f t="shared" si="107"/>
        <v>0.19906048150322961</v>
      </c>
      <c r="Y135" s="77"/>
      <c r="Z135" s="70"/>
      <c r="AA135" s="55">
        <f t="shared" si="108"/>
        <v>0</v>
      </c>
      <c r="AB135" s="77"/>
      <c r="AC135" s="70"/>
      <c r="AD135" s="55">
        <f t="shared" si="109"/>
        <v>0</v>
      </c>
      <c r="AE135" s="77"/>
      <c r="AF135" s="70"/>
      <c r="AG135" s="55">
        <f t="shared" si="110"/>
        <v>0</v>
      </c>
      <c r="AH135" s="77">
        <v>0</v>
      </c>
      <c r="AI135" s="70"/>
      <c r="AJ135" s="55">
        <f t="shared" si="111"/>
        <v>0</v>
      </c>
      <c r="AK135" s="77">
        <v>0</v>
      </c>
      <c r="AL135" s="70"/>
      <c r="AM135" s="55">
        <f t="shared" si="112"/>
        <v>0</v>
      </c>
      <c r="AN135" s="97">
        <f>SUM(D135,G135,J135,M135,P135,S135,V135,Y135,AB135,AE135,AH135,AK135)</f>
        <v>20201</v>
      </c>
      <c r="AO135" s="77">
        <f>SUM(E135,H135,K135,N135,Q135,W135,T135,Z135,AC135,AF135,AI135,AL135)</f>
        <v>79805</v>
      </c>
      <c r="AP135" s="56">
        <f t="shared" si="113"/>
        <v>0.25312950316396216</v>
      </c>
      <c r="AQ135" s="124">
        <v>2694</v>
      </c>
      <c r="AR135" s="121"/>
    </row>
    <row r="136" spans="1:44" x14ac:dyDescent="0.3">
      <c r="A136" s="233"/>
      <c r="B136" s="234"/>
      <c r="C136" s="102" t="s">
        <v>44</v>
      </c>
      <c r="D136" s="58">
        <f>SUM(D133:D135)</f>
        <v>4138</v>
      </c>
      <c r="E136" s="71">
        <f>SUM(E133:E135)</f>
        <v>21187</v>
      </c>
      <c r="F136" s="59">
        <f t="shared" si="102"/>
        <v>0.19530844385708218</v>
      </c>
      <c r="G136" s="58">
        <f>SUM(G133:G135)</f>
        <v>15956</v>
      </c>
      <c r="H136" s="71">
        <f>SUM(H133:H135)</f>
        <v>56795</v>
      </c>
      <c r="I136" s="59">
        <f t="shared" ref="I136:I199" si="114">IF(ISERROR(G136/H136),0,(G136/H136))</f>
        <v>0.28094022361123339</v>
      </c>
      <c r="J136" s="58">
        <f>SUM(J133:J135)</f>
        <v>15421</v>
      </c>
      <c r="K136" s="71">
        <f>SUM(K133:K135)</f>
        <v>70724</v>
      </c>
      <c r="L136" s="59">
        <f t="shared" si="103"/>
        <v>0.21804479384650188</v>
      </c>
      <c r="M136" s="58">
        <f>SUM(M133:M135)</f>
        <v>14052</v>
      </c>
      <c r="N136" s="71">
        <f>SUM(N133:N135)</f>
        <v>61974</v>
      </c>
      <c r="O136" s="59">
        <f t="shared" si="104"/>
        <v>0.22674024590957498</v>
      </c>
      <c r="P136" s="58">
        <f>SUM(P133:P135)</f>
        <v>0</v>
      </c>
      <c r="Q136" s="71">
        <f>SUM(Q133:Q135)</f>
        <v>0</v>
      </c>
      <c r="R136" s="59">
        <f t="shared" si="105"/>
        <v>0</v>
      </c>
      <c r="S136" s="58">
        <f>SUM(S133:S135)</f>
        <v>0</v>
      </c>
      <c r="T136" s="71">
        <f>SUM(T133:T135)</f>
        <v>0</v>
      </c>
      <c r="U136" s="59">
        <f t="shared" si="106"/>
        <v>0</v>
      </c>
      <c r="V136" s="58">
        <f>SUM(V133:V135)</f>
        <v>7871</v>
      </c>
      <c r="W136" s="71">
        <f>SUM(W133:W135)</f>
        <v>48783</v>
      </c>
      <c r="X136" s="59">
        <f t="shared" si="107"/>
        <v>0.16134719061968308</v>
      </c>
      <c r="Y136" s="58">
        <f>SUM(Y133:Y135)</f>
        <v>0</v>
      </c>
      <c r="Z136" s="71">
        <f>SUM(Z133:Z135)</f>
        <v>0</v>
      </c>
      <c r="AA136" s="59">
        <f t="shared" si="108"/>
        <v>0</v>
      </c>
      <c r="AB136" s="58">
        <f>SUM(AB133:AB135)</f>
        <v>0</v>
      </c>
      <c r="AC136" s="71">
        <f>SUM(AC133:AC135)</f>
        <v>0</v>
      </c>
      <c r="AD136" s="59">
        <f t="shared" si="109"/>
        <v>0</v>
      </c>
      <c r="AE136" s="58">
        <f>SUM(AE133:AE135)</f>
        <v>0</v>
      </c>
      <c r="AF136" s="71">
        <f>SUM(AF133:AF135)</f>
        <v>0</v>
      </c>
      <c r="AG136" s="59">
        <f t="shared" si="110"/>
        <v>0</v>
      </c>
      <c r="AH136" s="58">
        <v>0</v>
      </c>
      <c r="AI136" s="71">
        <f>SUM(AI133:AI135)</f>
        <v>0</v>
      </c>
      <c r="AJ136" s="59">
        <f t="shared" si="111"/>
        <v>0</v>
      </c>
      <c r="AK136" s="58">
        <v>0</v>
      </c>
      <c r="AL136" s="71">
        <f>SUM(AL133:AL135)</f>
        <v>0</v>
      </c>
      <c r="AM136" s="59">
        <f t="shared" si="112"/>
        <v>0</v>
      </c>
      <c r="AN136" s="58">
        <f>SUM(AN133:AN135)</f>
        <v>57438</v>
      </c>
      <c r="AO136" s="58">
        <f>SUM(AO133:AO135)</f>
        <v>259463</v>
      </c>
      <c r="AP136" s="103">
        <f t="shared" si="113"/>
        <v>0.2213726041863387</v>
      </c>
      <c r="AQ136" s="133">
        <f>SUM(AQ133:AQ135)</f>
        <v>9741</v>
      </c>
      <c r="AR136" s="121"/>
    </row>
    <row r="137" spans="1:44" x14ac:dyDescent="0.3">
      <c r="A137" s="233"/>
      <c r="B137" s="232" t="s">
        <v>9</v>
      </c>
      <c r="C137" s="100" t="s">
        <v>53</v>
      </c>
      <c r="D137" s="113">
        <v>1655</v>
      </c>
      <c r="E137" s="70">
        <v>8888</v>
      </c>
      <c r="F137" s="55">
        <f t="shared" si="102"/>
        <v>0.18620612061206121</v>
      </c>
      <c r="G137" s="113">
        <v>6377</v>
      </c>
      <c r="H137" s="70">
        <v>21921</v>
      </c>
      <c r="I137" s="55">
        <f t="shared" si="114"/>
        <v>0.29090826148442134</v>
      </c>
      <c r="J137" s="113">
        <v>5930</v>
      </c>
      <c r="K137" s="70">
        <v>27028</v>
      </c>
      <c r="L137" s="55">
        <f t="shared" si="103"/>
        <v>0.21940210152434511</v>
      </c>
      <c r="M137" s="113">
        <v>6907</v>
      </c>
      <c r="N137" s="70">
        <v>28673</v>
      </c>
      <c r="O137" s="55">
        <f t="shared" si="104"/>
        <v>0.24088864088166567</v>
      </c>
      <c r="P137" s="113"/>
      <c r="Q137" s="70"/>
      <c r="R137" s="55">
        <f t="shared" si="105"/>
        <v>0</v>
      </c>
      <c r="S137" s="113"/>
      <c r="T137" s="70"/>
      <c r="U137" s="55">
        <f t="shared" si="106"/>
        <v>0</v>
      </c>
      <c r="V137" s="113">
        <v>2931</v>
      </c>
      <c r="W137" s="70">
        <v>18777</v>
      </c>
      <c r="X137" s="55">
        <f t="shared" si="107"/>
        <v>0.15609522287905417</v>
      </c>
      <c r="Y137" s="113"/>
      <c r="Z137" s="70"/>
      <c r="AA137" s="55">
        <f t="shared" si="108"/>
        <v>0</v>
      </c>
      <c r="AB137" s="113"/>
      <c r="AC137" s="70"/>
      <c r="AD137" s="55">
        <f t="shared" si="109"/>
        <v>0</v>
      </c>
      <c r="AE137" s="113"/>
      <c r="AF137" s="70"/>
      <c r="AG137" s="55">
        <f t="shared" si="110"/>
        <v>0</v>
      </c>
      <c r="AH137" s="77">
        <v>0</v>
      </c>
      <c r="AI137" s="69"/>
      <c r="AJ137" s="55">
        <f t="shared" si="111"/>
        <v>0</v>
      </c>
      <c r="AK137" s="77">
        <v>0</v>
      </c>
      <c r="AL137" s="69"/>
      <c r="AM137" s="55">
        <f t="shared" si="112"/>
        <v>0</v>
      </c>
      <c r="AN137" s="97">
        <f>SUM(D137,G137,J137,M137,P137,S137,V137,Y137,AB137,AE137,AH137,AK137)</f>
        <v>23800</v>
      </c>
      <c r="AO137" s="77">
        <f>SUM(E137,H137,K137,N137,Q137,W137,T137,Z137,AC137,AF137,AI137,AL137)</f>
        <v>105287</v>
      </c>
      <c r="AP137" s="56">
        <f t="shared" si="113"/>
        <v>0.22604879994681204</v>
      </c>
      <c r="AQ137" s="124">
        <v>3905</v>
      </c>
      <c r="AR137" s="121"/>
    </row>
    <row r="138" spans="1:44" x14ac:dyDescent="0.3">
      <c r="A138" s="233"/>
      <c r="B138" s="233"/>
      <c r="C138" s="100" t="s">
        <v>48</v>
      </c>
      <c r="D138" s="77">
        <v>1947</v>
      </c>
      <c r="E138" s="70">
        <v>8001</v>
      </c>
      <c r="F138" s="55">
        <f t="shared" si="102"/>
        <v>0.24334458192725908</v>
      </c>
      <c r="G138" s="77">
        <v>6347</v>
      </c>
      <c r="H138" s="70">
        <v>22117</v>
      </c>
      <c r="I138" s="55">
        <f t="shared" si="114"/>
        <v>0.28697382104263691</v>
      </c>
      <c r="J138" s="77">
        <v>5008</v>
      </c>
      <c r="K138" s="70">
        <v>25384</v>
      </c>
      <c r="L138" s="55">
        <f t="shared" si="103"/>
        <v>0.19728963126378821</v>
      </c>
      <c r="M138" s="77">
        <v>6911</v>
      </c>
      <c r="N138" s="70">
        <v>34720</v>
      </c>
      <c r="O138" s="55">
        <f t="shared" si="104"/>
        <v>0.19904953917050691</v>
      </c>
      <c r="P138" s="77"/>
      <c r="Q138" s="70"/>
      <c r="R138" s="55">
        <f t="shared" si="105"/>
        <v>0</v>
      </c>
      <c r="S138" s="77"/>
      <c r="T138" s="70"/>
      <c r="U138" s="55">
        <f t="shared" si="106"/>
        <v>0</v>
      </c>
      <c r="V138" s="77">
        <v>2791</v>
      </c>
      <c r="W138" s="70">
        <v>17511</v>
      </c>
      <c r="X138" s="55">
        <f t="shared" si="107"/>
        <v>0.15938552909599679</v>
      </c>
      <c r="Y138" s="77"/>
      <c r="Z138" s="70"/>
      <c r="AA138" s="55">
        <f t="shared" si="108"/>
        <v>0</v>
      </c>
      <c r="AB138" s="77"/>
      <c r="AC138" s="70"/>
      <c r="AD138" s="55">
        <f t="shared" si="109"/>
        <v>0</v>
      </c>
      <c r="AE138" s="77"/>
      <c r="AF138" s="70"/>
      <c r="AG138" s="55">
        <f t="shared" si="110"/>
        <v>0</v>
      </c>
      <c r="AH138" s="77">
        <v>0</v>
      </c>
      <c r="AI138" s="70"/>
      <c r="AJ138" s="55">
        <f t="shared" si="111"/>
        <v>0</v>
      </c>
      <c r="AK138" s="77">
        <v>0</v>
      </c>
      <c r="AL138" s="70"/>
      <c r="AM138" s="55">
        <f t="shared" si="112"/>
        <v>0</v>
      </c>
      <c r="AN138" s="97">
        <f>SUM(D138,G138,J138,M138,P138,S138,V138,Y138,AB138,AE138,AH138,AK138)</f>
        <v>23004</v>
      </c>
      <c r="AO138" s="77">
        <f>SUM(E138,H138,K138,N138,Q138,W138,T138,Z138,AC138,AF138,AI138,AL138)</f>
        <v>107733</v>
      </c>
      <c r="AP138" s="56">
        <f t="shared" si="113"/>
        <v>0.21352788839074377</v>
      </c>
      <c r="AQ138" s="124">
        <v>4427</v>
      </c>
      <c r="AR138" s="121"/>
    </row>
    <row r="139" spans="1:44" x14ac:dyDescent="0.3">
      <c r="A139" s="233"/>
      <c r="B139" s="233"/>
      <c r="C139" s="100" t="s">
        <v>54</v>
      </c>
      <c r="D139" s="77">
        <v>1722</v>
      </c>
      <c r="E139" s="70">
        <v>7903</v>
      </c>
      <c r="F139" s="55">
        <f t="shared" si="102"/>
        <v>0.21789193976970769</v>
      </c>
      <c r="G139" s="77">
        <v>5651</v>
      </c>
      <c r="H139" s="70">
        <v>18287</v>
      </c>
      <c r="I139" s="55">
        <f t="shared" si="114"/>
        <v>0.30901733471865261</v>
      </c>
      <c r="J139" s="77">
        <v>5033</v>
      </c>
      <c r="K139" s="70">
        <v>22473</v>
      </c>
      <c r="L139" s="55">
        <f t="shared" si="103"/>
        <v>0.22395763805455435</v>
      </c>
      <c r="M139" s="77">
        <v>7321</v>
      </c>
      <c r="N139" s="70">
        <v>29345</v>
      </c>
      <c r="O139" s="55">
        <f t="shared" si="104"/>
        <v>0.24948032032714262</v>
      </c>
      <c r="P139" s="77"/>
      <c r="Q139" s="70"/>
      <c r="R139" s="55">
        <f t="shared" si="105"/>
        <v>0</v>
      </c>
      <c r="S139" s="77"/>
      <c r="T139" s="70"/>
      <c r="U139" s="55">
        <f t="shared" si="106"/>
        <v>0</v>
      </c>
      <c r="V139" s="77">
        <v>2584</v>
      </c>
      <c r="W139" s="70">
        <v>15988</v>
      </c>
      <c r="X139" s="55">
        <f t="shared" si="107"/>
        <v>0.16162121591193396</v>
      </c>
      <c r="Y139" s="77"/>
      <c r="Z139" s="70"/>
      <c r="AA139" s="55">
        <f t="shared" si="108"/>
        <v>0</v>
      </c>
      <c r="AB139" s="77"/>
      <c r="AC139" s="70"/>
      <c r="AD139" s="55">
        <f t="shared" si="109"/>
        <v>0</v>
      </c>
      <c r="AE139" s="77"/>
      <c r="AF139" s="70"/>
      <c r="AG139" s="55">
        <f t="shared" si="110"/>
        <v>0</v>
      </c>
      <c r="AH139" s="77">
        <v>0</v>
      </c>
      <c r="AI139" s="70"/>
      <c r="AJ139" s="55">
        <f t="shared" si="111"/>
        <v>0</v>
      </c>
      <c r="AK139" s="77">
        <v>0</v>
      </c>
      <c r="AL139" s="70"/>
      <c r="AM139" s="55">
        <f t="shared" si="112"/>
        <v>0</v>
      </c>
      <c r="AN139" s="97">
        <f>SUM(D139,G139,J139,M139,P139,S139,V139,Y139,AB139,AE139,AH139,AK139)</f>
        <v>22311</v>
      </c>
      <c r="AO139" s="77">
        <f>SUM(E139,H139,K139,N139,Q139,W139,T139,Z139,AC139,AF139,AI139,AL139)</f>
        <v>93996</v>
      </c>
      <c r="AP139" s="56">
        <f t="shared" si="113"/>
        <v>0.23736116430486404</v>
      </c>
      <c r="AQ139" s="124">
        <v>3743</v>
      </c>
      <c r="AR139" s="121"/>
    </row>
    <row r="140" spans="1:44" x14ac:dyDescent="0.3">
      <c r="A140" s="234"/>
      <c r="B140" s="234"/>
      <c r="C140" s="102" t="s">
        <v>44</v>
      </c>
      <c r="D140" s="58">
        <f>SUM(D137:D139)</f>
        <v>5324</v>
      </c>
      <c r="E140" s="71">
        <f>SUM(E137:E139)</f>
        <v>24792</v>
      </c>
      <c r="F140" s="59">
        <f t="shared" si="102"/>
        <v>0.21474669248144562</v>
      </c>
      <c r="G140" s="58">
        <f>SUM(G137:G139)</f>
        <v>18375</v>
      </c>
      <c r="H140" s="71">
        <f>SUM(H137:H139)</f>
        <v>62325</v>
      </c>
      <c r="I140" s="59">
        <f t="shared" si="114"/>
        <v>0.29482551143200963</v>
      </c>
      <c r="J140" s="58">
        <f>SUM(J137:J139)</f>
        <v>15971</v>
      </c>
      <c r="K140" s="71">
        <f>SUM(K137:K139)</f>
        <v>74885</v>
      </c>
      <c r="L140" s="59">
        <f t="shared" si="103"/>
        <v>0.21327368631902249</v>
      </c>
      <c r="M140" s="58">
        <f>SUM(M137:M139)</f>
        <v>21139</v>
      </c>
      <c r="N140" s="71">
        <f>SUM(N137:N139)</f>
        <v>92738</v>
      </c>
      <c r="O140" s="59">
        <f t="shared" si="104"/>
        <v>0.22794323793914037</v>
      </c>
      <c r="P140" s="58">
        <f>SUM(P137:P139)</f>
        <v>0</v>
      </c>
      <c r="Q140" s="71">
        <f>SUM(Q137:Q139)</f>
        <v>0</v>
      </c>
      <c r="R140" s="59">
        <f t="shared" si="105"/>
        <v>0</v>
      </c>
      <c r="S140" s="58">
        <f>SUM(S137:S139)</f>
        <v>0</v>
      </c>
      <c r="T140" s="71">
        <f>SUM(T137:T139)</f>
        <v>0</v>
      </c>
      <c r="U140" s="59">
        <f t="shared" si="106"/>
        <v>0</v>
      </c>
      <c r="V140" s="58">
        <f>SUM(V137:V139)</f>
        <v>8306</v>
      </c>
      <c r="W140" s="71">
        <f>SUM(W137:W139)</f>
        <v>52276</v>
      </c>
      <c r="X140" s="59">
        <f t="shared" si="107"/>
        <v>0.15888744356875048</v>
      </c>
      <c r="Y140" s="58">
        <f>SUM(Y137:Y139)</f>
        <v>0</v>
      </c>
      <c r="Z140" s="71">
        <f>SUM(Z137:Z139)</f>
        <v>0</v>
      </c>
      <c r="AA140" s="59">
        <f t="shared" si="108"/>
        <v>0</v>
      </c>
      <c r="AB140" s="58">
        <f>SUM(AB137:AB139)</f>
        <v>0</v>
      </c>
      <c r="AC140" s="71">
        <f>SUM(AC137:AC139)</f>
        <v>0</v>
      </c>
      <c r="AD140" s="59">
        <f t="shared" si="109"/>
        <v>0</v>
      </c>
      <c r="AE140" s="58">
        <f>SUM(AE137:AE139)</f>
        <v>0</v>
      </c>
      <c r="AF140" s="71">
        <f>SUM(AF137:AF139)</f>
        <v>0</v>
      </c>
      <c r="AG140" s="59">
        <f t="shared" si="110"/>
        <v>0</v>
      </c>
      <c r="AH140" s="58">
        <v>0</v>
      </c>
      <c r="AI140" s="71">
        <f>SUM(AI137:AI139)</f>
        <v>0</v>
      </c>
      <c r="AJ140" s="59">
        <f t="shared" si="111"/>
        <v>0</v>
      </c>
      <c r="AK140" s="58">
        <v>0</v>
      </c>
      <c r="AL140" s="71">
        <f>SUM(AL137:AL139)</f>
        <v>0</v>
      </c>
      <c r="AM140" s="59">
        <f t="shared" si="112"/>
        <v>0</v>
      </c>
      <c r="AN140" s="58">
        <f>SUM(AN137:AN139)</f>
        <v>69115</v>
      </c>
      <c r="AO140" s="58">
        <f>SUM(AO137:AO139)</f>
        <v>307016</v>
      </c>
      <c r="AP140" s="103">
        <f t="shared" si="113"/>
        <v>0.22511856059619043</v>
      </c>
      <c r="AQ140" s="133">
        <f>SUM(AQ137:AQ139)</f>
        <v>12075</v>
      </c>
      <c r="AR140" s="121"/>
    </row>
    <row r="141" spans="1:44" x14ac:dyDescent="0.3">
      <c r="A141" s="235" t="s">
        <v>46</v>
      </c>
      <c r="B141" s="236"/>
      <c r="C141" s="237"/>
      <c r="D141" s="61">
        <f>SUM(D128,D132,D136,D140)</f>
        <v>13975</v>
      </c>
      <c r="E141" s="73">
        <f>SUM(E128,E132,E136,E140)</f>
        <v>73467</v>
      </c>
      <c r="F141" s="62">
        <f t="shared" si="102"/>
        <v>0.19022145997522696</v>
      </c>
      <c r="G141" s="61">
        <f>SUM(G128,G132,G136,G140)</f>
        <v>57213</v>
      </c>
      <c r="H141" s="73">
        <f>SUM(H128,H132,H136,H140)</f>
        <v>227573</v>
      </c>
      <c r="I141" s="62">
        <f t="shared" si="114"/>
        <v>0.25140504365632127</v>
      </c>
      <c r="J141" s="61">
        <f>SUM(J128,J132,J136,J140)</f>
        <v>48931</v>
      </c>
      <c r="K141" s="73">
        <f>SUM(K128,K132,K136,K140)</f>
        <v>269033</v>
      </c>
      <c r="L141" s="62">
        <f t="shared" si="103"/>
        <v>0.18187731616567485</v>
      </c>
      <c r="M141" s="61">
        <f>SUM(M128,M132,M136,M140)</f>
        <v>56609</v>
      </c>
      <c r="N141" s="73">
        <f>SUM(N128,N132,N136,N140)</f>
        <v>293538</v>
      </c>
      <c r="O141" s="62">
        <f t="shared" si="104"/>
        <v>0.19285067010063434</v>
      </c>
      <c r="P141" s="61">
        <f>SUM(P128,P132,P136,P140)</f>
        <v>0</v>
      </c>
      <c r="Q141" s="73">
        <f>SUM(Q128,Q132,Q136,Q140)</f>
        <v>0</v>
      </c>
      <c r="R141" s="62">
        <f t="shared" si="105"/>
        <v>0</v>
      </c>
      <c r="S141" s="61">
        <f>SUM(S128,S132,S136,S140)</f>
        <v>0</v>
      </c>
      <c r="T141" s="73">
        <f>SUM(T128,T132,T136,T140)</f>
        <v>0</v>
      </c>
      <c r="U141" s="62">
        <f t="shared" si="106"/>
        <v>0</v>
      </c>
      <c r="V141" s="61">
        <f>SUM(V128,V132,V136,V140)</f>
        <v>29803</v>
      </c>
      <c r="W141" s="73">
        <f>SUM(W128,W132,W136,W140)</f>
        <v>211992</v>
      </c>
      <c r="X141" s="62">
        <f t="shared" si="107"/>
        <v>0.14058549379221857</v>
      </c>
      <c r="Y141" s="61">
        <f>SUM(Y128,Y132,Y136,Y140)</f>
        <v>0</v>
      </c>
      <c r="Z141" s="73">
        <f>SUM(Z128,Z132,Z136,Z140)</f>
        <v>0</v>
      </c>
      <c r="AA141" s="62">
        <f t="shared" si="108"/>
        <v>0</v>
      </c>
      <c r="AB141" s="61">
        <f>SUM(AB128,AB132,AB136,AB140)</f>
        <v>0</v>
      </c>
      <c r="AC141" s="73">
        <f>SUM(AC128,AC132,AC136,AC140)</f>
        <v>0</v>
      </c>
      <c r="AD141" s="62">
        <f t="shared" si="109"/>
        <v>0</v>
      </c>
      <c r="AE141" s="61">
        <f>SUM(AE128,AE132,AE136,AE140)</f>
        <v>0</v>
      </c>
      <c r="AF141" s="73">
        <f>SUM(AF128,AF132,AF136,AF140)</f>
        <v>0</v>
      </c>
      <c r="AG141" s="62">
        <f t="shared" si="110"/>
        <v>0</v>
      </c>
      <c r="AH141" s="61">
        <f>SUM(AH128,AH132,AH136,AH140)</f>
        <v>0</v>
      </c>
      <c r="AI141" s="73">
        <f>SUM(AI128,AI132,AI136,AI140)</f>
        <v>0</v>
      </c>
      <c r="AJ141" s="62">
        <f t="shared" si="111"/>
        <v>0</v>
      </c>
      <c r="AK141" s="61">
        <f>SUM(AK128,AK132,AK136,AK140)</f>
        <v>0</v>
      </c>
      <c r="AL141" s="73">
        <f>SUM(AL128,AL132,AL136,AL140)</f>
        <v>0</v>
      </c>
      <c r="AM141" s="62">
        <f t="shared" si="112"/>
        <v>0</v>
      </c>
      <c r="AN141" s="61">
        <f>SUM(AN128,AN132,AN136,AN140)</f>
        <v>206531</v>
      </c>
      <c r="AO141" s="61">
        <f>SUM(AO128,AO132,AO136,AO140)</f>
        <v>1075603</v>
      </c>
      <c r="AP141" s="105">
        <f t="shared" si="113"/>
        <v>0.19201415392110285</v>
      </c>
      <c r="AQ141" s="134">
        <f>SUM(AQ128,AQ132,AQ136,AQ140)</f>
        <v>34623</v>
      </c>
      <c r="AR141" s="121"/>
    </row>
    <row r="142" spans="1:44" x14ac:dyDescent="0.3">
      <c r="A142" s="238" t="s">
        <v>34</v>
      </c>
      <c r="B142" s="232" t="s">
        <v>24</v>
      </c>
      <c r="C142" s="100" t="s">
        <v>41</v>
      </c>
      <c r="D142" s="77"/>
      <c r="E142" s="70"/>
      <c r="F142" s="55">
        <f t="shared" si="102"/>
        <v>0</v>
      </c>
      <c r="G142" s="77">
        <v>1944</v>
      </c>
      <c r="H142" s="69">
        <v>11571</v>
      </c>
      <c r="I142" s="55">
        <f t="shared" si="114"/>
        <v>0.16800622245268343</v>
      </c>
      <c r="J142" s="77">
        <v>726</v>
      </c>
      <c r="K142" s="69">
        <v>5267</v>
      </c>
      <c r="L142" s="55">
        <f t="shared" si="103"/>
        <v>0.13783937725460413</v>
      </c>
      <c r="M142" s="77">
        <v>1601</v>
      </c>
      <c r="N142" s="69">
        <v>9616</v>
      </c>
      <c r="O142" s="55">
        <f t="shared" si="104"/>
        <v>0.16649334442595673</v>
      </c>
      <c r="P142" s="77"/>
      <c r="Q142" s="69"/>
      <c r="R142" s="55">
        <f t="shared" si="105"/>
        <v>0</v>
      </c>
      <c r="S142" s="77"/>
      <c r="T142" s="69"/>
      <c r="U142" s="55">
        <f t="shared" si="106"/>
        <v>0</v>
      </c>
      <c r="V142" s="77"/>
      <c r="W142" s="69"/>
      <c r="X142" s="55">
        <f t="shared" si="107"/>
        <v>0</v>
      </c>
      <c r="Y142" s="77"/>
      <c r="Z142" s="70"/>
      <c r="AA142" s="55">
        <f t="shared" si="108"/>
        <v>0</v>
      </c>
      <c r="AB142" s="77"/>
      <c r="AC142" s="70"/>
      <c r="AD142" s="55">
        <f t="shared" si="109"/>
        <v>0</v>
      </c>
      <c r="AE142" s="77"/>
      <c r="AF142" s="70"/>
      <c r="AG142" s="55">
        <f t="shared" si="110"/>
        <v>0</v>
      </c>
      <c r="AH142" s="77">
        <v>0</v>
      </c>
      <c r="AI142" s="70"/>
      <c r="AJ142" s="55">
        <f t="shared" si="111"/>
        <v>0</v>
      </c>
      <c r="AK142" s="77">
        <v>0</v>
      </c>
      <c r="AL142" s="70"/>
      <c r="AM142" s="55">
        <f t="shared" si="112"/>
        <v>0</v>
      </c>
      <c r="AN142" s="97">
        <f>SUM(D142,G142,J142,M142,P142,S142,V142,Y142,AB142,AE142,AH142,AK142)</f>
        <v>4271</v>
      </c>
      <c r="AO142" s="77">
        <f>SUM(E142,H142,K142,N142,Q142,W142,T142,Z142,AC142,AF142,AI142,AL142)</f>
        <v>26454</v>
      </c>
      <c r="AP142" s="98">
        <f t="shared" si="113"/>
        <v>0.16145006426249339</v>
      </c>
      <c r="AQ142" s="124">
        <v>164</v>
      </c>
      <c r="AR142" s="121"/>
    </row>
    <row r="143" spans="1:44" x14ac:dyDescent="0.3">
      <c r="A143" s="233"/>
      <c r="B143" s="233"/>
      <c r="C143" s="100" t="s">
        <v>43</v>
      </c>
      <c r="D143" s="77"/>
      <c r="E143" s="70"/>
      <c r="F143" s="55">
        <f t="shared" si="102"/>
        <v>0</v>
      </c>
      <c r="G143" s="77">
        <v>1784</v>
      </c>
      <c r="H143" s="70">
        <v>11525</v>
      </c>
      <c r="I143" s="55">
        <f t="shared" si="114"/>
        <v>0.15479392624728849</v>
      </c>
      <c r="J143" s="77">
        <v>1477</v>
      </c>
      <c r="K143" s="70">
        <v>14649</v>
      </c>
      <c r="L143" s="55">
        <f t="shared" si="103"/>
        <v>0.10082599494846065</v>
      </c>
      <c r="M143" s="77">
        <v>1560</v>
      </c>
      <c r="N143" s="70">
        <v>10399</v>
      </c>
      <c r="O143" s="55">
        <f t="shared" si="104"/>
        <v>0.15001442446389077</v>
      </c>
      <c r="P143" s="77"/>
      <c r="Q143" s="70"/>
      <c r="R143" s="55">
        <f t="shared" si="105"/>
        <v>0</v>
      </c>
      <c r="S143" s="77"/>
      <c r="T143" s="70"/>
      <c r="U143" s="55">
        <f t="shared" si="106"/>
        <v>0</v>
      </c>
      <c r="V143" s="77"/>
      <c r="W143" s="70"/>
      <c r="X143" s="55">
        <f t="shared" si="107"/>
        <v>0</v>
      </c>
      <c r="Y143" s="77"/>
      <c r="Z143" s="70"/>
      <c r="AA143" s="55">
        <f t="shared" si="108"/>
        <v>0</v>
      </c>
      <c r="AB143" s="77"/>
      <c r="AC143" s="70"/>
      <c r="AD143" s="55">
        <f t="shared" si="109"/>
        <v>0</v>
      </c>
      <c r="AE143" s="77"/>
      <c r="AF143" s="70"/>
      <c r="AG143" s="55">
        <f t="shared" si="110"/>
        <v>0</v>
      </c>
      <c r="AH143" s="77">
        <v>0</v>
      </c>
      <c r="AI143" s="70"/>
      <c r="AJ143" s="55">
        <f t="shared" si="111"/>
        <v>0</v>
      </c>
      <c r="AK143" s="77">
        <v>0</v>
      </c>
      <c r="AL143" s="70"/>
      <c r="AM143" s="55">
        <f t="shared" si="112"/>
        <v>0</v>
      </c>
      <c r="AN143" s="97">
        <f>SUM(D143,G143,J143,M143,P143,S143,V143,Y143,AB143,AE143,AH143,AK143)</f>
        <v>4821</v>
      </c>
      <c r="AO143" s="77">
        <f>SUM(E143,H143,K143,N143,Q143,W143,T143,Z143,AC143,AF143,AI143,AL143)</f>
        <v>36573</v>
      </c>
      <c r="AP143" s="98">
        <f t="shared" si="113"/>
        <v>0.13181855467147896</v>
      </c>
      <c r="AQ143" s="124">
        <v>193</v>
      </c>
      <c r="AR143" s="121"/>
    </row>
    <row r="144" spans="1:44" x14ac:dyDescent="0.3">
      <c r="A144" s="233"/>
      <c r="B144" s="233"/>
      <c r="C144" s="100" t="s">
        <v>47</v>
      </c>
      <c r="D144" s="77"/>
      <c r="E144" s="70"/>
      <c r="F144" s="55">
        <f t="shared" si="102"/>
        <v>0</v>
      </c>
      <c r="G144" s="77">
        <v>2125</v>
      </c>
      <c r="H144" s="70">
        <v>13127</v>
      </c>
      <c r="I144" s="55">
        <f t="shared" si="114"/>
        <v>0.1618800944617963</v>
      </c>
      <c r="J144" s="77">
        <v>1640</v>
      </c>
      <c r="K144" s="70">
        <v>16471</v>
      </c>
      <c r="L144" s="55">
        <f t="shared" si="103"/>
        <v>9.9568939347944876E-2</v>
      </c>
      <c r="M144" s="77">
        <v>2099</v>
      </c>
      <c r="N144" s="70">
        <v>13713</v>
      </c>
      <c r="O144" s="55">
        <f t="shared" si="104"/>
        <v>0.15306643331145628</v>
      </c>
      <c r="P144" s="77"/>
      <c r="Q144" s="70"/>
      <c r="R144" s="55">
        <f t="shared" si="105"/>
        <v>0</v>
      </c>
      <c r="S144" s="77"/>
      <c r="T144" s="70"/>
      <c r="U144" s="55">
        <f t="shared" si="106"/>
        <v>0</v>
      </c>
      <c r="V144" s="77"/>
      <c r="W144" s="70"/>
      <c r="X144" s="55">
        <f t="shared" si="107"/>
        <v>0</v>
      </c>
      <c r="Y144" s="77"/>
      <c r="Z144" s="70"/>
      <c r="AA144" s="55">
        <f t="shared" si="108"/>
        <v>0</v>
      </c>
      <c r="AB144" s="77"/>
      <c r="AC144" s="70"/>
      <c r="AD144" s="55">
        <f t="shared" si="109"/>
        <v>0</v>
      </c>
      <c r="AE144" s="77"/>
      <c r="AF144" s="70"/>
      <c r="AG144" s="55">
        <f t="shared" si="110"/>
        <v>0</v>
      </c>
      <c r="AH144" s="77">
        <v>0</v>
      </c>
      <c r="AI144" s="70"/>
      <c r="AJ144" s="55">
        <f t="shared" si="111"/>
        <v>0</v>
      </c>
      <c r="AK144" s="77">
        <v>0</v>
      </c>
      <c r="AL144" s="70"/>
      <c r="AM144" s="55">
        <f t="shared" si="112"/>
        <v>0</v>
      </c>
      <c r="AN144" s="97">
        <f>SUM(D144,G144,J144,M144,P144,S144,V144,Y144,AB144,AE144,AH144,AK144)</f>
        <v>5864</v>
      </c>
      <c r="AO144" s="77">
        <f>SUM(E144,H144,K144,N144,Q144,W144,T144,Z144,AC144,AF144,AI144,AL144)</f>
        <v>43311</v>
      </c>
      <c r="AP144" s="98">
        <f t="shared" si="113"/>
        <v>0.13539285631825634</v>
      </c>
      <c r="AQ144" s="124">
        <v>234</v>
      </c>
      <c r="AR144" s="121"/>
    </row>
    <row r="145" spans="1:44" x14ac:dyDescent="0.3">
      <c r="A145" s="233"/>
      <c r="B145" s="234"/>
      <c r="C145" s="102" t="s">
        <v>44</v>
      </c>
      <c r="D145" s="58">
        <f>SUM(D142:D144)</f>
        <v>0</v>
      </c>
      <c r="E145" s="71">
        <f>SUM(E142:E144)</f>
        <v>0</v>
      </c>
      <c r="F145" s="59">
        <f t="shared" si="102"/>
        <v>0</v>
      </c>
      <c r="G145" s="58">
        <f>SUM(G142:G144)</f>
        <v>5853</v>
      </c>
      <c r="H145" s="71">
        <f>SUM(H142:H144)</f>
        <v>36223</v>
      </c>
      <c r="I145" s="59">
        <f t="shared" si="114"/>
        <v>0.1615824200093863</v>
      </c>
      <c r="J145" s="58">
        <f>SUM(J142:J144)</f>
        <v>3843</v>
      </c>
      <c r="K145" s="71">
        <f>SUM(K142:K144)</f>
        <v>36387</v>
      </c>
      <c r="L145" s="59">
        <f t="shared" si="103"/>
        <v>0.10561464259213456</v>
      </c>
      <c r="M145" s="58">
        <f>SUM(M142:M144)</f>
        <v>5260</v>
      </c>
      <c r="N145" s="71">
        <f>SUM(N142:N144)</f>
        <v>33728</v>
      </c>
      <c r="O145" s="59">
        <f t="shared" si="104"/>
        <v>0.15595351043643263</v>
      </c>
      <c r="P145" s="58">
        <f>SUM(P142:P144)</f>
        <v>0</v>
      </c>
      <c r="Q145" s="71">
        <f>SUM(Q142:Q144)</f>
        <v>0</v>
      </c>
      <c r="R145" s="59">
        <f t="shared" si="105"/>
        <v>0</v>
      </c>
      <c r="S145" s="58">
        <f>SUM(S142:S144)</f>
        <v>0</v>
      </c>
      <c r="T145" s="71">
        <f>SUM(T142:T144)</f>
        <v>0</v>
      </c>
      <c r="U145" s="59">
        <f t="shared" si="106"/>
        <v>0</v>
      </c>
      <c r="V145" s="58">
        <f>SUM(V142:V144)</f>
        <v>0</v>
      </c>
      <c r="W145" s="71">
        <f>SUM(W142:W144)</f>
        <v>0</v>
      </c>
      <c r="X145" s="59">
        <f t="shared" si="107"/>
        <v>0</v>
      </c>
      <c r="Y145" s="58">
        <f>SUM(Y142:Y144)</f>
        <v>0</v>
      </c>
      <c r="Z145" s="71">
        <f>SUM(Z142:Z144)</f>
        <v>0</v>
      </c>
      <c r="AA145" s="59">
        <f t="shared" si="108"/>
        <v>0</v>
      </c>
      <c r="AB145" s="58">
        <f>SUM(AB142:AB144)</f>
        <v>0</v>
      </c>
      <c r="AC145" s="71">
        <f>SUM(AC142:AC144)</f>
        <v>0</v>
      </c>
      <c r="AD145" s="59">
        <f t="shared" si="109"/>
        <v>0</v>
      </c>
      <c r="AE145" s="58">
        <f>SUM(AE142:AE144)</f>
        <v>0</v>
      </c>
      <c r="AF145" s="71">
        <f>SUM(AF142:AF144)</f>
        <v>0</v>
      </c>
      <c r="AG145" s="59">
        <f t="shared" si="110"/>
        <v>0</v>
      </c>
      <c r="AH145" s="58">
        <v>0</v>
      </c>
      <c r="AI145" s="71">
        <f>SUM(AI142:AI144)</f>
        <v>0</v>
      </c>
      <c r="AJ145" s="59">
        <f t="shared" si="111"/>
        <v>0</v>
      </c>
      <c r="AK145" s="58">
        <v>0</v>
      </c>
      <c r="AL145" s="71">
        <f>SUM(AL142:AL144)</f>
        <v>0</v>
      </c>
      <c r="AM145" s="59">
        <f t="shared" si="112"/>
        <v>0</v>
      </c>
      <c r="AN145" s="58">
        <f>SUM(AN142:AN144)</f>
        <v>14956</v>
      </c>
      <c r="AO145" s="58">
        <f>SUM(AO142:AO144)</f>
        <v>106338</v>
      </c>
      <c r="AP145" s="103">
        <f t="shared" si="113"/>
        <v>0.14064586507175234</v>
      </c>
      <c r="AQ145" s="133">
        <f>SUM(AQ142:AQ144)</f>
        <v>591</v>
      </c>
      <c r="AR145" s="121"/>
    </row>
    <row r="146" spans="1:44" x14ac:dyDescent="0.3">
      <c r="A146" s="233"/>
      <c r="B146" s="232" t="s">
        <v>25</v>
      </c>
      <c r="C146" s="100" t="s">
        <v>38</v>
      </c>
      <c r="D146" s="77"/>
      <c r="E146" s="70"/>
      <c r="F146" s="55">
        <f t="shared" si="102"/>
        <v>0</v>
      </c>
      <c r="G146" s="129">
        <v>2028</v>
      </c>
      <c r="H146" s="70">
        <v>11845</v>
      </c>
      <c r="I146" s="55">
        <f t="shared" si="114"/>
        <v>0.17121148163782188</v>
      </c>
      <c r="J146" s="129">
        <v>2328</v>
      </c>
      <c r="K146" s="70">
        <v>21649</v>
      </c>
      <c r="L146" s="55">
        <f t="shared" si="103"/>
        <v>0.10753383528107534</v>
      </c>
      <c r="M146" s="129">
        <v>2134</v>
      </c>
      <c r="N146" s="70">
        <v>15725</v>
      </c>
      <c r="O146" s="55">
        <f t="shared" si="104"/>
        <v>0.13570747217806042</v>
      </c>
      <c r="P146" s="77"/>
      <c r="Q146" s="70"/>
      <c r="R146" s="55">
        <f t="shared" si="105"/>
        <v>0</v>
      </c>
      <c r="S146" s="77"/>
      <c r="T146" s="70"/>
      <c r="U146" s="55">
        <f t="shared" si="106"/>
        <v>0</v>
      </c>
      <c r="V146" s="77"/>
      <c r="W146" s="70"/>
      <c r="X146" s="55">
        <f t="shared" si="107"/>
        <v>0</v>
      </c>
      <c r="Y146" s="77"/>
      <c r="Z146" s="70"/>
      <c r="AA146" s="55">
        <f t="shared" si="108"/>
        <v>0</v>
      </c>
      <c r="AB146" s="77"/>
      <c r="AC146" s="70"/>
      <c r="AD146" s="55">
        <f t="shared" si="109"/>
        <v>0</v>
      </c>
      <c r="AE146" s="77"/>
      <c r="AF146" s="70"/>
      <c r="AG146" s="55">
        <f t="shared" si="110"/>
        <v>0</v>
      </c>
      <c r="AH146" s="77">
        <v>0</v>
      </c>
      <c r="AI146" s="70"/>
      <c r="AJ146" s="55">
        <f t="shared" si="111"/>
        <v>0</v>
      </c>
      <c r="AK146" s="77">
        <v>0</v>
      </c>
      <c r="AL146" s="70"/>
      <c r="AM146" s="55">
        <f t="shared" si="112"/>
        <v>0</v>
      </c>
      <c r="AN146" s="97">
        <f>SUM(D146,G146,J146,M146,P146,S146,V146,Y146,AB146,AE146,AH146,AK146)</f>
        <v>6490</v>
      </c>
      <c r="AO146" s="77">
        <f>SUM(E146,H146,K146,N146,Q146,W146,T146,Z146,AC146,AF146,AI146,AL146)</f>
        <v>49219</v>
      </c>
      <c r="AP146" s="98">
        <f t="shared" si="113"/>
        <v>0.13185964769702757</v>
      </c>
      <c r="AQ146" s="22">
        <v>593</v>
      </c>
      <c r="AR146" s="121"/>
    </row>
    <row r="147" spans="1:44" x14ac:dyDescent="0.3">
      <c r="A147" s="233"/>
      <c r="B147" s="233"/>
      <c r="C147" s="54" t="s">
        <v>39</v>
      </c>
      <c r="D147" s="77"/>
      <c r="E147" s="70"/>
      <c r="F147" s="55">
        <f t="shared" si="102"/>
        <v>0</v>
      </c>
      <c r="G147" s="135">
        <v>2274</v>
      </c>
      <c r="H147" s="70">
        <v>14842</v>
      </c>
      <c r="I147" s="55">
        <f t="shared" si="114"/>
        <v>0.15321385258051476</v>
      </c>
      <c r="J147" s="135">
        <v>2599</v>
      </c>
      <c r="K147" s="70">
        <v>24190</v>
      </c>
      <c r="L147" s="55">
        <f t="shared" si="103"/>
        <v>0.10744109136006615</v>
      </c>
      <c r="M147" s="135">
        <v>2164</v>
      </c>
      <c r="N147" s="70">
        <v>17164</v>
      </c>
      <c r="O147" s="55">
        <f t="shared" si="104"/>
        <v>0.12607783733395478</v>
      </c>
      <c r="P147" s="77"/>
      <c r="Q147" s="70"/>
      <c r="R147" s="55">
        <f t="shared" si="105"/>
        <v>0</v>
      </c>
      <c r="S147" s="77"/>
      <c r="T147" s="70"/>
      <c r="U147" s="55">
        <f t="shared" si="106"/>
        <v>0</v>
      </c>
      <c r="V147" s="77"/>
      <c r="W147" s="70"/>
      <c r="X147" s="55">
        <f t="shared" si="107"/>
        <v>0</v>
      </c>
      <c r="Y147" s="77"/>
      <c r="Z147" s="70"/>
      <c r="AA147" s="55">
        <f t="shared" si="108"/>
        <v>0</v>
      </c>
      <c r="AB147" s="77"/>
      <c r="AC147" s="70"/>
      <c r="AD147" s="55">
        <f t="shared" si="109"/>
        <v>0</v>
      </c>
      <c r="AE147" s="77"/>
      <c r="AF147" s="70"/>
      <c r="AG147" s="55">
        <f t="shared" si="110"/>
        <v>0</v>
      </c>
      <c r="AH147" s="77">
        <v>0</v>
      </c>
      <c r="AI147" s="70"/>
      <c r="AJ147" s="55">
        <f t="shared" si="111"/>
        <v>0</v>
      </c>
      <c r="AK147" s="77">
        <v>0</v>
      </c>
      <c r="AL147" s="70"/>
      <c r="AM147" s="55">
        <f t="shared" si="112"/>
        <v>0</v>
      </c>
      <c r="AN147" s="97">
        <f>SUM(D147,G147,J147,M147,P147,S147,V147,Y147,AB147,AE147,AH147,AK147)</f>
        <v>7037</v>
      </c>
      <c r="AO147" s="77">
        <f>SUM(E147,H147,K147,N147,Q147,W147,T147,Z147,AC147,AF147,AI147,AL147)</f>
        <v>56196</v>
      </c>
      <c r="AP147" s="98">
        <f t="shared" si="113"/>
        <v>0.12522243576055236</v>
      </c>
      <c r="AQ147" s="77">
        <v>497</v>
      </c>
      <c r="AR147" s="122"/>
    </row>
    <row r="148" spans="1:44" x14ac:dyDescent="0.3">
      <c r="A148" s="233"/>
      <c r="B148" s="233"/>
      <c r="C148" s="100" t="s">
        <v>52</v>
      </c>
      <c r="D148" s="77"/>
      <c r="E148" s="70"/>
      <c r="F148" s="55">
        <f t="shared" si="102"/>
        <v>0</v>
      </c>
      <c r="G148" s="77">
        <v>2556</v>
      </c>
      <c r="H148" s="70">
        <v>14779</v>
      </c>
      <c r="I148" s="55">
        <f t="shared" si="114"/>
        <v>0.17294810203667366</v>
      </c>
      <c r="J148" s="77">
        <v>2426</v>
      </c>
      <c r="K148" s="70">
        <v>21902</v>
      </c>
      <c r="L148" s="55">
        <f t="shared" si="103"/>
        <v>0.11076614007853164</v>
      </c>
      <c r="M148" s="77">
        <v>2212</v>
      </c>
      <c r="N148" s="70">
        <v>15720</v>
      </c>
      <c r="O148" s="55">
        <f t="shared" si="104"/>
        <v>0.14071246819338423</v>
      </c>
      <c r="P148" s="77"/>
      <c r="Q148" s="70"/>
      <c r="R148" s="55">
        <f t="shared" si="105"/>
        <v>0</v>
      </c>
      <c r="S148" s="77"/>
      <c r="T148" s="70"/>
      <c r="U148" s="55">
        <f t="shared" si="106"/>
        <v>0</v>
      </c>
      <c r="V148" s="77"/>
      <c r="W148" s="70"/>
      <c r="X148" s="55">
        <f t="shared" si="107"/>
        <v>0</v>
      </c>
      <c r="Y148" s="77"/>
      <c r="Z148" s="70"/>
      <c r="AA148" s="55">
        <f t="shared" si="108"/>
        <v>0</v>
      </c>
      <c r="AB148" s="77"/>
      <c r="AC148" s="70"/>
      <c r="AD148" s="55">
        <f t="shared" si="109"/>
        <v>0</v>
      </c>
      <c r="AE148" s="77"/>
      <c r="AF148" s="70"/>
      <c r="AG148" s="55">
        <f t="shared" si="110"/>
        <v>0</v>
      </c>
      <c r="AH148" s="77">
        <v>0</v>
      </c>
      <c r="AI148" s="70"/>
      <c r="AJ148" s="55">
        <f t="shared" si="111"/>
        <v>0</v>
      </c>
      <c r="AK148" s="77">
        <v>0</v>
      </c>
      <c r="AL148" s="70"/>
      <c r="AM148" s="55">
        <f t="shared" si="112"/>
        <v>0</v>
      </c>
      <c r="AN148" s="97">
        <f>SUM(D148,G148,J148,M148,P148,S148,V148,Y148,AB148,AE148,AH148,AK148)</f>
        <v>7194</v>
      </c>
      <c r="AO148" s="77">
        <f>SUM(E148,H148,K148,N148,Q148,W148,T148,Z148,AC148,AF148,AI148,AL148)</f>
        <v>52401</v>
      </c>
      <c r="AP148" s="98">
        <f t="shared" si="113"/>
        <v>0.13728745634625295</v>
      </c>
      <c r="AQ148" s="124">
        <v>505</v>
      </c>
      <c r="AR148" s="121"/>
    </row>
    <row r="149" spans="1:44" x14ac:dyDescent="0.3">
      <c r="A149" s="233"/>
      <c r="B149" s="234"/>
      <c r="C149" s="102" t="s">
        <v>44</v>
      </c>
      <c r="D149" s="58">
        <f>SUM(D146:D148)</f>
        <v>0</v>
      </c>
      <c r="E149" s="71">
        <f>SUM(E146:E148)</f>
        <v>0</v>
      </c>
      <c r="F149" s="59">
        <f t="shared" si="102"/>
        <v>0</v>
      </c>
      <c r="G149" s="58">
        <f>SUM(G146:G148)</f>
        <v>6858</v>
      </c>
      <c r="H149" s="71">
        <f>SUM(H146:H148)</f>
        <v>41466</v>
      </c>
      <c r="I149" s="59">
        <f t="shared" si="114"/>
        <v>0.1653885110693098</v>
      </c>
      <c r="J149" s="58">
        <f>SUM(J146:J148)</f>
        <v>7353</v>
      </c>
      <c r="K149" s="71">
        <f>SUM(K146:K148)</f>
        <v>67741</v>
      </c>
      <c r="L149" s="59">
        <f t="shared" si="103"/>
        <v>0.10854578467988367</v>
      </c>
      <c r="M149" s="58">
        <f>SUM(M146:M148)</f>
        <v>6510</v>
      </c>
      <c r="N149" s="71">
        <f>SUM(N146:N148)</f>
        <v>48609</v>
      </c>
      <c r="O149" s="59">
        <f t="shared" si="104"/>
        <v>0.13392581620687527</v>
      </c>
      <c r="P149" s="58">
        <f>SUM(P146:P148)</f>
        <v>0</v>
      </c>
      <c r="Q149" s="71">
        <f>SUM(Q146:Q148)</f>
        <v>0</v>
      </c>
      <c r="R149" s="59">
        <f t="shared" si="105"/>
        <v>0</v>
      </c>
      <c r="S149" s="58">
        <f>SUM(S146:S148)</f>
        <v>0</v>
      </c>
      <c r="T149" s="71">
        <f>SUM(T146:T148)</f>
        <v>0</v>
      </c>
      <c r="U149" s="59">
        <f t="shared" si="106"/>
        <v>0</v>
      </c>
      <c r="V149" s="58">
        <f>SUM(V146:V148)</f>
        <v>0</v>
      </c>
      <c r="W149" s="71">
        <f>SUM(W146:W148)</f>
        <v>0</v>
      </c>
      <c r="X149" s="59">
        <f t="shared" si="107"/>
        <v>0</v>
      </c>
      <c r="Y149" s="58">
        <f>SUM(Y146:Y148)</f>
        <v>0</v>
      </c>
      <c r="Z149" s="71">
        <f>SUM(Z146:Z148)</f>
        <v>0</v>
      </c>
      <c r="AA149" s="59">
        <f t="shared" si="108"/>
        <v>0</v>
      </c>
      <c r="AB149" s="58">
        <f>SUM(AB146:AB148)</f>
        <v>0</v>
      </c>
      <c r="AC149" s="71">
        <f>SUM(AC146:AC148)</f>
        <v>0</v>
      </c>
      <c r="AD149" s="59">
        <f t="shared" si="109"/>
        <v>0</v>
      </c>
      <c r="AE149" s="58">
        <f>SUM(AE146:AE148)</f>
        <v>0</v>
      </c>
      <c r="AF149" s="71">
        <f>SUM(AF146:AF148)</f>
        <v>0</v>
      </c>
      <c r="AG149" s="59">
        <f t="shared" si="110"/>
        <v>0</v>
      </c>
      <c r="AH149" s="58">
        <v>0</v>
      </c>
      <c r="AI149" s="71">
        <f>SUM(AI146:AI148)</f>
        <v>0</v>
      </c>
      <c r="AJ149" s="59">
        <f t="shared" si="111"/>
        <v>0</v>
      </c>
      <c r="AK149" s="58">
        <v>0</v>
      </c>
      <c r="AL149" s="71">
        <f>SUM(AL146:AL148)</f>
        <v>0</v>
      </c>
      <c r="AM149" s="59">
        <f t="shared" si="112"/>
        <v>0</v>
      </c>
      <c r="AN149" s="58">
        <f>SUM(AN146:AN148)</f>
        <v>20721</v>
      </c>
      <c r="AO149" s="58">
        <f>SUM(AO146:AO148)</f>
        <v>157816</v>
      </c>
      <c r="AP149" s="103">
        <f t="shared" si="113"/>
        <v>0.13129847417245399</v>
      </c>
      <c r="AQ149" s="133">
        <f>SUM(AQ146:AQ148)</f>
        <v>1595</v>
      </c>
      <c r="AR149" s="121"/>
    </row>
    <row r="150" spans="1:44" x14ac:dyDescent="0.3">
      <c r="A150" s="233"/>
      <c r="B150" s="232" t="s">
        <v>26</v>
      </c>
      <c r="C150" s="100" t="s">
        <v>55</v>
      </c>
      <c r="D150" s="77"/>
      <c r="E150" s="70"/>
      <c r="F150" s="55">
        <f t="shared" si="102"/>
        <v>0</v>
      </c>
      <c r="G150" s="137">
        <v>2359</v>
      </c>
      <c r="H150" s="70">
        <v>13610</v>
      </c>
      <c r="I150" s="55">
        <f t="shared" si="114"/>
        <v>0.1733284349742836</v>
      </c>
      <c r="J150" s="137">
        <v>2668</v>
      </c>
      <c r="K150" s="70">
        <v>20459</v>
      </c>
      <c r="L150" s="55">
        <f t="shared" si="103"/>
        <v>0.13040715577496456</v>
      </c>
      <c r="M150" s="137">
        <v>2059</v>
      </c>
      <c r="N150" s="70">
        <v>14156</v>
      </c>
      <c r="O150" s="55">
        <f t="shared" si="104"/>
        <v>0.14545069228595647</v>
      </c>
      <c r="P150" s="77"/>
      <c r="Q150" s="70"/>
      <c r="R150" s="55">
        <f t="shared" si="105"/>
        <v>0</v>
      </c>
      <c r="S150" s="77"/>
      <c r="T150" s="70"/>
      <c r="U150" s="55">
        <f t="shared" si="106"/>
        <v>0</v>
      </c>
      <c r="V150" s="77"/>
      <c r="W150" s="70"/>
      <c r="X150" s="55">
        <f t="shared" si="107"/>
        <v>0</v>
      </c>
      <c r="Y150" s="77"/>
      <c r="Z150" s="70"/>
      <c r="AA150" s="55">
        <f t="shared" si="108"/>
        <v>0</v>
      </c>
      <c r="AB150" s="77"/>
      <c r="AC150" s="70"/>
      <c r="AD150" s="55">
        <f t="shared" si="109"/>
        <v>0</v>
      </c>
      <c r="AE150" s="77"/>
      <c r="AF150" s="70"/>
      <c r="AG150" s="55">
        <f t="shared" si="110"/>
        <v>0</v>
      </c>
      <c r="AH150" s="77">
        <v>0</v>
      </c>
      <c r="AI150" s="70"/>
      <c r="AJ150" s="55">
        <f t="shared" si="111"/>
        <v>0</v>
      </c>
      <c r="AK150" s="77">
        <v>0</v>
      </c>
      <c r="AL150" s="70"/>
      <c r="AM150" s="55">
        <f t="shared" si="112"/>
        <v>0</v>
      </c>
      <c r="AN150" s="97">
        <f>SUM(D150,G150,J150,M150,P150,S150,V150,Y150,AB150,AE150,AH150,AK150)</f>
        <v>7086</v>
      </c>
      <c r="AO150" s="77">
        <f>SUM(E150,H150,K150,N150,Q150,W150,T150,Z150,AC150,AF150,AI150,AL150)</f>
        <v>48225</v>
      </c>
      <c r="AP150" s="98">
        <f t="shared" si="113"/>
        <v>0.14693623639191292</v>
      </c>
      <c r="AQ150" s="135">
        <v>399</v>
      </c>
      <c r="AR150" s="121"/>
    </row>
    <row r="151" spans="1:44" x14ac:dyDescent="0.3">
      <c r="A151" s="233"/>
      <c r="B151" s="233"/>
      <c r="C151" s="100" t="s">
        <v>50</v>
      </c>
      <c r="D151" s="77"/>
      <c r="E151" s="70"/>
      <c r="F151" s="55">
        <f t="shared" si="102"/>
        <v>0</v>
      </c>
      <c r="G151" s="77">
        <v>2480</v>
      </c>
      <c r="H151" s="70">
        <v>14193</v>
      </c>
      <c r="I151" s="55">
        <f t="shared" si="114"/>
        <v>0.17473402381455647</v>
      </c>
      <c r="J151" s="77">
        <v>2063</v>
      </c>
      <c r="K151" s="70">
        <v>16679</v>
      </c>
      <c r="L151" s="55">
        <f t="shared" si="103"/>
        <v>0.12368847053180647</v>
      </c>
      <c r="M151" s="77">
        <v>2168</v>
      </c>
      <c r="N151" s="70">
        <v>16272</v>
      </c>
      <c r="O151" s="55">
        <f t="shared" si="104"/>
        <v>0.13323500491642085</v>
      </c>
      <c r="P151" s="77"/>
      <c r="Q151" s="70"/>
      <c r="R151" s="55">
        <f t="shared" si="105"/>
        <v>0</v>
      </c>
      <c r="S151" s="77"/>
      <c r="T151" s="70"/>
      <c r="U151" s="55">
        <f t="shared" si="106"/>
        <v>0</v>
      </c>
      <c r="V151" s="77"/>
      <c r="W151" s="70"/>
      <c r="X151" s="55">
        <f t="shared" si="107"/>
        <v>0</v>
      </c>
      <c r="Y151" s="77"/>
      <c r="Z151" s="70"/>
      <c r="AA151" s="55">
        <f t="shared" si="108"/>
        <v>0</v>
      </c>
      <c r="AB151" s="77"/>
      <c r="AC151" s="70"/>
      <c r="AD151" s="55">
        <f t="shared" si="109"/>
        <v>0</v>
      </c>
      <c r="AE151" s="77"/>
      <c r="AF151" s="70"/>
      <c r="AG151" s="55">
        <f t="shared" si="110"/>
        <v>0</v>
      </c>
      <c r="AH151" s="77">
        <v>0</v>
      </c>
      <c r="AI151" s="70"/>
      <c r="AJ151" s="55">
        <f t="shared" si="111"/>
        <v>0</v>
      </c>
      <c r="AK151" s="77">
        <v>0</v>
      </c>
      <c r="AL151" s="70"/>
      <c r="AM151" s="55">
        <f t="shared" si="112"/>
        <v>0</v>
      </c>
      <c r="AN151" s="97">
        <f>SUM(D151,G151,J151,M151,P151,S151,V151,Y151,AB151,AE151,AH151,AK151)</f>
        <v>6711</v>
      </c>
      <c r="AO151" s="77">
        <f>SUM(E151,H151,K151,N151,Q151,W151,T151,Z151,AC151,AF151,AI151,AL151)</f>
        <v>47144</v>
      </c>
      <c r="AP151" s="98">
        <f t="shared" si="113"/>
        <v>0.14235109451892075</v>
      </c>
      <c r="AQ151" s="124">
        <v>424</v>
      </c>
      <c r="AR151" s="121"/>
    </row>
    <row r="152" spans="1:44" x14ac:dyDescent="0.3">
      <c r="A152" s="233"/>
      <c r="B152" s="233"/>
      <c r="C152" s="100" t="s">
        <v>51</v>
      </c>
      <c r="D152" s="77"/>
      <c r="E152" s="70"/>
      <c r="F152" s="55">
        <f t="shared" si="102"/>
        <v>0</v>
      </c>
      <c r="G152" s="77">
        <v>2215</v>
      </c>
      <c r="H152" s="70">
        <v>11083</v>
      </c>
      <c r="I152" s="55">
        <f t="shared" si="114"/>
        <v>0.19985563475593252</v>
      </c>
      <c r="J152" s="77">
        <v>2541</v>
      </c>
      <c r="K152" s="70">
        <v>16955</v>
      </c>
      <c r="L152" s="55">
        <f t="shared" si="103"/>
        <v>0.14986729578295488</v>
      </c>
      <c r="M152" s="77">
        <v>2160</v>
      </c>
      <c r="N152" s="70">
        <v>13773</v>
      </c>
      <c r="O152" s="55">
        <f t="shared" si="104"/>
        <v>0.15682857765192768</v>
      </c>
      <c r="P152" s="77"/>
      <c r="Q152" s="70"/>
      <c r="R152" s="55">
        <f t="shared" si="105"/>
        <v>0</v>
      </c>
      <c r="S152" s="77"/>
      <c r="T152" s="70"/>
      <c r="U152" s="55">
        <f t="shared" si="106"/>
        <v>0</v>
      </c>
      <c r="V152" s="77"/>
      <c r="W152" s="70"/>
      <c r="X152" s="55">
        <f t="shared" si="107"/>
        <v>0</v>
      </c>
      <c r="Y152" s="77"/>
      <c r="Z152" s="70"/>
      <c r="AA152" s="55">
        <f t="shared" si="108"/>
        <v>0</v>
      </c>
      <c r="AB152" s="77"/>
      <c r="AC152" s="70"/>
      <c r="AD152" s="55">
        <f t="shared" si="109"/>
        <v>0</v>
      </c>
      <c r="AE152" s="77"/>
      <c r="AF152" s="70"/>
      <c r="AG152" s="55">
        <f t="shared" si="110"/>
        <v>0</v>
      </c>
      <c r="AH152" s="77">
        <v>0</v>
      </c>
      <c r="AI152" s="70"/>
      <c r="AJ152" s="55">
        <f t="shared" si="111"/>
        <v>0</v>
      </c>
      <c r="AK152" s="77">
        <v>0</v>
      </c>
      <c r="AL152" s="70"/>
      <c r="AM152" s="55">
        <f t="shared" si="112"/>
        <v>0</v>
      </c>
      <c r="AN152" s="97">
        <f>SUM(D152,G152,J152,M152,P152,S152,V152,Y152,AB152,AE152,AH152,AK152)</f>
        <v>6916</v>
      </c>
      <c r="AO152" s="77">
        <f>SUM(E152,H152,K152,N152,Q152,W152,T152,Z152,AC152,AF152,AI152,AL152)</f>
        <v>41811</v>
      </c>
      <c r="AP152" s="56">
        <f t="shared" si="113"/>
        <v>0.16541101623974552</v>
      </c>
      <c r="AQ152" s="124">
        <v>326</v>
      </c>
      <c r="AR152" s="121"/>
    </row>
    <row r="153" spans="1:44" x14ac:dyDescent="0.3">
      <c r="A153" s="233"/>
      <c r="B153" s="234"/>
      <c r="C153" s="102" t="s">
        <v>44</v>
      </c>
      <c r="D153" s="58">
        <f>SUM(D150:D152)</f>
        <v>0</v>
      </c>
      <c r="E153" s="71">
        <f>SUM(E150:E152)</f>
        <v>0</v>
      </c>
      <c r="F153" s="59">
        <f t="shared" si="102"/>
        <v>0</v>
      </c>
      <c r="G153" s="58">
        <f>SUM(G150:G152)</f>
        <v>7054</v>
      </c>
      <c r="H153" s="71">
        <f>SUM(H150:H152)</f>
        <v>38886</v>
      </c>
      <c r="I153" s="59">
        <f t="shared" si="114"/>
        <v>0.1814020470092064</v>
      </c>
      <c r="J153" s="58">
        <f>SUM(J150:J152)</f>
        <v>7272</v>
      </c>
      <c r="K153" s="71">
        <f>SUM(K150:K152)</f>
        <v>54093</v>
      </c>
      <c r="L153" s="59">
        <f t="shared" si="103"/>
        <v>0.13443513948200322</v>
      </c>
      <c r="M153" s="58">
        <f>SUM(M150:M152)</f>
        <v>6387</v>
      </c>
      <c r="N153" s="71">
        <f>SUM(N150:N152)</f>
        <v>44201</v>
      </c>
      <c r="O153" s="59">
        <f t="shared" si="104"/>
        <v>0.14449899323544715</v>
      </c>
      <c r="P153" s="58">
        <f>SUM(P150:P152)</f>
        <v>0</v>
      </c>
      <c r="Q153" s="71">
        <f>SUM(Q150:Q152)</f>
        <v>0</v>
      </c>
      <c r="R153" s="59">
        <f t="shared" si="105"/>
        <v>0</v>
      </c>
      <c r="S153" s="58">
        <f>SUM(S150:S152)</f>
        <v>0</v>
      </c>
      <c r="T153" s="71">
        <f>SUM(T150:T152)</f>
        <v>0</v>
      </c>
      <c r="U153" s="59">
        <f t="shared" si="106"/>
        <v>0</v>
      </c>
      <c r="V153" s="58">
        <f>SUM(V150:V152)</f>
        <v>0</v>
      </c>
      <c r="W153" s="71">
        <f>SUM(W150:W152)</f>
        <v>0</v>
      </c>
      <c r="X153" s="59">
        <f t="shared" si="107"/>
        <v>0</v>
      </c>
      <c r="Y153" s="58">
        <f>SUM(Y150:Y152)</f>
        <v>0</v>
      </c>
      <c r="Z153" s="71">
        <f>SUM(Z150:Z152)</f>
        <v>0</v>
      </c>
      <c r="AA153" s="59">
        <f t="shared" si="108"/>
        <v>0</v>
      </c>
      <c r="AB153" s="58">
        <f>SUM(AB150:AB152)</f>
        <v>0</v>
      </c>
      <c r="AC153" s="71">
        <f>SUM(AC150:AC152)</f>
        <v>0</v>
      </c>
      <c r="AD153" s="59">
        <f t="shared" si="109"/>
        <v>0</v>
      </c>
      <c r="AE153" s="58">
        <f>SUM(AE150:AE152)</f>
        <v>0</v>
      </c>
      <c r="AF153" s="71">
        <f>SUM(AF150:AF152)</f>
        <v>0</v>
      </c>
      <c r="AG153" s="59">
        <f t="shared" si="110"/>
        <v>0</v>
      </c>
      <c r="AH153" s="58">
        <v>0</v>
      </c>
      <c r="AI153" s="71">
        <f>SUM(AI150:AI152)</f>
        <v>0</v>
      </c>
      <c r="AJ153" s="59">
        <f t="shared" si="111"/>
        <v>0</v>
      </c>
      <c r="AK153" s="58">
        <v>0</v>
      </c>
      <c r="AL153" s="71">
        <f>SUM(AL150:AL152)</f>
        <v>0</v>
      </c>
      <c r="AM153" s="59">
        <f t="shared" si="112"/>
        <v>0</v>
      </c>
      <c r="AN153" s="58">
        <f>SUM(AN150:AN152)</f>
        <v>20713</v>
      </c>
      <c r="AO153" s="58">
        <f>SUM(AO150:AO152)</f>
        <v>137180</v>
      </c>
      <c r="AP153" s="103">
        <f t="shared" si="113"/>
        <v>0.15099139816299753</v>
      </c>
      <c r="AQ153" s="133">
        <f>SUM(AQ150:AQ152)</f>
        <v>1149</v>
      </c>
      <c r="AR153" s="121"/>
    </row>
    <row r="154" spans="1:44" x14ac:dyDescent="0.3">
      <c r="A154" s="233"/>
      <c r="B154" s="232" t="s">
        <v>9</v>
      </c>
      <c r="C154" s="100" t="s">
        <v>53</v>
      </c>
      <c r="D154" s="113"/>
      <c r="E154" s="70"/>
      <c r="F154" s="55">
        <f t="shared" si="102"/>
        <v>0</v>
      </c>
      <c r="G154" s="113">
        <v>2683</v>
      </c>
      <c r="H154" s="70">
        <v>15197</v>
      </c>
      <c r="I154" s="55">
        <f t="shared" si="114"/>
        <v>0.17654800289530828</v>
      </c>
      <c r="J154" s="113">
        <v>3179</v>
      </c>
      <c r="K154" s="70">
        <v>23525</v>
      </c>
      <c r="L154" s="55">
        <f t="shared" si="103"/>
        <v>0.13513283740701382</v>
      </c>
      <c r="M154" s="113">
        <v>2573</v>
      </c>
      <c r="N154" s="70">
        <v>16466</v>
      </c>
      <c r="O154" s="55">
        <f t="shared" si="104"/>
        <v>0.15626138710069234</v>
      </c>
      <c r="P154" s="113"/>
      <c r="Q154" s="70"/>
      <c r="R154" s="55">
        <f t="shared" si="105"/>
        <v>0</v>
      </c>
      <c r="S154" s="113"/>
      <c r="T154" s="70"/>
      <c r="U154" s="55">
        <f t="shared" si="106"/>
        <v>0</v>
      </c>
      <c r="V154" s="113"/>
      <c r="W154" s="70"/>
      <c r="X154" s="55">
        <f t="shared" si="107"/>
        <v>0</v>
      </c>
      <c r="Y154" s="113"/>
      <c r="Z154" s="70"/>
      <c r="AA154" s="55">
        <f t="shared" si="108"/>
        <v>0</v>
      </c>
      <c r="AB154" s="113"/>
      <c r="AC154" s="70"/>
      <c r="AD154" s="55">
        <f t="shared" si="109"/>
        <v>0</v>
      </c>
      <c r="AE154" s="113"/>
      <c r="AF154" s="70"/>
      <c r="AG154" s="55">
        <f t="shared" si="110"/>
        <v>0</v>
      </c>
      <c r="AH154" s="77">
        <v>0</v>
      </c>
      <c r="AI154" s="69"/>
      <c r="AJ154" s="55">
        <f t="shared" si="111"/>
        <v>0</v>
      </c>
      <c r="AK154" s="77">
        <v>0</v>
      </c>
      <c r="AL154" s="69"/>
      <c r="AM154" s="55">
        <f t="shared" si="112"/>
        <v>0</v>
      </c>
      <c r="AN154" s="97">
        <f>SUM(D154,G154,J154,M154,P154,S154,V154,Y154,AB154,AE154,AH154,AK154)</f>
        <v>8435</v>
      </c>
      <c r="AO154" s="77">
        <f>SUM(E154,H154,K154,N154,Q154,W154,T154,Z154,AC154,AF154,AI154,AL154)</f>
        <v>55188</v>
      </c>
      <c r="AP154" s="56">
        <f t="shared" si="113"/>
        <v>0.15284119736174531</v>
      </c>
      <c r="AQ154" s="124">
        <v>611</v>
      </c>
      <c r="AR154" s="121"/>
    </row>
    <row r="155" spans="1:44" x14ac:dyDescent="0.3">
      <c r="A155" s="233"/>
      <c r="B155" s="233"/>
      <c r="C155" s="100" t="s">
        <v>48</v>
      </c>
      <c r="D155" s="77"/>
      <c r="E155" s="70"/>
      <c r="F155" s="55">
        <f t="shared" si="102"/>
        <v>0</v>
      </c>
      <c r="G155" s="77">
        <v>2569</v>
      </c>
      <c r="H155" s="70">
        <v>16672</v>
      </c>
      <c r="I155" s="55">
        <f t="shared" si="114"/>
        <v>0.15409069097888675</v>
      </c>
      <c r="J155" s="77">
        <v>3321</v>
      </c>
      <c r="K155" s="70">
        <v>22405</v>
      </c>
      <c r="L155" s="55">
        <f t="shared" si="103"/>
        <v>0.14822584244588261</v>
      </c>
      <c r="M155" s="77">
        <v>2404</v>
      </c>
      <c r="N155" s="70">
        <v>15762</v>
      </c>
      <c r="O155" s="55">
        <f t="shared" si="104"/>
        <v>0.1525187158989976</v>
      </c>
      <c r="P155" s="77"/>
      <c r="Q155" s="70"/>
      <c r="R155" s="55">
        <f t="shared" si="105"/>
        <v>0</v>
      </c>
      <c r="S155" s="77"/>
      <c r="T155" s="70"/>
      <c r="U155" s="55">
        <f t="shared" si="106"/>
        <v>0</v>
      </c>
      <c r="V155" s="77"/>
      <c r="W155" s="70"/>
      <c r="X155" s="55">
        <f t="shared" si="107"/>
        <v>0</v>
      </c>
      <c r="Y155" s="77"/>
      <c r="Z155" s="70"/>
      <c r="AA155" s="55">
        <f t="shared" si="108"/>
        <v>0</v>
      </c>
      <c r="AB155" s="77"/>
      <c r="AC155" s="70"/>
      <c r="AD155" s="55">
        <f t="shared" si="109"/>
        <v>0</v>
      </c>
      <c r="AE155" s="77"/>
      <c r="AF155" s="70"/>
      <c r="AG155" s="55">
        <f t="shared" si="110"/>
        <v>0</v>
      </c>
      <c r="AH155" s="77">
        <v>0</v>
      </c>
      <c r="AI155" s="70"/>
      <c r="AJ155" s="55">
        <f t="shared" si="111"/>
        <v>0</v>
      </c>
      <c r="AK155" s="77">
        <v>0</v>
      </c>
      <c r="AL155" s="70"/>
      <c r="AM155" s="55">
        <f t="shared" si="112"/>
        <v>0</v>
      </c>
      <c r="AN155" s="97">
        <f>SUM(D155,G155,J155,M155,P155,S155,V155,Y155,AB155,AE155,AH155,AK155)</f>
        <v>8294</v>
      </c>
      <c r="AO155" s="77">
        <f>SUM(E155,H155,K155,N155,Q155,W155,T155,Z155,AC155,AF155,AI155,AL155)</f>
        <v>54839</v>
      </c>
      <c r="AP155" s="56">
        <f t="shared" si="113"/>
        <v>0.15124272871496564</v>
      </c>
      <c r="AQ155" s="124">
        <v>825</v>
      </c>
      <c r="AR155" s="121"/>
    </row>
    <row r="156" spans="1:44" x14ac:dyDescent="0.3">
      <c r="A156" s="233"/>
      <c r="B156" s="233"/>
      <c r="C156" s="100" t="s">
        <v>54</v>
      </c>
      <c r="D156" s="77">
        <v>0</v>
      </c>
      <c r="E156" s="70"/>
      <c r="F156" s="55">
        <f t="shared" si="102"/>
        <v>0</v>
      </c>
      <c r="G156" s="77">
        <v>2469</v>
      </c>
      <c r="H156" s="70">
        <v>13830</v>
      </c>
      <c r="I156" s="55">
        <f t="shared" si="114"/>
        <v>0.17852494577006509</v>
      </c>
      <c r="J156" s="77">
        <v>3241</v>
      </c>
      <c r="K156" s="70">
        <v>19322</v>
      </c>
      <c r="L156" s="55">
        <f t="shared" si="103"/>
        <v>0.16773625918641963</v>
      </c>
      <c r="M156" s="77">
        <v>2046</v>
      </c>
      <c r="N156" s="70">
        <v>11556</v>
      </c>
      <c r="O156" s="55">
        <f t="shared" si="104"/>
        <v>0.1770508826583593</v>
      </c>
      <c r="P156" s="77"/>
      <c r="Q156" s="70"/>
      <c r="R156" s="55">
        <f t="shared" si="105"/>
        <v>0</v>
      </c>
      <c r="S156" s="77"/>
      <c r="T156" s="70"/>
      <c r="U156" s="55">
        <f t="shared" si="106"/>
        <v>0</v>
      </c>
      <c r="V156" s="77"/>
      <c r="W156" s="70"/>
      <c r="X156" s="55">
        <f t="shared" si="107"/>
        <v>0</v>
      </c>
      <c r="Y156" s="77"/>
      <c r="Z156" s="70"/>
      <c r="AA156" s="55">
        <f t="shared" si="108"/>
        <v>0</v>
      </c>
      <c r="AB156" s="77"/>
      <c r="AC156" s="70"/>
      <c r="AD156" s="55">
        <f t="shared" si="109"/>
        <v>0</v>
      </c>
      <c r="AE156" s="77"/>
      <c r="AF156" s="70"/>
      <c r="AG156" s="55">
        <f t="shared" si="110"/>
        <v>0</v>
      </c>
      <c r="AH156" s="77">
        <v>0</v>
      </c>
      <c r="AI156" s="70"/>
      <c r="AJ156" s="55">
        <f t="shared" si="111"/>
        <v>0</v>
      </c>
      <c r="AK156" s="77">
        <v>0</v>
      </c>
      <c r="AL156" s="70"/>
      <c r="AM156" s="55">
        <f t="shared" si="112"/>
        <v>0</v>
      </c>
      <c r="AN156" s="97">
        <f>SUM(D156,G156,J156,M156,P156,S156,V156,Y156,AB156,AE156,AH156,AK156)</f>
        <v>7756</v>
      </c>
      <c r="AO156" s="77">
        <f>SUM(E156,H156,K156,N156,Q156,W156,T156,Z156,AC156,AF156,AI156,AL156)</f>
        <v>44708</v>
      </c>
      <c r="AP156" s="56">
        <f t="shared" si="113"/>
        <v>0.17348125615102442</v>
      </c>
      <c r="AQ156" s="124">
        <v>453</v>
      </c>
      <c r="AR156" s="121"/>
    </row>
    <row r="157" spans="1:44" x14ac:dyDescent="0.3">
      <c r="A157" s="234"/>
      <c r="B157" s="234"/>
      <c r="C157" s="102" t="s">
        <v>44</v>
      </c>
      <c r="D157" s="58">
        <f>SUM(D154:D156)</f>
        <v>0</v>
      </c>
      <c r="E157" s="71">
        <f>SUM(E154:E156)</f>
        <v>0</v>
      </c>
      <c r="F157" s="59">
        <f t="shared" si="102"/>
        <v>0</v>
      </c>
      <c r="G157" s="58">
        <f>SUM(G154:G156)</f>
        <v>7721</v>
      </c>
      <c r="H157" s="71">
        <f>SUM(H154:H156)</f>
        <v>45699</v>
      </c>
      <c r="I157" s="59">
        <f t="shared" si="114"/>
        <v>0.16895336878268671</v>
      </c>
      <c r="J157" s="58">
        <f>SUM(J154:J156)</f>
        <v>9741</v>
      </c>
      <c r="K157" s="71">
        <f>SUM(K154:K156)</f>
        <v>65252</v>
      </c>
      <c r="L157" s="59">
        <f t="shared" si="103"/>
        <v>0.14928278060442593</v>
      </c>
      <c r="M157" s="58">
        <f>SUM(M154:M156)</f>
        <v>7023</v>
      </c>
      <c r="N157" s="71">
        <f>SUM(N154:N156)</f>
        <v>43784</v>
      </c>
      <c r="O157" s="59">
        <f t="shared" si="104"/>
        <v>0.1604010597478531</v>
      </c>
      <c r="P157" s="58">
        <f>SUM(P154:P156)</f>
        <v>0</v>
      </c>
      <c r="Q157" s="71">
        <f>SUM(Q154:Q156)</f>
        <v>0</v>
      </c>
      <c r="R157" s="59">
        <f t="shared" si="105"/>
        <v>0</v>
      </c>
      <c r="S157" s="58">
        <f>SUM(S154:S156)</f>
        <v>0</v>
      </c>
      <c r="T157" s="71">
        <f>SUM(T154:T156)</f>
        <v>0</v>
      </c>
      <c r="U157" s="59">
        <f t="shared" si="106"/>
        <v>0</v>
      </c>
      <c r="V157" s="58">
        <f>SUM(V154:V156)</f>
        <v>0</v>
      </c>
      <c r="W157" s="71">
        <f>SUM(W154:W156)</f>
        <v>0</v>
      </c>
      <c r="X157" s="59">
        <f t="shared" si="107"/>
        <v>0</v>
      </c>
      <c r="Y157" s="58">
        <f>SUM(Y154:Y156)</f>
        <v>0</v>
      </c>
      <c r="Z157" s="71">
        <f>SUM(Z154:Z156)</f>
        <v>0</v>
      </c>
      <c r="AA157" s="59">
        <f t="shared" si="108"/>
        <v>0</v>
      </c>
      <c r="AB157" s="58">
        <f>SUM(AB154:AB156)</f>
        <v>0</v>
      </c>
      <c r="AC157" s="71">
        <f>SUM(AC154:AC156)</f>
        <v>0</v>
      </c>
      <c r="AD157" s="59">
        <f t="shared" si="109"/>
        <v>0</v>
      </c>
      <c r="AE157" s="58">
        <f>SUM(AE154:AE156)</f>
        <v>0</v>
      </c>
      <c r="AF157" s="71">
        <f>SUM(AF154:AF156)</f>
        <v>0</v>
      </c>
      <c r="AG157" s="59">
        <f t="shared" si="110"/>
        <v>0</v>
      </c>
      <c r="AH157" s="58">
        <v>0</v>
      </c>
      <c r="AI157" s="71">
        <f>SUM(AI154:AI156)</f>
        <v>0</v>
      </c>
      <c r="AJ157" s="59">
        <f t="shared" si="111"/>
        <v>0</v>
      </c>
      <c r="AK157" s="58">
        <v>0</v>
      </c>
      <c r="AL157" s="71">
        <f>SUM(AL154:AL156)</f>
        <v>0</v>
      </c>
      <c r="AM157" s="59">
        <f t="shared" si="112"/>
        <v>0</v>
      </c>
      <c r="AN157" s="58">
        <f>SUM(AN154:AN156)</f>
        <v>24485</v>
      </c>
      <c r="AO157" s="58">
        <f>SUM(AO154:AO156)</f>
        <v>154735</v>
      </c>
      <c r="AP157" s="103">
        <f t="shared" si="113"/>
        <v>0.15823827834685106</v>
      </c>
      <c r="AQ157" s="133">
        <f>SUM(AQ154:AQ156)</f>
        <v>1889</v>
      </c>
      <c r="AR157" s="121"/>
    </row>
    <row r="158" spans="1:44" x14ac:dyDescent="0.3">
      <c r="A158" s="235" t="s">
        <v>46</v>
      </c>
      <c r="B158" s="236"/>
      <c r="C158" s="237"/>
      <c r="D158" s="61">
        <f>SUM(D145,D149,D153,D157)</f>
        <v>0</v>
      </c>
      <c r="E158" s="73">
        <f>SUM(E145,E149,E153,E157)</f>
        <v>0</v>
      </c>
      <c r="F158" s="62">
        <f t="shared" si="102"/>
        <v>0</v>
      </c>
      <c r="G158" s="61">
        <f>SUM(G145,G149,G153,G157)</f>
        <v>27486</v>
      </c>
      <c r="H158" s="73">
        <f>SUM(H145,H149,H153,H157)</f>
        <v>162274</v>
      </c>
      <c r="I158" s="62">
        <f t="shared" si="114"/>
        <v>0.16938018413300959</v>
      </c>
      <c r="J158" s="61">
        <f>SUM(J145,J149,J153,J157)</f>
        <v>28209</v>
      </c>
      <c r="K158" s="73">
        <f>SUM(K145,K149,K153,K157)</f>
        <v>223473</v>
      </c>
      <c r="L158" s="62">
        <f t="shared" si="103"/>
        <v>0.12623001436415138</v>
      </c>
      <c r="M158" s="61">
        <f>SUM(M145,M149,M153,M157)</f>
        <v>25180</v>
      </c>
      <c r="N158" s="73">
        <f>SUM(N145,N149,N153,N157)</f>
        <v>170322</v>
      </c>
      <c r="O158" s="62">
        <f t="shared" si="104"/>
        <v>0.14783762520402532</v>
      </c>
      <c r="P158" s="61">
        <f>SUM(P145,P149,P153,P157)</f>
        <v>0</v>
      </c>
      <c r="Q158" s="73">
        <f>SUM(Q145,Q149,Q153,Q157)</f>
        <v>0</v>
      </c>
      <c r="R158" s="62">
        <f t="shared" si="105"/>
        <v>0</v>
      </c>
      <c r="S158" s="61">
        <f>SUM(S145,S149,S153,S157)</f>
        <v>0</v>
      </c>
      <c r="T158" s="73">
        <f>SUM(T145,T149,T153,T157)</f>
        <v>0</v>
      </c>
      <c r="U158" s="62">
        <f t="shared" si="106"/>
        <v>0</v>
      </c>
      <c r="V158" s="61">
        <f>SUM(V145,V149,V153,V157)</f>
        <v>0</v>
      </c>
      <c r="W158" s="73">
        <f>SUM(W145,W149,W153,W157)</f>
        <v>0</v>
      </c>
      <c r="X158" s="62">
        <f t="shared" si="107"/>
        <v>0</v>
      </c>
      <c r="Y158" s="61">
        <f>SUM(Y145,Y149,Y153,Y157)</f>
        <v>0</v>
      </c>
      <c r="Z158" s="73">
        <f>SUM(Z145,Z149,Z153,Z157)</f>
        <v>0</v>
      </c>
      <c r="AA158" s="62">
        <f t="shared" si="108"/>
        <v>0</v>
      </c>
      <c r="AB158" s="61">
        <f>SUM(AB145,AB149,AB153,AB157)</f>
        <v>0</v>
      </c>
      <c r="AC158" s="73">
        <f>SUM(AC145,AC149,AC153,AC157)</f>
        <v>0</v>
      </c>
      <c r="AD158" s="62">
        <f t="shared" si="109"/>
        <v>0</v>
      </c>
      <c r="AE158" s="61">
        <f>SUM(AE145,AE149,AE153,AE157)</f>
        <v>0</v>
      </c>
      <c r="AF158" s="73">
        <f>SUM(AF145,AF149,AF153,AF157)</f>
        <v>0</v>
      </c>
      <c r="AG158" s="62">
        <f t="shared" si="110"/>
        <v>0</v>
      </c>
      <c r="AH158" s="61">
        <f>SUM(AH145,AH149,AH153,AH157)</f>
        <v>0</v>
      </c>
      <c r="AI158" s="73">
        <f>SUM(AI145,AI149,AI153,AI157)</f>
        <v>0</v>
      </c>
      <c r="AJ158" s="62">
        <f t="shared" si="111"/>
        <v>0</v>
      </c>
      <c r="AK158" s="61">
        <f>SUM(AK145,AK149,AK153,AK157)</f>
        <v>0</v>
      </c>
      <c r="AL158" s="73">
        <f>SUM(AL145,AL149,AL153,AL157)</f>
        <v>0</v>
      </c>
      <c r="AM158" s="62">
        <f t="shared" si="112"/>
        <v>0</v>
      </c>
      <c r="AN158" s="61">
        <f>SUM(AN145,AN149,AN153,AN157)</f>
        <v>80875</v>
      </c>
      <c r="AO158" s="61">
        <f>SUM(AO145,AO149,AO153,AO157)</f>
        <v>556069</v>
      </c>
      <c r="AP158" s="105">
        <f t="shared" si="113"/>
        <v>0.14544058381244054</v>
      </c>
      <c r="AQ158" s="134">
        <f>SUM(AQ145,AQ149,AQ153,AQ157)</f>
        <v>5224</v>
      </c>
      <c r="AR158" s="121"/>
    </row>
    <row r="159" spans="1:44" x14ac:dyDescent="0.3">
      <c r="A159" s="238" t="s">
        <v>35</v>
      </c>
      <c r="B159" s="232" t="s">
        <v>24</v>
      </c>
      <c r="C159" s="100" t="s">
        <v>41</v>
      </c>
      <c r="D159" s="77"/>
      <c r="E159" s="69"/>
      <c r="F159" s="55">
        <f t="shared" si="102"/>
        <v>0</v>
      </c>
      <c r="G159" s="77"/>
      <c r="H159" s="69"/>
      <c r="I159" s="55">
        <f t="shared" si="114"/>
        <v>0</v>
      </c>
      <c r="J159" s="77"/>
      <c r="K159" s="69"/>
      <c r="L159" s="55">
        <f t="shared" si="103"/>
        <v>0</v>
      </c>
      <c r="M159" s="77">
        <v>345</v>
      </c>
      <c r="N159" s="69">
        <v>2962</v>
      </c>
      <c r="O159" s="55">
        <f t="shared" si="104"/>
        <v>0.11647535449020932</v>
      </c>
      <c r="P159" s="77"/>
      <c r="Q159" s="69"/>
      <c r="R159" s="55">
        <f t="shared" si="105"/>
        <v>0</v>
      </c>
      <c r="S159" s="77"/>
      <c r="T159" s="69"/>
      <c r="U159" s="55">
        <f t="shared" si="106"/>
        <v>0</v>
      </c>
      <c r="V159" s="77"/>
      <c r="W159" s="69"/>
      <c r="X159" s="55">
        <f t="shared" si="107"/>
        <v>0</v>
      </c>
      <c r="Y159" s="77"/>
      <c r="Z159" s="69"/>
      <c r="AA159" s="55">
        <f t="shared" si="108"/>
        <v>0</v>
      </c>
      <c r="AB159" s="77"/>
      <c r="AC159" s="70"/>
      <c r="AD159" s="55">
        <f t="shared" si="109"/>
        <v>0</v>
      </c>
      <c r="AE159" s="77"/>
      <c r="AF159" s="70"/>
      <c r="AG159" s="55">
        <f t="shared" si="110"/>
        <v>0</v>
      </c>
      <c r="AH159" s="77">
        <v>0</v>
      </c>
      <c r="AI159" s="70"/>
      <c r="AJ159" s="55">
        <f t="shared" si="111"/>
        <v>0</v>
      </c>
      <c r="AK159" s="77">
        <v>0</v>
      </c>
      <c r="AL159" s="70"/>
      <c r="AM159" s="55">
        <f t="shared" si="112"/>
        <v>0</v>
      </c>
      <c r="AN159" s="97">
        <f>SUM(D159,G159,J159,M159,P159,S159,V159,Y159,AB159,AE159,AH159,AK159)</f>
        <v>345</v>
      </c>
      <c r="AO159" s="77">
        <f>SUM(E159,H159,K159,N159,Q159,W159,T159,Z159,AC159,AF159,AI159,AL159)</f>
        <v>2962</v>
      </c>
      <c r="AP159" s="98">
        <f t="shared" si="113"/>
        <v>0.11647535449020932</v>
      </c>
      <c r="AQ159" s="124"/>
      <c r="AR159" s="121"/>
    </row>
    <row r="160" spans="1:44" x14ac:dyDescent="0.3">
      <c r="A160" s="233"/>
      <c r="B160" s="233"/>
      <c r="C160" s="100" t="s">
        <v>43</v>
      </c>
      <c r="D160" s="77"/>
      <c r="E160" s="70"/>
      <c r="F160" s="55">
        <f t="shared" si="102"/>
        <v>0</v>
      </c>
      <c r="G160" s="77"/>
      <c r="H160" s="70"/>
      <c r="I160" s="55">
        <f t="shared" si="114"/>
        <v>0</v>
      </c>
      <c r="J160" s="77"/>
      <c r="K160" s="70"/>
      <c r="L160" s="55">
        <f t="shared" si="103"/>
        <v>0</v>
      </c>
      <c r="M160" s="77">
        <v>579</v>
      </c>
      <c r="N160" s="70">
        <v>6536</v>
      </c>
      <c r="O160" s="55">
        <f t="shared" si="104"/>
        <v>8.8586291309669524E-2</v>
      </c>
      <c r="P160" s="77"/>
      <c r="Q160" s="70"/>
      <c r="R160" s="55">
        <f t="shared" si="105"/>
        <v>0</v>
      </c>
      <c r="S160" s="77"/>
      <c r="T160" s="70"/>
      <c r="U160" s="55">
        <f t="shared" si="106"/>
        <v>0</v>
      </c>
      <c r="V160" s="77"/>
      <c r="W160" s="70"/>
      <c r="X160" s="55">
        <f t="shared" si="107"/>
        <v>0</v>
      </c>
      <c r="Y160" s="77"/>
      <c r="Z160" s="70"/>
      <c r="AA160" s="55">
        <f t="shared" si="108"/>
        <v>0</v>
      </c>
      <c r="AB160" s="77"/>
      <c r="AC160" s="70"/>
      <c r="AD160" s="55">
        <f t="shared" si="109"/>
        <v>0</v>
      </c>
      <c r="AE160" s="77"/>
      <c r="AF160" s="70"/>
      <c r="AG160" s="55">
        <f t="shared" si="110"/>
        <v>0</v>
      </c>
      <c r="AH160" s="77">
        <v>0</v>
      </c>
      <c r="AI160" s="70"/>
      <c r="AJ160" s="55">
        <f t="shared" si="111"/>
        <v>0</v>
      </c>
      <c r="AK160" s="77">
        <v>0</v>
      </c>
      <c r="AL160" s="70"/>
      <c r="AM160" s="55">
        <f t="shared" si="112"/>
        <v>0</v>
      </c>
      <c r="AN160" s="97">
        <f>SUM(D160,G160,J160,M160,P160,S160,V160,Y160,AB160,AE160,AH160,AK160)</f>
        <v>579</v>
      </c>
      <c r="AO160" s="77">
        <f>SUM(E160,H160,K160,N160,Q160,W160,T160,Z160,AC160,AF160,AI160,AL160)</f>
        <v>6536</v>
      </c>
      <c r="AP160" s="98">
        <f t="shared" si="113"/>
        <v>8.8586291309669524E-2</v>
      </c>
      <c r="AQ160" s="124"/>
      <c r="AR160" s="121"/>
    </row>
    <row r="161" spans="1:44" x14ac:dyDescent="0.3">
      <c r="A161" s="233"/>
      <c r="B161" s="233"/>
      <c r="C161" s="100" t="s">
        <v>47</v>
      </c>
      <c r="D161" s="77"/>
      <c r="E161" s="70"/>
      <c r="F161" s="55">
        <f t="shared" si="102"/>
        <v>0</v>
      </c>
      <c r="G161" s="77"/>
      <c r="H161" s="70"/>
      <c r="I161" s="55">
        <f t="shared" si="114"/>
        <v>0</v>
      </c>
      <c r="J161" s="77"/>
      <c r="K161" s="70"/>
      <c r="L161" s="55">
        <f t="shared" si="103"/>
        <v>0</v>
      </c>
      <c r="M161" s="77">
        <v>425</v>
      </c>
      <c r="N161" s="70">
        <v>5269</v>
      </c>
      <c r="O161" s="55">
        <f t="shared" si="104"/>
        <v>8.0660466881761247E-2</v>
      </c>
      <c r="P161" s="77"/>
      <c r="Q161" s="70"/>
      <c r="R161" s="55">
        <f t="shared" si="105"/>
        <v>0</v>
      </c>
      <c r="S161" s="77"/>
      <c r="T161" s="70"/>
      <c r="U161" s="55">
        <f t="shared" si="106"/>
        <v>0</v>
      </c>
      <c r="V161" s="77"/>
      <c r="W161" s="70"/>
      <c r="X161" s="55">
        <f t="shared" si="107"/>
        <v>0</v>
      </c>
      <c r="Y161" s="77"/>
      <c r="Z161" s="70"/>
      <c r="AA161" s="55">
        <f t="shared" si="108"/>
        <v>0</v>
      </c>
      <c r="AB161" s="77"/>
      <c r="AC161" s="70"/>
      <c r="AD161" s="55">
        <f t="shared" si="109"/>
        <v>0</v>
      </c>
      <c r="AE161" s="77"/>
      <c r="AF161" s="70"/>
      <c r="AG161" s="55">
        <f t="shared" si="110"/>
        <v>0</v>
      </c>
      <c r="AH161" s="77">
        <v>0</v>
      </c>
      <c r="AI161" s="70"/>
      <c r="AJ161" s="55">
        <f t="shared" si="111"/>
        <v>0</v>
      </c>
      <c r="AK161" s="77">
        <v>0</v>
      </c>
      <c r="AL161" s="70"/>
      <c r="AM161" s="55">
        <f t="shared" si="112"/>
        <v>0</v>
      </c>
      <c r="AN161" s="97">
        <f>SUM(D161,G161,J161,M161,P161,S161,V161,Y161,AB161,AE161,AH161,AK161)</f>
        <v>425</v>
      </c>
      <c r="AO161" s="77">
        <f>SUM(E161,H161,K161,N161,Q161,W161,T161,Z161,AC161,AF161,AI161,AL161)</f>
        <v>5269</v>
      </c>
      <c r="AP161" s="98">
        <f t="shared" si="113"/>
        <v>8.0660466881761247E-2</v>
      </c>
      <c r="AQ161" s="124"/>
      <c r="AR161" s="121"/>
    </row>
    <row r="162" spans="1:44" x14ac:dyDescent="0.3">
      <c r="A162" s="233"/>
      <c r="B162" s="234"/>
      <c r="C162" s="102" t="s">
        <v>44</v>
      </c>
      <c r="D162" s="58">
        <f>SUM(D159:D161)</f>
        <v>0</v>
      </c>
      <c r="E162" s="71">
        <f>SUM(E159:E161)</f>
        <v>0</v>
      </c>
      <c r="F162" s="59">
        <f t="shared" si="102"/>
        <v>0</v>
      </c>
      <c r="G162" s="58">
        <f>SUM(G159:G161)</f>
        <v>0</v>
      </c>
      <c r="H162" s="71">
        <f>SUM(H159:H161)</f>
        <v>0</v>
      </c>
      <c r="I162" s="59">
        <f t="shared" si="114"/>
        <v>0</v>
      </c>
      <c r="J162" s="58">
        <f>SUM(J159:J161)</f>
        <v>0</v>
      </c>
      <c r="K162" s="71">
        <f>SUM(K159:K161)</f>
        <v>0</v>
      </c>
      <c r="L162" s="59">
        <f t="shared" si="103"/>
        <v>0</v>
      </c>
      <c r="M162" s="58">
        <f>SUM(M159:M161)</f>
        <v>1349</v>
      </c>
      <c r="N162" s="71">
        <f>SUM(N159:N161)</f>
        <v>14767</v>
      </c>
      <c r="O162" s="59">
        <f t="shared" si="104"/>
        <v>9.135233967630528E-2</v>
      </c>
      <c r="P162" s="58">
        <f>SUM(P159:P161)</f>
        <v>0</v>
      </c>
      <c r="Q162" s="71">
        <f>SUM(Q159:Q161)</f>
        <v>0</v>
      </c>
      <c r="R162" s="59">
        <f t="shared" si="105"/>
        <v>0</v>
      </c>
      <c r="S162" s="58">
        <f>SUM(S159:S161)</f>
        <v>0</v>
      </c>
      <c r="T162" s="71">
        <f>SUM(T159:T161)</f>
        <v>0</v>
      </c>
      <c r="U162" s="59">
        <f t="shared" si="106"/>
        <v>0</v>
      </c>
      <c r="V162" s="58">
        <f>SUM(V159:V161)</f>
        <v>0</v>
      </c>
      <c r="W162" s="71">
        <f>SUM(W159:W161)</f>
        <v>0</v>
      </c>
      <c r="X162" s="59">
        <f t="shared" si="107"/>
        <v>0</v>
      </c>
      <c r="Y162" s="58">
        <f>SUM(Y159:Y161)</f>
        <v>0</v>
      </c>
      <c r="Z162" s="71">
        <f>SUM(Z159:Z161)</f>
        <v>0</v>
      </c>
      <c r="AA162" s="59">
        <f t="shared" si="108"/>
        <v>0</v>
      </c>
      <c r="AB162" s="58">
        <f>SUM(AB159:AB161)</f>
        <v>0</v>
      </c>
      <c r="AC162" s="71">
        <f>SUM(AC159:AC161)</f>
        <v>0</v>
      </c>
      <c r="AD162" s="59">
        <f t="shared" si="109"/>
        <v>0</v>
      </c>
      <c r="AE162" s="58">
        <f>SUM(AE159:AE161)</f>
        <v>0</v>
      </c>
      <c r="AF162" s="71">
        <f>SUM(AF159:AF161)</f>
        <v>0</v>
      </c>
      <c r="AG162" s="59">
        <f t="shared" si="110"/>
        <v>0</v>
      </c>
      <c r="AH162" s="58">
        <v>0</v>
      </c>
      <c r="AI162" s="71">
        <f>SUM(AI159:AI161)</f>
        <v>0</v>
      </c>
      <c r="AJ162" s="59">
        <f t="shared" si="111"/>
        <v>0</v>
      </c>
      <c r="AK162" s="58">
        <v>0</v>
      </c>
      <c r="AL162" s="71">
        <f>SUM(AL159:AL161)</f>
        <v>0</v>
      </c>
      <c r="AM162" s="59">
        <f t="shared" si="112"/>
        <v>0</v>
      </c>
      <c r="AN162" s="58">
        <f>SUM(AN159:AN161)</f>
        <v>1349</v>
      </c>
      <c r="AO162" s="58">
        <f>SUM(AO159:AO161)</f>
        <v>14767</v>
      </c>
      <c r="AP162" s="103">
        <f t="shared" si="113"/>
        <v>9.135233967630528E-2</v>
      </c>
      <c r="AQ162" s="133">
        <f>SUM(AQ159:AQ161)</f>
        <v>0</v>
      </c>
      <c r="AR162" s="121"/>
    </row>
    <row r="163" spans="1:44" x14ac:dyDescent="0.3">
      <c r="A163" s="233"/>
      <c r="B163" s="232" t="s">
        <v>25</v>
      </c>
      <c r="C163" s="100" t="s">
        <v>38</v>
      </c>
      <c r="D163" s="77"/>
      <c r="E163" s="70"/>
      <c r="F163" s="55">
        <f t="shared" si="102"/>
        <v>0</v>
      </c>
      <c r="G163" s="77"/>
      <c r="H163" s="70"/>
      <c r="I163" s="55">
        <f t="shared" si="114"/>
        <v>0</v>
      </c>
      <c r="J163" s="77"/>
      <c r="K163" s="70"/>
      <c r="L163" s="55">
        <f t="shared" si="103"/>
        <v>0</v>
      </c>
      <c r="M163" s="129">
        <v>570</v>
      </c>
      <c r="N163" s="70">
        <v>6946</v>
      </c>
      <c r="O163" s="55">
        <f t="shared" si="104"/>
        <v>8.206161819752375E-2</v>
      </c>
      <c r="P163" s="77"/>
      <c r="Q163" s="70"/>
      <c r="R163" s="55">
        <f t="shared" si="105"/>
        <v>0</v>
      </c>
      <c r="S163" s="77"/>
      <c r="T163" s="70"/>
      <c r="U163" s="55">
        <f t="shared" si="106"/>
        <v>0</v>
      </c>
      <c r="V163" s="77"/>
      <c r="W163" s="70"/>
      <c r="X163" s="55">
        <f t="shared" si="107"/>
        <v>0</v>
      </c>
      <c r="Y163" s="77"/>
      <c r="Z163" s="70"/>
      <c r="AA163" s="55">
        <f t="shared" si="108"/>
        <v>0</v>
      </c>
      <c r="AB163" s="77"/>
      <c r="AC163" s="70"/>
      <c r="AD163" s="55">
        <f t="shared" si="109"/>
        <v>0</v>
      </c>
      <c r="AE163" s="77"/>
      <c r="AF163" s="70"/>
      <c r="AG163" s="55">
        <f t="shared" si="110"/>
        <v>0</v>
      </c>
      <c r="AH163" s="77">
        <v>0</v>
      </c>
      <c r="AI163" s="70"/>
      <c r="AJ163" s="55">
        <f t="shared" si="111"/>
        <v>0</v>
      </c>
      <c r="AK163" s="77">
        <v>0</v>
      </c>
      <c r="AL163" s="70"/>
      <c r="AM163" s="55">
        <f t="shared" si="112"/>
        <v>0</v>
      </c>
      <c r="AN163" s="97">
        <f>SUM(D163,G163,J163,M163,P163,S163,V163,Y163,AB163,AE163,AH163,AK163)</f>
        <v>570</v>
      </c>
      <c r="AO163" s="77">
        <f>SUM(E163,H163,K163,N163,Q163,W163,T163,Z163,AC163,AF163,AI163,AL163)</f>
        <v>6946</v>
      </c>
      <c r="AP163" s="98">
        <f t="shared" si="113"/>
        <v>8.206161819752375E-2</v>
      </c>
      <c r="AQ163" s="124"/>
      <c r="AR163" s="121"/>
    </row>
    <row r="164" spans="1:44" x14ac:dyDescent="0.3">
      <c r="A164" s="233"/>
      <c r="B164" s="233"/>
      <c r="C164" s="54" t="s">
        <v>39</v>
      </c>
      <c r="D164" s="77"/>
      <c r="E164" s="70"/>
      <c r="F164" s="55">
        <f t="shared" si="102"/>
        <v>0</v>
      </c>
      <c r="G164" s="77"/>
      <c r="H164" s="70"/>
      <c r="I164" s="55">
        <f t="shared" si="114"/>
        <v>0</v>
      </c>
      <c r="J164" s="77"/>
      <c r="K164" s="70"/>
      <c r="L164" s="55">
        <f t="shared" si="103"/>
        <v>0</v>
      </c>
      <c r="M164" s="135">
        <v>546</v>
      </c>
      <c r="N164" s="70">
        <v>6269</v>
      </c>
      <c r="O164" s="55">
        <f t="shared" si="104"/>
        <v>8.7095230499282181E-2</v>
      </c>
      <c r="P164" s="77"/>
      <c r="Q164" s="70"/>
      <c r="R164" s="55">
        <f t="shared" si="105"/>
        <v>0</v>
      </c>
      <c r="S164" s="77"/>
      <c r="T164" s="70"/>
      <c r="U164" s="55">
        <f t="shared" si="106"/>
        <v>0</v>
      </c>
      <c r="V164" s="77"/>
      <c r="W164" s="70"/>
      <c r="X164" s="55">
        <f t="shared" si="107"/>
        <v>0</v>
      </c>
      <c r="Y164" s="77"/>
      <c r="Z164" s="70"/>
      <c r="AA164" s="55">
        <f t="shared" si="108"/>
        <v>0</v>
      </c>
      <c r="AB164" s="77"/>
      <c r="AC164" s="70"/>
      <c r="AD164" s="55">
        <f t="shared" si="109"/>
        <v>0</v>
      </c>
      <c r="AE164" s="77"/>
      <c r="AF164" s="70"/>
      <c r="AG164" s="55">
        <f t="shared" si="110"/>
        <v>0</v>
      </c>
      <c r="AH164" s="77">
        <v>0</v>
      </c>
      <c r="AI164" s="70"/>
      <c r="AJ164" s="55">
        <f t="shared" si="111"/>
        <v>0</v>
      </c>
      <c r="AK164" s="77">
        <v>0</v>
      </c>
      <c r="AL164" s="70"/>
      <c r="AM164" s="55">
        <f t="shared" si="112"/>
        <v>0</v>
      </c>
      <c r="AN164" s="97">
        <f>SUM(D164,G164,J164,M164,P164,S164,V164,Y164,AB164,AE164,AH164,AK164)</f>
        <v>546</v>
      </c>
      <c r="AO164" s="77">
        <f>SUM(E164,H164,K164,N164,Q164,W164,T164,Z164,AC164,AF164,AI164,AL164)</f>
        <v>6269</v>
      </c>
      <c r="AP164" s="98">
        <f t="shared" si="113"/>
        <v>8.7095230499282181E-2</v>
      </c>
      <c r="AQ164" s="124"/>
      <c r="AR164" s="122"/>
    </row>
    <row r="165" spans="1:44" x14ac:dyDescent="0.3">
      <c r="A165" s="233"/>
      <c r="B165" s="233"/>
      <c r="C165" s="100" t="s">
        <v>52</v>
      </c>
      <c r="D165" s="77"/>
      <c r="E165" s="70"/>
      <c r="F165" s="55">
        <f t="shared" si="102"/>
        <v>0</v>
      </c>
      <c r="G165" s="77"/>
      <c r="H165" s="70"/>
      <c r="I165" s="55">
        <f t="shared" si="114"/>
        <v>0</v>
      </c>
      <c r="J165" s="77"/>
      <c r="K165" s="70"/>
      <c r="L165" s="55">
        <f t="shared" si="103"/>
        <v>0</v>
      </c>
      <c r="M165" s="77">
        <v>714</v>
      </c>
      <c r="N165" s="70">
        <v>7915</v>
      </c>
      <c r="O165" s="55">
        <f t="shared" si="104"/>
        <v>9.0208464939987368E-2</v>
      </c>
      <c r="P165" s="77"/>
      <c r="Q165" s="70"/>
      <c r="R165" s="55">
        <f t="shared" si="105"/>
        <v>0</v>
      </c>
      <c r="S165" s="77"/>
      <c r="T165" s="70"/>
      <c r="U165" s="55">
        <f t="shared" si="106"/>
        <v>0</v>
      </c>
      <c r="V165" s="77"/>
      <c r="W165" s="70"/>
      <c r="X165" s="55">
        <f t="shared" si="107"/>
        <v>0</v>
      </c>
      <c r="Y165" s="77"/>
      <c r="Z165" s="70"/>
      <c r="AA165" s="55">
        <f t="shared" si="108"/>
        <v>0</v>
      </c>
      <c r="AB165" s="77"/>
      <c r="AC165" s="70"/>
      <c r="AD165" s="55">
        <f t="shared" si="109"/>
        <v>0</v>
      </c>
      <c r="AE165" s="77"/>
      <c r="AF165" s="70"/>
      <c r="AG165" s="55">
        <f t="shared" si="110"/>
        <v>0</v>
      </c>
      <c r="AH165" s="77">
        <v>0</v>
      </c>
      <c r="AI165" s="70"/>
      <c r="AJ165" s="55">
        <f t="shared" si="111"/>
        <v>0</v>
      </c>
      <c r="AK165" s="77">
        <v>0</v>
      </c>
      <c r="AL165" s="70"/>
      <c r="AM165" s="55">
        <f t="shared" si="112"/>
        <v>0</v>
      </c>
      <c r="AN165" s="97">
        <f>SUM(D165,G165,J165,M165,P165,S165,V165,Y165,AB165,AE165,AH165,AK165)</f>
        <v>714</v>
      </c>
      <c r="AO165" s="77">
        <f>SUM(E165,H165,K165,N165,Q165,W165,T165,Z165,AC165,AF165,AI165,AL165)</f>
        <v>7915</v>
      </c>
      <c r="AP165" s="98">
        <f t="shared" si="113"/>
        <v>9.0208464939987368E-2</v>
      </c>
      <c r="AQ165" s="124"/>
      <c r="AR165" s="121"/>
    </row>
    <row r="166" spans="1:44" x14ac:dyDescent="0.3">
      <c r="A166" s="233"/>
      <c r="B166" s="234"/>
      <c r="C166" s="102" t="s">
        <v>44</v>
      </c>
      <c r="D166" s="58">
        <f>SUM(D163:D165)</f>
        <v>0</v>
      </c>
      <c r="E166" s="71">
        <f>SUM(E163:E165)</f>
        <v>0</v>
      </c>
      <c r="F166" s="59">
        <f t="shared" si="102"/>
        <v>0</v>
      </c>
      <c r="G166" s="58">
        <f>SUM(G163:G165)</f>
        <v>0</v>
      </c>
      <c r="H166" s="71">
        <f>SUM(H163:H165)</f>
        <v>0</v>
      </c>
      <c r="I166" s="59">
        <f t="shared" si="114"/>
        <v>0</v>
      </c>
      <c r="J166" s="58">
        <f>SUM(J163:J165)</f>
        <v>0</v>
      </c>
      <c r="K166" s="71">
        <f>SUM(K163:K165)</f>
        <v>0</v>
      </c>
      <c r="L166" s="59">
        <f t="shared" si="103"/>
        <v>0</v>
      </c>
      <c r="M166" s="58">
        <f>SUM(M163:M165)</f>
        <v>1830</v>
      </c>
      <c r="N166" s="71">
        <f>SUM(N163:N165)</f>
        <v>21130</v>
      </c>
      <c r="O166" s="59">
        <f t="shared" si="104"/>
        <v>8.6606720302886894E-2</v>
      </c>
      <c r="P166" s="58">
        <f>SUM(P163:P165)</f>
        <v>0</v>
      </c>
      <c r="Q166" s="71">
        <f>SUM(Q163:Q165)</f>
        <v>0</v>
      </c>
      <c r="R166" s="59">
        <f t="shared" si="105"/>
        <v>0</v>
      </c>
      <c r="S166" s="58">
        <f>SUM(S163:S165)</f>
        <v>0</v>
      </c>
      <c r="T166" s="71">
        <f>SUM(T163:T165)</f>
        <v>0</v>
      </c>
      <c r="U166" s="59">
        <f t="shared" si="106"/>
        <v>0</v>
      </c>
      <c r="V166" s="58">
        <f>SUM(V163:V165)</f>
        <v>0</v>
      </c>
      <c r="W166" s="71">
        <f>SUM(W163:W165)</f>
        <v>0</v>
      </c>
      <c r="X166" s="59">
        <f t="shared" si="107"/>
        <v>0</v>
      </c>
      <c r="Y166" s="58">
        <f>SUM(Y163:Y165)</f>
        <v>0</v>
      </c>
      <c r="Z166" s="71">
        <f>SUM(Z163:Z165)</f>
        <v>0</v>
      </c>
      <c r="AA166" s="59">
        <f t="shared" si="108"/>
        <v>0</v>
      </c>
      <c r="AB166" s="58">
        <f>SUM(AB163:AB165)</f>
        <v>0</v>
      </c>
      <c r="AC166" s="71">
        <f>SUM(AC163:AC165)</f>
        <v>0</v>
      </c>
      <c r="AD166" s="59">
        <f t="shared" si="109"/>
        <v>0</v>
      </c>
      <c r="AE166" s="58">
        <f>SUM(AE163:AE165)</f>
        <v>0</v>
      </c>
      <c r="AF166" s="71">
        <f>SUM(AF163:AF165)</f>
        <v>0</v>
      </c>
      <c r="AG166" s="59">
        <f t="shared" si="110"/>
        <v>0</v>
      </c>
      <c r="AH166" s="58">
        <v>0</v>
      </c>
      <c r="AI166" s="71">
        <f>SUM(AI163:AI165)</f>
        <v>0</v>
      </c>
      <c r="AJ166" s="59">
        <f t="shared" si="111"/>
        <v>0</v>
      </c>
      <c r="AK166" s="58">
        <v>0</v>
      </c>
      <c r="AL166" s="71">
        <f>SUM(AL163:AL165)</f>
        <v>0</v>
      </c>
      <c r="AM166" s="59">
        <f t="shared" si="112"/>
        <v>0</v>
      </c>
      <c r="AN166" s="58">
        <f>SUM(AN163:AN165)</f>
        <v>1830</v>
      </c>
      <c r="AO166" s="58">
        <f>SUM(AO163:AO165)</f>
        <v>21130</v>
      </c>
      <c r="AP166" s="103">
        <f t="shared" si="113"/>
        <v>8.6606720302886894E-2</v>
      </c>
      <c r="AQ166" s="133">
        <f>SUM(AQ163:AQ165)</f>
        <v>0</v>
      </c>
      <c r="AR166" s="121"/>
    </row>
    <row r="167" spans="1:44" x14ac:dyDescent="0.3">
      <c r="A167" s="233"/>
      <c r="B167" s="232" t="s">
        <v>26</v>
      </c>
      <c r="C167" s="100" t="s">
        <v>55</v>
      </c>
      <c r="D167" s="77"/>
      <c r="E167" s="70"/>
      <c r="F167" s="55">
        <f t="shared" si="102"/>
        <v>0</v>
      </c>
      <c r="G167" s="77"/>
      <c r="H167" s="70"/>
      <c r="I167" s="55">
        <f t="shared" si="114"/>
        <v>0</v>
      </c>
      <c r="J167" s="77"/>
      <c r="K167" s="70"/>
      <c r="L167" s="55">
        <f t="shared" si="103"/>
        <v>0</v>
      </c>
      <c r="M167" s="137">
        <v>710</v>
      </c>
      <c r="N167" s="70">
        <v>6721</v>
      </c>
      <c r="O167" s="55">
        <f t="shared" si="104"/>
        <v>0.10563904180925457</v>
      </c>
      <c r="P167" s="77"/>
      <c r="Q167" s="70"/>
      <c r="R167" s="55">
        <f t="shared" si="105"/>
        <v>0</v>
      </c>
      <c r="S167" s="77"/>
      <c r="T167" s="70"/>
      <c r="U167" s="55">
        <f t="shared" si="106"/>
        <v>0</v>
      </c>
      <c r="V167" s="77"/>
      <c r="W167" s="70"/>
      <c r="X167" s="55">
        <f t="shared" si="107"/>
        <v>0</v>
      </c>
      <c r="Y167" s="77"/>
      <c r="Z167" s="70"/>
      <c r="AA167" s="55">
        <f t="shared" si="108"/>
        <v>0</v>
      </c>
      <c r="AB167" s="77"/>
      <c r="AC167" s="70"/>
      <c r="AD167" s="55">
        <f t="shared" si="109"/>
        <v>0</v>
      </c>
      <c r="AE167" s="77"/>
      <c r="AF167" s="70"/>
      <c r="AG167" s="55">
        <f t="shared" si="110"/>
        <v>0</v>
      </c>
      <c r="AH167" s="77">
        <v>0</v>
      </c>
      <c r="AI167" s="70"/>
      <c r="AJ167" s="55">
        <f t="shared" si="111"/>
        <v>0</v>
      </c>
      <c r="AK167" s="77">
        <v>0</v>
      </c>
      <c r="AL167" s="70"/>
      <c r="AM167" s="55">
        <f t="shared" si="112"/>
        <v>0</v>
      </c>
      <c r="AN167" s="97">
        <f>SUM(D167,G167,J167,M167,P167,S167,V167,Y167,AB167,AE167,AH167,AK167)</f>
        <v>710</v>
      </c>
      <c r="AO167" s="77">
        <f>SUM(E167,H167,K167,N167,Q167,W167,T167,Z167,AC167,AF167,AI167,AL167)</f>
        <v>6721</v>
      </c>
      <c r="AP167" s="98">
        <f t="shared" si="113"/>
        <v>0.10563904180925457</v>
      </c>
      <c r="AQ167" s="124"/>
      <c r="AR167" s="121"/>
    </row>
    <row r="168" spans="1:44" x14ac:dyDescent="0.3">
      <c r="A168" s="233"/>
      <c r="B168" s="233"/>
      <c r="C168" s="100" t="s">
        <v>50</v>
      </c>
      <c r="D168" s="77"/>
      <c r="E168" s="70"/>
      <c r="F168" s="55">
        <f t="shared" si="102"/>
        <v>0</v>
      </c>
      <c r="G168" s="77"/>
      <c r="H168" s="70"/>
      <c r="I168" s="55">
        <f t="shared" si="114"/>
        <v>0</v>
      </c>
      <c r="J168" s="77"/>
      <c r="K168" s="70"/>
      <c r="L168" s="55">
        <f t="shared" si="103"/>
        <v>0</v>
      </c>
      <c r="M168" s="77">
        <v>669</v>
      </c>
      <c r="N168" s="70">
        <v>5755</v>
      </c>
      <c r="O168" s="55">
        <f t="shared" si="104"/>
        <v>0.11624674196350999</v>
      </c>
      <c r="P168" s="77"/>
      <c r="Q168" s="70"/>
      <c r="R168" s="55">
        <f t="shared" si="105"/>
        <v>0</v>
      </c>
      <c r="S168" s="77"/>
      <c r="T168" s="70"/>
      <c r="U168" s="55">
        <f t="shared" si="106"/>
        <v>0</v>
      </c>
      <c r="V168" s="77"/>
      <c r="W168" s="70"/>
      <c r="X168" s="55">
        <f t="shared" si="107"/>
        <v>0</v>
      </c>
      <c r="Y168" s="77"/>
      <c r="Z168" s="70"/>
      <c r="AA168" s="55">
        <f t="shared" si="108"/>
        <v>0</v>
      </c>
      <c r="AB168" s="77"/>
      <c r="AC168" s="70"/>
      <c r="AD168" s="55">
        <f t="shared" si="109"/>
        <v>0</v>
      </c>
      <c r="AE168" s="77"/>
      <c r="AF168" s="70"/>
      <c r="AG168" s="55">
        <f t="shared" si="110"/>
        <v>0</v>
      </c>
      <c r="AH168" s="77">
        <v>0</v>
      </c>
      <c r="AI168" s="70"/>
      <c r="AJ168" s="55">
        <f t="shared" si="111"/>
        <v>0</v>
      </c>
      <c r="AK168" s="77">
        <v>0</v>
      </c>
      <c r="AL168" s="70"/>
      <c r="AM168" s="55">
        <f t="shared" si="112"/>
        <v>0</v>
      </c>
      <c r="AN168" s="97">
        <f>SUM(D168,G168,J168,M168,P168,S168,V168,Y168,AB168,AE168,AH168,AK168)</f>
        <v>669</v>
      </c>
      <c r="AO168" s="77">
        <f>SUM(E168,H168,K168,N168,Q168,W168,T168,Z168,AC168,AF168,AI168,AL168)</f>
        <v>5755</v>
      </c>
      <c r="AP168" s="98">
        <f t="shared" si="113"/>
        <v>0.11624674196350999</v>
      </c>
      <c r="AQ168" s="124"/>
      <c r="AR168" s="121"/>
    </row>
    <row r="169" spans="1:44" x14ac:dyDescent="0.3">
      <c r="A169" s="233"/>
      <c r="B169" s="233"/>
      <c r="C169" s="100" t="s">
        <v>51</v>
      </c>
      <c r="D169" s="77"/>
      <c r="E169" s="70"/>
      <c r="F169" s="55">
        <f t="shared" si="102"/>
        <v>0</v>
      </c>
      <c r="G169" s="77"/>
      <c r="H169" s="70"/>
      <c r="I169" s="55">
        <f t="shared" si="114"/>
        <v>0</v>
      </c>
      <c r="J169" s="77"/>
      <c r="K169" s="70"/>
      <c r="L169" s="55">
        <f t="shared" si="103"/>
        <v>0</v>
      </c>
      <c r="M169" s="77">
        <v>743</v>
      </c>
      <c r="N169" s="70">
        <v>5950</v>
      </c>
      <c r="O169" s="55">
        <f t="shared" si="104"/>
        <v>0.12487394957983193</v>
      </c>
      <c r="P169" s="77"/>
      <c r="Q169" s="70"/>
      <c r="R169" s="55">
        <f t="shared" si="105"/>
        <v>0</v>
      </c>
      <c r="S169" s="77"/>
      <c r="T169" s="70"/>
      <c r="U169" s="55">
        <f t="shared" si="106"/>
        <v>0</v>
      </c>
      <c r="V169" s="77"/>
      <c r="W169" s="70"/>
      <c r="X169" s="55">
        <f t="shared" si="107"/>
        <v>0</v>
      </c>
      <c r="Y169" s="77"/>
      <c r="Z169" s="70"/>
      <c r="AA169" s="55">
        <f t="shared" si="108"/>
        <v>0</v>
      </c>
      <c r="AB169" s="77"/>
      <c r="AC169" s="70"/>
      <c r="AD169" s="55">
        <f t="shared" si="109"/>
        <v>0</v>
      </c>
      <c r="AE169" s="77"/>
      <c r="AF169" s="70"/>
      <c r="AG169" s="55">
        <f t="shared" si="110"/>
        <v>0</v>
      </c>
      <c r="AH169" s="77">
        <v>0</v>
      </c>
      <c r="AI169" s="70"/>
      <c r="AJ169" s="55">
        <f t="shared" si="111"/>
        <v>0</v>
      </c>
      <c r="AK169" s="77">
        <v>0</v>
      </c>
      <c r="AL169" s="70"/>
      <c r="AM169" s="55">
        <f t="shared" si="112"/>
        <v>0</v>
      </c>
      <c r="AN169" s="97">
        <f>SUM(D169,G169,J169,M169,P169,S169,V169,Y169,AB169,AE169,AH169,AK169)</f>
        <v>743</v>
      </c>
      <c r="AO169" s="77">
        <f>SUM(E169,H169,K169,N169,Q169,W169,T169,Z169,AC169,AF169,AI169,AL169)</f>
        <v>5950</v>
      </c>
      <c r="AP169" s="56">
        <f t="shared" si="113"/>
        <v>0.12487394957983193</v>
      </c>
      <c r="AQ169" s="124"/>
      <c r="AR169" s="121"/>
    </row>
    <row r="170" spans="1:44" x14ac:dyDescent="0.3">
      <c r="A170" s="233"/>
      <c r="B170" s="234"/>
      <c r="C170" s="102" t="s">
        <v>44</v>
      </c>
      <c r="D170" s="58">
        <f>SUM(D167:D169)</f>
        <v>0</v>
      </c>
      <c r="E170" s="71">
        <f>SUM(E167:E169)</f>
        <v>0</v>
      </c>
      <c r="F170" s="59">
        <f t="shared" si="102"/>
        <v>0</v>
      </c>
      <c r="G170" s="58">
        <f>SUM(G167:G169)</f>
        <v>0</v>
      </c>
      <c r="H170" s="71">
        <f>SUM(H167:H169)</f>
        <v>0</v>
      </c>
      <c r="I170" s="59">
        <f t="shared" si="114"/>
        <v>0</v>
      </c>
      <c r="J170" s="58">
        <f>SUM(J167:J169)</f>
        <v>0</v>
      </c>
      <c r="K170" s="71">
        <f>SUM(K167:K169)</f>
        <v>0</v>
      </c>
      <c r="L170" s="59">
        <f t="shared" si="103"/>
        <v>0</v>
      </c>
      <c r="M170" s="58">
        <f>SUM(M167:M169)</f>
        <v>2122</v>
      </c>
      <c r="N170" s="71">
        <f>SUM(N167:N169)</f>
        <v>18426</v>
      </c>
      <c r="O170" s="59">
        <f t="shared" si="104"/>
        <v>0.11516335612721156</v>
      </c>
      <c r="P170" s="58">
        <f>SUM(P167:P169)</f>
        <v>0</v>
      </c>
      <c r="Q170" s="71">
        <f>SUM(Q167:Q169)</f>
        <v>0</v>
      </c>
      <c r="R170" s="59">
        <f t="shared" si="105"/>
        <v>0</v>
      </c>
      <c r="S170" s="58">
        <f>SUM(S167:S169)</f>
        <v>0</v>
      </c>
      <c r="T170" s="71">
        <f>SUM(T167:T169)</f>
        <v>0</v>
      </c>
      <c r="U170" s="59">
        <f t="shared" si="106"/>
        <v>0</v>
      </c>
      <c r="V170" s="58">
        <f>SUM(V167:V169)</f>
        <v>0</v>
      </c>
      <c r="W170" s="71">
        <f>SUM(W167:W169)</f>
        <v>0</v>
      </c>
      <c r="X170" s="59">
        <f t="shared" si="107"/>
        <v>0</v>
      </c>
      <c r="Y170" s="58">
        <f>SUM(Y167:Y169)</f>
        <v>0</v>
      </c>
      <c r="Z170" s="71">
        <f>SUM(Z167:Z169)</f>
        <v>0</v>
      </c>
      <c r="AA170" s="59">
        <f t="shared" si="108"/>
        <v>0</v>
      </c>
      <c r="AB170" s="58">
        <f>SUM(AB167:AB169)</f>
        <v>0</v>
      </c>
      <c r="AC170" s="71">
        <f>SUM(AC167:AC169)</f>
        <v>0</v>
      </c>
      <c r="AD170" s="59">
        <f t="shared" si="109"/>
        <v>0</v>
      </c>
      <c r="AE170" s="58">
        <f>SUM(AE167:AE169)</f>
        <v>0</v>
      </c>
      <c r="AF170" s="71">
        <f>SUM(AF167:AF169)</f>
        <v>0</v>
      </c>
      <c r="AG170" s="59">
        <f t="shared" si="110"/>
        <v>0</v>
      </c>
      <c r="AH170" s="58">
        <v>0</v>
      </c>
      <c r="AI170" s="71">
        <f>SUM(AI167:AI169)</f>
        <v>0</v>
      </c>
      <c r="AJ170" s="59">
        <f t="shared" si="111"/>
        <v>0</v>
      </c>
      <c r="AK170" s="58">
        <v>0</v>
      </c>
      <c r="AL170" s="71">
        <f>SUM(AL167:AL169)</f>
        <v>0</v>
      </c>
      <c r="AM170" s="59">
        <f t="shared" si="112"/>
        <v>0</v>
      </c>
      <c r="AN170" s="58">
        <f>SUM(AN167:AN169)</f>
        <v>2122</v>
      </c>
      <c r="AO170" s="58">
        <f>SUM(AO167:AO169)</f>
        <v>18426</v>
      </c>
      <c r="AP170" s="103">
        <f t="shared" si="113"/>
        <v>0.11516335612721156</v>
      </c>
      <c r="AQ170" s="133">
        <f>SUM(AQ167:AQ169)</f>
        <v>0</v>
      </c>
      <c r="AR170" s="121"/>
    </row>
    <row r="171" spans="1:44" x14ac:dyDescent="0.3">
      <c r="A171" s="233"/>
      <c r="B171" s="232" t="s">
        <v>9</v>
      </c>
      <c r="C171" s="100" t="s">
        <v>53</v>
      </c>
      <c r="D171" s="113"/>
      <c r="E171" s="70"/>
      <c r="F171" s="55">
        <f t="shared" si="102"/>
        <v>0</v>
      </c>
      <c r="G171" s="113"/>
      <c r="H171" s="70"/>
      <c r="I171" s="55">
        <f t="shared" si="114"/>
        <v>0</v>
      </c>
      <c r="J171" s="113"/>
      <c r="K171" s="70"/>
      <c r="L171" s="55">
        <f t="shared" si="103"/>
        <v>0</v>
      </c>
      <c r="M171" s="113">
        <v>874</v>
      </c>
      <c r="N171" s="70">
        <v>8770</v>
      </c>
      <c r="O171" s="55">
        <f t="shared" si="104"/>
        <v>9.9657924743443552E-2</v>
      </c>
      <c r="P171" s="113"/>
      <c r="Q171" s="70"/>
      <c r="R171" s="55">
        <f t="shared" si="105"/>
        <v>0</v>
      </c>
      <c r="S171" s="113"/>
      <c r="T171" s="70"/>
      <c r="U171" s="55">
        <f t="shared" si="106"/>
        <v>0</v>
      </c>
      <c r="V171" s="113"/>
      <c r="W171" s="70"/>
      <c r="X171" s="55">
        <f t="shared" si="107"/>
        <v>0</v>
      </c>
      <c r="Y171" s="113"/>
      <c r="Z171" s="70"/>
      <c r="AA171" s="55">
        <f t="shared" si="108"/>
        <v>0</v>
      </c>
      <c r="AB171" s="113"/>
      <c r="AC171" s="70"/>
      <c r="AD171" s="55">
        <f t="shared" si="109"/>
        <v>0</v>
      </c>
      <c r="AE171" s="113"/>
      <c r="AF171" s="70"/>
      <c r="AG171" s="55">
        <f t="shared" si="110"/>
        <v>0</v>
      </c>
      <c r="AH171" s="77">
        <v>0</v>
      </c>
      <c r="AI171" s="69"/>
      <c r="AJ171" s="55">
        <f t="shared" si="111"/>
        <v>0</v>
      </c>
      <c r="AK171" s="77">
        <v>0</v>
      </c>
      <c r="AL171" s="69"/>
      <c r="AM171" s="55">
        <f t="shared" si="112"/>
        <v>0</v>
      </c>
      <c r="AN171" s="97">
        <f>SUM(D171,G171,J171,M171,P171,S171,V171,Y171,AB171,AE171,AH171,AK171)</f>
        <v>874</v>
      </c>
      <c r="AO171" s="77">
        <f>SUM(E171,H171,K171,N171,Q171,W171,T171,Z171,AC171,AF171,AI171,AL171)</f>
        <v>8770</v>
      </c>
      <c r="AP171" s="56">
        <f t="shared" si="113"/>
        <v>9.9657924743443552E-2</v>
      </c>
      <c r="AQ171" s="124"/>
      <c r="AR171" s="121"/>
    </row>
    <row r="172" spans="1:44" x14ac:dyDescent="0.3">
      <c r="A172" s="233"/>
      <c r="B172" s="233"/>
      <c r="C172" s="100" t="s">
        <v>48</v>
      </c>
      <c r="D172" s="77"/>
      <c r="E172" s="70"/>
      <c r="F172" s="55">
        <f t="shared" si="102"/>
        <v>0</v>
      </c>
      <c r="G172" s="77"/>
      <c r="H172" s="70"/>
      <c r="I172" s="55">
        <f t="shared" si="114"/>
        <v>0</v>
      </c>
      <c r="J172" s="77"/>
      <c r="K172" s="70"/>
      <c r="L172" s="55">
        <f t="shared" si="103"/>
        <v>0</v>
      </c>
      <c r="M172" s="77">
        <v>946</v>
      </c>
      <c r="N172" s="70">
        <v>10380</v>
      </c>
      <c r="O172" s="55">
        <f t="shared" si="104"/>
        <v>9.1136801541425824E-2</v>
      </c>
      <c r="P172" s="77"/>
      <c r="Q172" s="70"/>
      <c r="R172" s="55">
        <f t="shared" si="105"/>
        <v>0</v>
      </c>
      <c r="S172" s="77"/>
      <c r="T172" s="70"/>
      <c r="U172" s="55">
        <f t="shared" si="106"/>
        <v>0</v>
      </c>
      <c r="V172" s="77"/>
      <c r="W172" s="70"/>
      <c r="X172" s="55">
        <f t="shared" si="107"/>
        <v>0</v>
      </c>
      <c r="Y172" s="77"/>
      <c r="Z172" s="70"/>
      <c r="AA172" s="55">
        <f t="shared" si="108"/>
        <v>0</v>
      </c>
      <c r="AB172" s="77"/>
      <c r="AC172" s="70"/>
      <c r="AD172" s="55">
        <f t="shared" si="109"/>
        <v>0</v>
      </c>
      <c r="AE172" s="77"/>
      <c r="AF172" s="70"/>
      <c r="AG172" s="55">
        <f t="shared" si="110"/>
        <v>0</v>
      </c>
      <c r="AH172" s="77">
        <v>0</v>
      </c>
      <c r="AI172" s="70"/>
      <c r="AJ172" s="55">
        <f t="shared" si="111"/>
        <v>0</v>
      </c>
      <c r="AK172" s="77">
        <v>0</v>
      </c>
      <c r="AL172" s="70"/>
      <c r="AM172" s="55">
        <f t="shared" si="112"/>
        <v>0</v>
      </c>
      <c r="AN172" s="97">
        <f>SUM(D172,G172,J172,M172,P172,S172,V172,Y172,AB172,AE172,AH172,AK172)</f>
        <v>946</v>
      </c>
      <c r="AO172" s="77">
        <f>SUM(E172,H172,K172,N172,Q172,W172,T172,Z172,AC172,AF172,AI172,AL172)</f>
        <v>10380</v>
      </c>
      <c r="AP172" s="56">
        <f t="shared" si="113"/>
        <v>9.1136801541425824E-2</v>
      </c>
      <c r="AQ172" s="124"/>
      <c r="AR172" s="121"/>
    </row>
    <row r="173" spans="1:44" x14ac:dyDescent="0.3">
      <c r="A173" s="233"/>
      <c r="B173" s="233"/>
      <c r="C173" s="100" t="s">
        <v>54</v>
      </c>
      <c r="D173" s="77"/>
      <c r="E173" s="70"/>
      <c r="F173" s="55">
        <f t="shared" si="102"/>
        <v>0</v>
      </c>
      <c r="G173" s="77"/>
      <c r="H173" s="70"/>
      <c r="I173" s="55">
        <f t="shared" si="114"/>
        <v>0</v>
      </c>
      <c r="J173" s="77"/>
      <c r="K173" s="70"/>
      <c r="L173" s="55">
        <f t="shared" si="103"/>
        <v>0</v>
      </c>
      <c r="M173" s="77">
        <v>821</v>
      </c>
      <c r="N173" s="70">
        <v>7154</v>
      </c>
      <c r="O173" s="55">
        <f t="shared" si="104"/>
        <v>0.11476097288230361</v>
      </c>
      <c r="P173" s="77"/>
      <c r="Q173" s="70"/>
      <c r="R173" s="55">
        <f t="shared" si="105"/>
        <v>0</v>
      </c>
      <c r="S173" s="77"/>
      <c r="T173" s="70"/>
      <c r="U173" s="55">
        <f t="shared" si="106"/>
        <v>0</v>
      </c>
      <c r="V173" s="77"/>
      <c r="W173" s="70"/>
      <c r="X173" s="55">
        <f t="shared" si="107"/>
        <v>0</v>
      </c>
      <c r="Y173" s="77"/>
      <c r="Z173" s="70"/>
      <c r="AA173" s="55">
        <f t="shared" si="108"/>
        <v>0</v>
      </c>
      <c r="AB173" s="77"/>
      <c r="AC173" s="70"/>
      <c r="AD173" s="55">
        <f t="shared" si="109"/>
        <v>0</v>
      </c>
      <c r="AE173" s="77"/>
      <c r="AF173" s="70"/>
      <c r="AG173" s="55">
        <f t="shared" si="110"/>
        <v>0</v>
      </c>
      <c r="AH173" s="77">
        <v>0</v>
      </c>
      <c r="AI173" s="70"/>
      <c r="AJ173" s="55">
        <f t="shared" si="111"/>
        <v>0</v>
      </c>
      <c r="AK173" s="77">
        <v>0</v>
      </c>
      <c r="AL173" s="70"/>
      <c r="AM173" s="55">
        <f t="shared" si="112"/>
        <v>0</v>
      </c>
      <c r="AN173" s="97">
        <f>SUM(D173,G173,J173,M173,P173,S173,V173,Y173,AB173,AE173,AH173,AK173)</f>
        <v>821</v>
      </c>
      <c r="AO173" s="77">
        <f>SUM(E173,H173,K173,N173,Q173,W173,T173,Z173,AC173,AF173,AI173,AL173)</f>
        <v>7154</v>
      </c>
      <c r="AP173" s="56">
        <f t="shared" si="113"/>
        <v>0.11476097288230361</v>
      </c>
      <c r="AQ173" s="124"/>
      <c r="AR173" s="121"/>
    </row>
    <row r="174" spans="1:44" x14ac:dyDescent="0.3">
      <c r="A174" s="234"/>
      <c r="B174" s="234"/>
      <c r="C174" s="102" t="s">
        <v>44</v>
      </c>
      <c r="D174" s="58">
        <f>SUM(D171:D173)</f>
        <v>0</v>
      </c>
      <c r="E174" s="71">
        <f>SUM(E171:E173)</f>
        <v>0</v>
      </c>
      <c r="F174" s="59">
        <f t="shared" si="102"/>
        <v>0</v>
      </c>
      <c r="G174" s="58">
        <f>SUM(G171:G173)</f>
        <v>0</v>
      </c>
      <c r="H174" s="71">
        <f>SUM(H171:H173)</f>
        <v>0</v>
      </c>
      <c r="I174" s="59">
        <f t="shared" si="114"/>
        <v>0</v>
      </c>
      <c r="J174" s="58">
        <f>SUM(J171:J173)</f>
        <v>0</v>
      </c>
      <c r="K174" s="71">
        <f>SUM(K171:K173)</f>
        <v>0</v>
      </c>
      <c r="L174" s="59">
        <f t="shared" si="103"/>
        <v>0</v>
      </c>
      <c r="M174" s="58">
        <f>SUM(M171:M173)</f>
        <v>2641</v>
      </c>
      <c r="N174" s="71">
        <f>SUM(N171:N173)</f>
        <v>26304</v>
      </c>
      <c r="O174" s="59">
        <f t="shared" si="104"/>
        <v>0.10040298053527981</v>
      </c>
      <c r="P174" s="58">
        <f>SUM(P171:P173)</f>
        <v>0</v>
      </c>
      <c r="Q174" s="71">
        <f>SUM(Q171:Q173)</f>
        <v>0</v>
      </c>
      <c r="R174" s="59">
        <f t="shared" si="105"/>
        <v>0</v>
      </c>
      <c r="S174" s="58">
        <f>SUM(S171:S173)</f>
        <v>0</v>
      </c>
      <c r="T174" s="71">
        <f>SUM(T171:T173)</f>
        <v>0</v>
      </c>
      <c r="U174" s="59">
        <f t="shared" si="106"/>
        <v>0</v>
      </c>
      <c r="V174" s="58">
        <f>SUM(V171:V173)</f>
        <v>0</v>
      </c>
      <c r="W174" s="71">
        <f>SUM(W171:W173)</f>
        <v>0</v>
      </c>
      <c r="X174" s="59">
        <f t="shared" si="107"/>
        <v>0</v>
      </c>
      <c r="Y174" s="58">
        <f>SUM(Y171:Y173)</f>
        <v>0</v>
      </c>
      <c r="Z174" s="71">
        <f>SUM(Z171:Z173)</f>
        <v>0</v>
      </c>
      <c r="AA174" s="59">
        <f t="shared" si="108"/>
        <v>0</v>
      </c>
      <c r="AB174" s="58">
        <f>SUM(AB171:AB173)</f>
        <v>0</v>
      </c>
      <c r="AC174" s="71">
        <f>SUM(AC171:AC173)</f>
        <v>0</v>
      </c>
      <c r="AD174" s="59">
        <f t="shared" si="109"/>
        <v>0</v>
      </c>
      <c r="AE174" s="58">
        <f>SUM(AE171:AE173)</f>
        <v>0</v>
      </c>
      <c r="AF174" s="71">
        <f>SUM(AF171:AF173)</f>
        <v>0</v>
      </c>
      <c r="AG174" s="59">
        <f t="shared" si="110"/>
        <v>0</v>
      </c>
      <c r="AH174" s="58">
        <v>0</v>
      </c>
      <c r="AI174" s="71">
        <f>SUM(AI171:AI173)</f>
        <v>0</v>
      </c>
      <c r="AJ174" s="59">
        <f t="shared" si="111"/>
        <v>0</v>
      </c>
      <c r="AK174" s="58">
        <v>0</v>
      </c>
      <c r="AL174" s="71">
        <f>SUM(AL171:AL173)</f>
        <v>0</v>
      </c>
      <c r="AM174" s="59">
        <f t="shared" si="112"/>
        <v>0</v>
      </c>
      <c r="AN174" s="58">
        <f>SUM(AN171:AN173)</f>
        <v>2641</v>
      </c>
      <c r="AO174" s="58">
        <f>SUM(AO171:AO173)</f>
        <v>26304</v>
      </c>
      <c r="AP174" s="103">
        <f t="shared" si="113"/>
        <v>0.10040298053527981</v>
      </c>
      <c r="AQ174" s="133">
        <f>SUM(AQ171:AQ173)</f>
        <v>0</v>
      </c>
      <c r="AR174" s="121"/>
    </row>
    <row r="175" spans="1:44" x14ac:dyDescent="0.3">
      <c r="A175" s="235" t="s">
        <v>46</v>
      </c>
      <c r="B175" s="236"/>
      <c r="C175" s="237"/>
      <c r="D175" s="61">
        <f>SUM(D162,D166,D170,D174)</f>
        <v>0</v>
      </c>
      <c r="E175" s="73">
        <f>SUM(E162,E166,E170,E174)</f>
        <v>0</v>
      </c>
      <c r="F175" s="62">
        <f t="shared" si="102"/>
        <v>0</v>
      </c>
      <c r="G175" s="61">
        <f>SUM(G162,G166,G170,G174)</f>
        <v>0</v>
      </c>
      <c r="H175" s="73">
        <f>SUM(H162,H166,H170,H174)</f>
        <v>0</v>
      </c>
      <c r="I175" s="62">
        <f t="shared" si="114"/>
        <v>0</v>
      </c>
      <c r="J175" s="61">
        <f>SUM(J162,J166,J170,J174)</f>
        <v>0</v>
      </c>
      <c r="K175" s="73">
        <f>SUM(K162,K166,K170,K174)</f>
        <v>0</v>
      </c>
      <c r="L175" s="62">
        <f t="shared" si="103"/>
        <v>0</v>
      </c>
      <c r="M175" s="61">
        <f>SUM(M162,M166,M170,M174)</f>
        <v>7942</v>
      </c>
      <c r="N175" s="73">
        <f>SUM(N162,N166,N170,N174)</f>
        <v>80627</v>
      </c>
      <c r="O175" s="62">
        <f t="shared" si="104"/>
        <v>9.8502982871742722E-2</v>
      </c>
      <c r="P175" s="61">
        <f>SUM(P162,P166,P170,P174)</f>
        <v>0</v>
      </c>
      <c r="Q175" s="73">
        <f>SUM(Q162,Q166,Q170,Q174)</f>
        <v>0</v>
      </c>
      <c r="R175" s="62">
        <f t="shared" si="105"/>
        <v>0</v>
      </c>
      <c r="S175" s="61">
        <f>SUM(S162,S166,S170,S174)</f>
        <v>0</v>
      </c>
      <c r="T175" s="73">
        <f>SUM(T162,T166,T170,T174)</f>
        <v>0</v>
      </c>
      <c r="U175" s="62">
        <f t="shared" si="106"/>
        <v>0</v>
      </c>
      <c r="V175" s="61">
        <f>SUM(V162,V166,V170,V174)</f>
        <v>0</v>
      </c>
      <c r="W175" s="73">
        <f>SUM(W162,W166,W170,W174)</f>
        <v>0</v>
      </c>
      <c r="X175" s="62">
        <f t="shared" si="107"/>
        <v>0</v>
      </c>
      <c r="Y175" s="61">
        <f>SUM(Y162,Y166,Y170,Y174)</f>
        <v>0</v>
      </c>
      <c r="Z175" s="73">
        <f>SUM(Z162,Z166,Z170,Z174)</f>
        <v>0</v>
      </c>
      <c r="AA175" s="62">
        <f t="shared" si="108"/>
        <v>0</v>
      </c>
      <c r="AB175" s="61">
        <f>SUM(AB162,AB166,AB170,AB174)</f>
        <v>0</v>
      </c>
      <c r="AC175" s="73">
        <f>SUM(AC162,AC166,AC170,AC174)</f>
        <v>0</v>
      </c>
      <c r="AD175" s="62">
        <f t="shared" si="109"/>
        <v>0</v>
      </c>
      <c r="AE175" s="61">
        <f>SUM(AE162,AE166,AE170,AE174)</f>
        <v>0</v>
      </c>
      <c r="AF175" s="73">
        <f>SUM(AF162,AF166,AF170,AF174)</f>
        <v>0</v>
      </c>
      <c r="AG175" s="62">
        <f t="shared" si="110"/>
        <v>0</v>
      </c>
      <c r="AH175" s="61">
        <f>SUM(AH162,AH166,AH170,AH174)</f>
        <v>0</v>
      </c>
      <c r="AI175" s="73">
        <f>SUM(AI162,AI166,AI170,AI174)</f>
        <v>0</v>
      </c>
      <c r="AJ175" s="62">
        <f t="shared" si="111"/>
        <v>0</v>
      </c>
      <c r="AK175" s="61">
        <f>SUM(AK162,AK166,AK170,AK174)</f>
        <v>0</v>
      </c>
      <c r="AL175" s="73">
        <f>SUM(AL162,AL166,AL170,AL174)</f>
        <v>0</v>
      </c>
      <c r="AM175" s="62">
        <f t="shared" si="112"/>
        <v>0</v>
      </c>
      <c r="AN175" s="61">
        <f>SUM(AN162,AN166,AN170,AN174)</f>
        <v>7942</v>
      </c>
      <c r="AO175" s="61">
        <f>SUM(AO162,AO166,AO170,AO174)</f>
        <v>80627</v>
      </c>
      <c r="AP175" s="105">
        <f t="shared" si="113"/>
        <v>9.8502982871742722E-2</v>
      </c>
      <c r="AQ175" s="134">
        <f>SUM(AQ162,AQ166,AQ170,AQ174)</f>
        <v>0</v>
      </c>
      <c r="AR175" s="121"/>
    </row>
    <row r="176" spans="1:44" x14ac:dyDescent="0.3">
      <c r="A176" s="238" t="s">
        <v>29</v>
      </c>
      <c r="B176" s="232" t="s">
        <v>24</v>
      </c>
      <c r="C176" s="100" t="s">
        <v>41</v>
      </c>
      <c r="D176" s="77"/>
      <c r="E176" s="69"/>
      <c r="F176" s="55">
        <f t="shared" si="102"/>
        <v>0</v>
      </c>
      <c r="G176" s="77"/>
      <c r="H176" s="69"/>
      <c r="I176" s="55">
        <f t="shared" si="114"/>
        <v>0</v>
      </c>
      <c r="J176" s="77"/>
      <c r="K176" s="69"/>
      <c r="L176" s="55">
        <f t="shared" si="103"/>
        <v>0</v>
      </c>
      <c r="M176" s="77"/>
      <c r="N176" s="69"/>
      <c r="O176" s="55">
        <f t="shared" si="104"/>
        <v>0</v>
      </c>
      <c r="P176" s="77"/>
      <c r="Q176" s="69"/>
      <c r="R176" s="55">
        <f t="shared" si="105"/>
        <v>0</v>
      </c>
      <c r="S176" s="77"/>
      <c r="T176" s="69"/>
      <c r="U176" s="55">
        <f t="shared" si="106"/>
        <v>0</v>
      </c>
      <c r="V176" s="77"/>
      <c r="W176" s="69"/>
      <c r="X176" s="55">
        <f t="shared" si="107"/>
        <v>0</v>
      </c>
      <c r="Y176" s="77"/>
      <c r="Z176" s="69"/>
      <c r="AA176" s="55">
        <f t="shared" si="108"/>
        <v>0</v>
      </c>
      <c r="AB176" s="77"/>
      <c r="AC176" s="69"/>
      <c r="AD176" s="55">
        <f t="shared" si="109"/>
        <v>0</v>
      </c>
      <c r="AE176" s="77">
        <v>426</v>
      </c>
      <c r="AF176" s="70">
        <v>2377</v>
      </c>
      <c r="AG176" s="55">
        <f t="shared" si="110"/>
        <v>0.17921750105174589</v>
      </c>
      <c r="AH176" s="77">
        <v>0</v>
      </c>
      <c r="AI176" s="70"/>
      <c r="AJ176" s="55">
        <f t="shared" si="111"/>
        <v>0</v>
      </c>
      <c r="AK176" s="77">
        <v>0</v>
      </c>
      <c r="AL176" s="70"/>
      <c r="AM176" s="55">
        <f t="shared" si="112"/>
        <v>0</v>
      </c>
      <c r="AN176" s="97">
        <f>SUM(D176,G176,J176,M176,P176,S176,V176,Y176,AB176,AE176,AH176,AK176)</f>
        <v>426</v>
      </c>
      <c r="AO176" s="77">
        <f>SUM(E176,H176,K176,N176,Q176,W176,T176,Z176,AC176,AF176,AI176,AL176)</f>
        <v>2377</v>
      </c>
      <c r="AP176" s="98">
        <f t="shared" si="113"/>
        <v>0.17921750105174589</v>
      </c>
      <c r="AQ176" s="124"/>
      <c r="AR176" s="121"/>
    </row>
    <row r="177" spans="1:44" x14ac:dyDescent="0.3">
      <c r="A177" s="233"/>
      <c r="B177" s="233"/>
      <c r="C177" s="100" t="s">
        <v>43</v>
      </c>
      <c r="D177" s="77"/>
      <c r="E177" s="70"/>
      <c r="F177" s="55">
        <f t="shared" si="102"/>
        <v>0</v>
      </c>
      <c r="G177" s="77"/>
      <c r="H177" s="70"/>
      <c r="I177" s="55">
        <f t="shared" si="114"/>
        <v>0</v>
      </c>
      <c r="J177" s="77"/>
      <c r="K177" s="70"/>
      <c r="L177" s="55">
        <f t="shared" si="103"/>
        <v>0</v>
      </c>
      <c r="M177" s="77"/>
      <c r="N177" s="70"/>
      <c r="O177" s="55">
        <f t="shared" si="104"/>
        <v>0</v>
      </c>
      <c r="P177" s="77"/>
      <c r="Q177" s="70"/>
      <c r="R177" s="55">
        <f t="shared" si="105"/>
        <v>0</v>
      </c>
      <c r="S177" s="77"/>
      <c r="T177" s="70"/>
      <c r="U177" s="55">
        <f t="shared" si="106"/>
        <v>0</v>
      </c>
      <c r="V177" s="77"/>
      <c r="W177" s="70"/>
      <c r="X177" s="55">
        <f t="shared" si="107"/>
        <v>0</v>
      </c>
      <c r="Y177" s="77"/>
      <c r="Z177" s="70"/>
      <c r="AA177" s="55">
        <f t="shared" si="108"/>
        <v>0</v>
      </c>
      <c r="AB177" s="77"/>
      <c r="AC177" s="70"/>
      <c r="AD177" s="55">
        <f t="shared" si="109"/>
        <v>0</v>
      </c>
      <c r="AE177" s="77">
        <v>373</v>
      </c>
      <c r="AF177" s="70">
        <v>2570</v>
      </c>
      <c r="AG177" s="55">
        <f t="shared" si="110"/>
        <v>0.14513618677042803</v>
      </c>
      <c r="AH177" s="77">
        <v>0</v>
      </c>
      <c r="AI177" s="70"/>
      <c r="AJ177" s="55">
        <f t="shared" si="111"/>
        <v>0</v>
      </c>
      <c r="AK177" s="77">
        <v>0</v>
      </c>
      <c r="AL177" s="70"/>
      <c r="AM177" s="55">
        <f t="shared" si="112"/>
        <v>0</v>
      </c>
      <c r="AN177" s="97">
        <f>SUM(D177,G177,J177,M177,P177,S177,V177,Y177,AB177,AE177,AH177,AK177)</f>
        <v>373</v>
      </c>
      <c r="AO177" s="77">
        <f>SUM(E177,H177,K177,N177,Q177,W177,T177,Z177,AC177,AF177,AI177,AL177)</f>
        <v>2570</v>
      </c>
      <c r="AP177" s="98">
        <f t="shared" si="113"/>
        <v>0.14513618677042803</v>
      </c>
      <c r="AQ177" s="124"/>
      <c r="AR177" s="121"/>
    </row>
    <row r="178" spans="1:44" x14ac:dyDescent="0.3">
      <c r="A178" s="233"/>
      <c r="B178" s="233"/>
      <c r="C178" s="100" t="s">
        <v>47</v>
      </c>
      <c r="D178" s="77"/>
      <c r="E178" s="70"/>
      <c r="F178" s="55">
        <f t="shared" si="102"/>
        <v>0</v>
      </c>
      <c r="G178" s="77"/>
      <c r="H178" s="70"/>
      <c r="I178" s="55">
        <f t="shared" si="114"/>
        <v>0</v>
      </c>
      <c r="J178" s="77"/>
      <c r="K178" s="70"/>
      <c r="L178" s="55">
        <f t="shared" si="103"/>
        <v>0</v>
      </c>
      <c r="M178" s="77"/>
      <c r="N178" s="70"/>
      <c r="O178" s="55">
        <f t="shared" si="104"/>
        <v>0</v>
      </c>
      <c r="P178" s="77"/>
      <c r="Q178" s="70"/>
      <c r="R178" s="55">
        <f t="shared" si="105"/>
        <v>0</v>
      </c>
      <c r="S178" s="77"/>
      <c r="T178" s="70"/>
      <c r="U178" s="55">
        <f t="shared" si="106"/>
        <v>0</v>
      </c>
      <c r="V178" s="77"/>
      <c r="W178" s="70"/>
      <c r="X178" s="55">
        <f t="shared" si="107"/>
        <v>0</v>
      </c>
      <c r="Y178" s="77"/>
      <c r="Z178" s="70"/>
      <c r="AA178" s="55">
        <f t="shared" si="108"/>
        <v>0</v>
      </c>
      <c r="AB178" s="77"/>
      <c r="AC178" s="70"/>
      <c r="AD178" s="55">
        <f t="shared" si="109"/>
        <v>0</v>
      </c>
      <c r="AE178" s="77">
        <v>452</v>
      </c>
      <c r="AF178" s="70">
        <v>2808</v>
      </c>
      <c r="AG178" s="55">
        <f t="shared" si="110"/>
        <v>0.16096866096866097</v>
      </c>
      <c r="AH178" s="77">
        <v>0</v>
      </c>
      <c r="AI178" s="70"/>
      <c r="AJ178" s="55">
        <f t="shared" si="111"/>
        <v>0</v>
      </c>
      <c r="AK178" s="77">
        <v>0</v>
      </c>
      <c r="AL178" s="70"/>
      <c r="AM178" s="55">
        <f t="shared" si="112"/>
        <v>0</v>
      </c>
      <c r="AN178" s="97">
        <f>SUM(D178,G178,J178,M178,P178,S178,V178,Y178,AB178,AE178,AH178,AK178)</f>
        <v>452</v>
      </c>
      <c r="AO178" s="77">
        <f>SUM(E178,H178,K178,N178,Q178,W178,T178,Z178,AC178,AF178,AI178,AL178)</f>
        <v>2808</v>
      </c>
      <c r="AP178" s="98">
        <f t="shared" si="113"/>
        <v>0.16096866096866097</v>
      </c>
      <c r="AQ178" s="124"/>
      <c r="AR178" s="121"/>
    </row>
    <row r="179" spans="1:44" x14ac:dyDescent="0.3">
      <c r="A179" s="233"/>
      <c r="B179" s="234"/>
      <c r="C179" s="102" t="s">
        <v>44</v>
      </c>
      <c r="D179" s="58">
        <f>SUM(D176:D178)</f>
        <v>0</v>
      </c>
      <c r="E179" s="71">
        <f>SUM(E176:E178)</f>
        <v>0</v>
      </c>
      <c r="F179" s="59">
        <f t="shared" si="102"/>
        <v>0</v>
      </c>
      <c r="G179" s="58">
        <f>SUM(G176:G178)</f>
        <v>0</v>
      </c>
      <c r="H179" s="71">
        <f>SUM(H176:H178)</f>
        <v>0</v>
      </c>
      <c r="I179" s="59">
        <f t="shared" si="114"/>
        <v>0</v>
      </c>
      <c r="J179" s="58">
        <f>SUM(J176:J178)</f>
        <v>0</v>
      </c>
      <c r="K179" s="71">
        <f>SUM(K176:K178)</f>
        <v>0</v>
      </c>
      <c r="L179" s="59">
        <f t="shared" si="103"/>
        <v>0</v>
      </c>
      <c r="M179" s="58">
        <f>SUM(M176:M178)</f>
        <v>0</v>
      </c>
      <c r="N179" s="71">
        <f>SUM(N176:N178)</f>
        <v>0</v>
      </c>
      <c r="O179" s="59">
        <f t="shared" si="104"/>
        <v>0</v>
      </c>
      <c r="P179" s="58">
        <f>SUM(P176:P178)</f>
        <v>0</v>
      </c>
      <c r="Q179" s="71">
        <f>SUM(Q176:Q178)</f>
        <v>0</v>
      </c>
      <c r="R179" s="59">
        <f t="shared" si="105"/>
        <v>0</v>
      </c>
      <c r="S179" s="58">
        <f>SUM(S176:S178)</f>
        <v>0</v>
      </c>
      <c r="T179" s="71">
        <f>SUM(T176:T178)</f>
        <v>0</v>
      </c>
      <c r="U179" s="59">
        <f t="shared" si="106"/>
        <v>0</v>
      </c>
      <c r="V179" s="58">
        <f>SUM(V176:V178)</f>
        <v>0</v>
      </c>
      <c r="W179" s="71">
        <f>SUM(W176:W178)</f>
        <v>0</v>
      </c>
      <c r="X179" s="59">
        <f t="shared" si="107"/>
        <v>0</v>
      </c>
      <c r="Y179" s="58">
        <f>SUM(Y176:Y178)</f>
        <v>0</v>
      </c>
      <c r="Z179" s="71">
        <f>SUM(Z176:Z178)</f>
        <v>0</v>
      </c>
      <c r="AA179" s="59">
        <f t="shared" si="108"/>
        <v>0</v>
      </c>
      <c r="AB179" s="58">
        <f>SUM(AB176:AB178)</f>
        <v>0</v>
      </c>
      <c r="AC179" s="71">
        <f>SUM(AC176:AC178)</f>
        <v>0</v>
      </c>
      <c r="AD179" s="59">
        <f t="shared" si="109"/>
        <v>0</v>
      </c>
      <c r="AE179" s="58">
        <f>SUM(AE176:AE178)</f>
        <v>1251</v>
      </c>
      <c r="AF179" s="71">
        <f>SUM(AF176:AF178)</f>
        <v>7755</v>
      </c>
      <c r="AG179" s="59">
        <f t="shared" si="110"/>
        <v>0.16131528046421664</v>
      </c>
      <c r="AH179" s="58">
        <v>0</v>
      </c>
      <c r="AI179" s="71">
        <f>SUM(AI176:AI178)</f>
        <v>0</v>
      </c>
      <c r="AJ179" s="59">
        <f t="shared" si="111"/>
        <v>0</v>
      </c>
      <c r="AK179" s="58">
        <v>0</v>
      </c>
      <c r="AL179" s="71">
        <f>SUM(AL176:AL178)</f>
        <v>0</v>
      </c>
      <c r="AM179" s="59">
        <f t="shared" si="112"/>
        <v>0</v>
      </c>
      <c r="AN179" s="58">
        <f>SUM(AN176:AN178)</f>
        <v>1251</v>
      </c>
      <c r="AO179" s="58">
        <f>SUM(AO176:AO178)</f>
        <v>7755</v>
      </c>
      <c r="AP179" s="103">
        <f t="shared" si="113"/>
        <v>0.16131528046421664</v>
      </c>
      <c r="AQ179" s="133">
        <f>SUM(AQ176:AQ178)</f>
        <v>0</v>
      </c>
      <c r="AR179" s="121"/>
    </row>
    <row r="180" spans="1:44" x14ac:dyDescent="0.3">
      <c r="A180" s="233"/>
      <c r="B180" s="232" t="s">
        <v>25</v>
      </c>
      <c r="C180" s="100" t="s">
        <v>38</v>
      </c>
      <c r="D180" s="77"/>
      <c r="E180" s="70"/>
      <c r="F180" s="55">
        <f t="shared" si="102"/>
        <v>0</v>
      </c>
      <c r="G180" s="77"/>
      <c r="H180" s="70"/>
      <c r="I180" s="55">
        <f t="shared" si="114"/>
        <v>0</v>
      </c>
      <c r="J180" s="77"/>
      <c r="K180" s="70"/>
      <c r="L180" s="55">
        <f t="shared" si="103"/>
        <v>0</v>
      </c>
      <c r="M180" s="77"/>
      <c r="N180" s="70"/>
      <c r="O180" s="55">
        <f t="shared" si="104"/>
        <v>0</v>
      </c>
      <c r="P180" s="77"/>
      <c r="Q180" s="70"/>
      <c r="R180" s="55">
        <f t="shared" si="105"/>
        <v>0</v>
      </c>
      <c r="S180" s="77"/>
      <c r="T180" s="70"/>
      <c r="U180" s="55">
        <f t="shared" si="106"/>
        <v>0</v>
      </c>
      <c r="V180" s="77">
        <v>1</v>
      </c>
      <c r="W180" s="70">
        <v>51</v>
      </c>
      <c r="X180" s="55">
        <f t="shared" si="107"/>
        <v>1.9607843137254902E-2</v>
      </c>
      <c r="Y180" s="77"/>
      <c r="Z180" s="70"/>
      <c r="AA180" s="55">
        <f t="shared" si="108"/>
        <v>0</v>
      </c>
      <c r="AB180" s="77"/>
      <c r="AC180" s="70"/>
      <c r="AD180" s="55">
        <f t="shared" si="109"/>
        <v>0</v>
      </c>
      <c r="AE180" s="129">
        <v>614</v>
      </c>
      <c r="AF180" s="70">
        <v>3669</v>
      </c>
      <c r="AG180" s="55">
        <f t="shared" si="110"/>
        <v>0.16734805124011992</v>
      </c>
      <c r="AH180" s="77">
        <v>0</v>
      </c>
      <c r="AI180" s="70"/>
      <c r="AJ180" s="55">
        <f t="shared" si="111"/>
        <v>0</v>
      </c>
      <c r="AK180" s="77">
        <v>0</v>
      </c>
      <c r="AL180" s="70"/>
      <c r="AM180" s="55">
        <f t="shared" si="112"/>
        <v>0</v>
      </c>
      <c r="AN180" s="97">
        <f>SUM(D180,G180,J180,M180,P180,S180,V180,Y180,AB180,AE180,AH180,AK180)</f>
        <v>615</v>
      </c>
      <c r="AO180" s="77">
        <f>SUM(E180,H180,K180,N180,Q180,W180,T180,Z180,AC180,AF180,AI180,AL180)</f>
        <v>3720</v>
      </c>
      <c r="AP180" s="98">
        <f t="shared" si="113"/>
        <v>0.16532258064516128</v>
      </c>
      <c r="AQ180" s="124"/>
      <c r="AR180" s="121"/>
    </row>
    <row r="181" spans="1:44" x14ac:dyDescent="0.3">
      <c r="A181" s="233"/>
      <c r="B181" s="233"/>
      <c r="C181" s="54" t="s">
        <v>39</v>
      </c>
      <c r="D181" s="77"/>
      <c r="E181" s="70"/>
      <c r="F181" s="55">
        <f t="shared" si="102"/>
        <v>0</v>
      </c>
      <c r="G181" s="77"/>
      <c r="H181" s="70"/>
      <c r="I181" s="55">
        <f t="shared" si="114"/>
        <v>0</v>
      </c>
      <c r="J181" s="77"/>
      <c r="K181" s="70"/>
      <c r="L181" s="55">
        <f t="shared" si="103"/>
        <v>0</v>
      </c>
      <c r="M181" s="77"/>
      <c r="N181" s="70"/>
      <c r="O181" s="55">
        <f t="shared" si="104"/>
        <v>0</v>
      </c>
      <c r="P181" s="77"/>
      <c r="Q181" s="70"/>
      <c r="R181" s="55">
        <f t="shared" si="105"/>
        <v>0</v>
      </c>
      <c r="S181" s="77"/>
      <c r="T181" s="70"/>
      <c r="U181" s="55">
        <f t="shared" si="106"/>
        <v>0</v>
      </c>
      <c r="V181" s="77"/>
      <c r="W181" s="70"/>
      <c r="X181" s="55">
        <f t="shared" si="107"/>
        <v>0</v>
      </c>
      <c r="Y181" s="77"/>
      <c r="Z181" s="70"/>
      <c r="AA181" s="55">
        <f t="shared" si="108"/>
        <v>0</v>
      </c>
      <c r="AB181" s="77"/>
      <c r="AC181" s="70"/>
      <c r="AD181" s="55">
        <f t="shared" si="109"/>
        <v>0</v>
      </c>
      <c r="AE181" s="135">
        <v>794</v>
      </c>
      <c r="AF181" s="70">
        <v>4290</v>
      </c>
      <c r="AG181" s="55">
        <f t="shared" si="110"/>
        <v>0.18508158508158509</v>
      </c>
      <c r="AH181" s="77">
        <v>0</v>
      </c>
      <c r="AI181" s="70"/>
      <c r="AJ181" s="55">
        <f t="shared" si="111"/>
        <v>0</v>
      </c>
      <c r="AK181" s="77">
        <v>0</v>
      </c>
      <c r="AL181" s="70"/>
      <c r="AM181" s="55">
        <f t="shared" si="112"/>
        <v>0</v>
      </c>
      <c r="AN181" s="97">
        <f>SUM(D181,G181,J181,M181,P181,S181,V181,Y181,AB181,AE181,AH181,AK181)</f>
        <v>794</v>
      </c>
      <c r="AO181" s="77">
        <f>SUM(E181,H181,K181,N181,Q181,W181,T181,Z181,AC181,AF181,AI181,AL181)</f>
        <v>4290</v>
      </c>
      <c r="AP181" s="98">
        <f t="shared" si="113"/>
        <v>0.18508158508158509</v>
      </c>
      <c r="AQ181" s="124"/>
      <c r="AR181" s="122"/>
    </row>
    <row r="182" spans="1:44" x14ac:dyDescent="0.3">
      <c r="A182" s="233"/>
      <c r="B182" s="233"/>
      <c r="C182" s="100" t="s">
        <v>52</v>
      </c>
      <c r="D182" s="77"/>
      <c r="E182" s="70"/>
      <c r="F182" s="55">
        <f t="shared" si="102"/>
        <v>0</v>
      </c>
      <c r="G182" s="77"/>
      <c r="H182" s="70"/>
      <c r="I182" s="55">
        <f t="shared" si="114"/>
        <v>0</v>
      </c>
      <c r="J182" s="77"/>
      <c r="K182" s="70"/>
      <c r="L182" s="55">
        <f t="shared" si="103"/>
        <v>0</v>
      </c>
      <c r="M182" s="77"/>
      <c r="N182" s="70"/>
      <c r="O182" s="55">
        <f t="shared" si="104"/>
        <v>0</v>
      </c>
      <c r="P182" s="77"/>
      <c r="Q182" s="70"/>
      <c r="R182" s="55">
        <f t="shared" si="105"/>
        <v>0</v>
      </c>
      <c r="S182" s="77"/>
      <c r="T182" s="70"/>
      <c r="U182" s="55">
        <f t="shared" si="106"/>
        <v>0</v>
      </c>
      <c r="V182" s="77"/>
      <c r="W182" s="70"/>
      <c r="X182" s="55">
        <f t="shared" si="107"/>
        <v>0</v>
      </c>
      <c r="Y182" s="77"/>
      <c r="Z182" s="70"/>
      <c r="AA182" s="55">
        <f t="shared" si="108"/>
        <v>0</v>
      </c>
      <c r="AB182" s="77"/>
      <c r="AC182" s="70"/>
      <c r="AD182" s="55">
        <f t="shared" si="109"/>
        <v>0</v>
      </c>
      <c r="AE182" s="77">
        <v>753</v>
      </c>
      <c r="AF182" s="70">
        <v>4064</v>
      </c>
      <c r="AG182" s="55">
        <f t="shared" si="110"/>
        <v>0.18528543307086615</v>
      </c>
      <c r="AH182" s="77">
        <v>0</v>
      </c>
      <c r="AI182" s="70"/>
      <c r="AJ182" s="55">
        <f t="shared" si="111"/>
        <v>0</v>
      </c>
      <c r="AK182" s="77">
        <v>0</v>
      </c>
      <c r="AL182" s="70"/>
      <c r="AM182" s="55">
        <f t="shared" si="112"/>
        <v>0</v>
      </c>
      <c r="AN182" s="97">
        <f>SUM(D182,G182,J182,M182,P182,S182,V182,Y182,AB182,AE182,AH182,AK182)</f>
        <v>753</v>
      </c>
      <c r="AO182" s="77">
        <f>SUM(E182,H182,K182,N182,Q182,W182,T182,Z182,AC182,AF182,AI182,AL182)</f>
        <v>4064</v>
      </c>
      <c r="AP182" s="98">
        <f t="shared" si="113"/>
        <v>0.18528543307086615</v>
      </c>
      <c r="AQ182" s="124"/>
      <c r="AR182" s="121"/>
    </row>
    <row r="183" spans="1:44" x14ac:dyDescent="0.3">
      <c r="A183" s="233"/>
      <c r="B183" s="234"/>
      <c r="C183" s="102" t="s">
        <v>44</v>
      </c>
      <c r="D183" s="58">
        <f>SUM(D180:D182)</f>
        <v>0</v>
      </c>
      <c r="E183" s="71">
        <f>SUM(E180:E182)</f>
        <v>0</v>
      </c>
      <c r="F183" s="59">
        <f t="shared" si="102"/>
        <v>0</v>
      </c>
      <c r="G183" s="58">
        <f>SUM(G180:G182)</f>
        <v>0</v>
      </c>
      <c r="H183" s="71">
        <f>SUM(H180:H182)</f>
        <v>0</v>
      </c>
      <c r="I183" s="59">
        <f t="shared" si="114"/>
        <v>0</v>
      </c>
      <c r="J183" s="58">
        <f>SUM(J180:J182)</f>
        <v>0</v>
      </c>
      <c r="K183" s="71">
        <f>SUM(K180:K182)</f>
        <v>0</v>
      </c>
      <c r="L183" s="59">
        <f t="shared" si="103"/>
        <v>0</v>
      </c>
      <c r="M183" s="58">
        <f>SUM(M180:M182)</f>
        <v>0</v>
      </c>
      <c r="N183" s="71">
        <f>SUM(N180:N182)</f>
        <v>0</v>
      </c>
      <c r="O183" s="59">
        <f t="shared" si="104"/>
        <v>0</v>
      </c>
      <c r="P183" s="58">
        <f>SUM(P180:P182)</f>
        <v>0</v>
      </c>
      <c r="Q183" s="71">
        <f>SUM(Q180:Q182)</f>
        <v>0</v>
      </c>
      <c r="R183" s="59">
        <f t="shared" si="105"/>
        <v>0</v>
      </c>
      <c r="S183" s="58">
        <f>SUM(S180:S182)</f>
        <v>0</v>
      </c>
      <c r="T183" s="71">
        <f>SUM(T180:T182)</f>
        <v>0</v>
      </c>
      <c r="U183" s="59">
        <f t="shared" si="106"/>
        <v>0</v>
      </c>
      <c r="V183" s="58">
        <f>SUM(V180:V182)</f>
        <v>1</v>
      </c>
      <c r="W183" s="71">
        <f>SUM(W180:W182)</f>
        <v>51</v>
      </c>
      <c r="X183" s="59">
        <f t="shared" si="107"/>
        <v>1.9607843137254902E-2</v>
      </c>
      <c r="Y183" s="58">
        <f>SUM(Y180:Y182)</f>
        <v>0</v>
      </c>
      <c r="Z183" s="71">
        <f>SUM(Z180:Z182)</f>
        <v>0</v>
      </c>
      <c r="AA183" s="59">
        <f t="shared" si="108"/>
        <v>0</v>
      </c>
      <c r="AB183" s="58">
        <f>SUM(AB180:AB182)</f>
        <v>0</v>
      </c>
      <c r="AC183" s="71">
        <f>SUM(AC180:AC182)</f>
        <v>0</v>
      </c>
      <c r="AD183" s="59">
        <f t="shared" si="109"/>
        <v>0</v>
      </c>
      <c r="AE183" s="58">
        <f>SUM(AE180:AE182)</f>
        <v>2161</v>
      </c>
      <c r="AF183" s="71">
        <f>SUM(AF180:AF182)</f>
        <v>12023</v>
      </c>
      <c r="AG183" s="59">
        <f t="shared" si="110"/>
        <v>0.17973883390168843</v>
      </c>
      <c r="AH183" s="58">
        <v>0</v>
      </c>
      <c r="AI183" s="71">
        <f>SUM(AI180:AI182)</f>
        <v>0</v>
      </c>
      <c r="AJ183" s="59">
        <f t="shared" si="111"/>
        <v>0</v>
      </c>
      <c r="AK183" s="58">
        <v>0</v>
      </c>
      <c r="AL183" s="71">
        <f>SUM(AL180:AL182)</f>
        <v>0</v>
      </c>
      <c r="AM183" s="59">
        <f t="shared" si="112"/>
        <v>0</v>
      </c>
      <c r="AN183" s="58">
        <f>SUM(AN180:AN182)</f>
        <v>2162</v>
      </c>
      <c r="AO183" s="58">
        <f>SUM(AO180:AO182)</f>
        <v>12074</v>
      </c>
      <c r="AP183" s="103">
        <f t="shared" si="113"/>
        <v>0.17906244823587875</v>
      </c>
      <c r="AQ183" s="133">
        <f>SUM(AQ180:AQ182)</f>
        <v>0</v>
      </c>
      <c r="AR183" s="121"/>
    </row>
    <row r="184" spans="1:44" x14ac:dyDescent="0.3">
      <c r="A184" s="233"/>
      <c r="B184" s="232" t="s">
        <v>26</v>
      </c>
      <c r="C184" s="100" t="s">
        <v>55</v>
      </c>
      <c r="D184" s="77"/>
      <c r="E184" s="70"/>
      <c r="F184" s="55">
        <f t="shared" si="102"/>
        <v>0</v>
      </c>
      <c r="G184" s="77"/>
      <c r="H184" s="70"/>
      <c r="I184" s="55">
        <f t="shared" si="114"/>
        <v>0</v>
      </c>
      <c r="J184" s="77"/>
      <c r="K184" s="70"/>
      <c r="L184" s="55">
        <f t="shared" si="103"/>
        <v>0</v>
      </c>
      <c r="M184" s="77"/>
      <c r="N184" s="70"/>
      <c r="O184" s="55">
        <f t="shared" si="104"/>
        <v>0</v>
      </c>
      <c r="P184" s="77"/>
      <c r="Q184" s="70"/>
      <c r="R184" s="55">
        <f t="shared" si="105"/>
        <v>0</v>
      </c>
      <c r="S184" s="77"/>
      <c r="T184" s="70"/>
      <c r="U184" s="55">
        <f t="shared" si="106"/>
        <v>0</v>
      </c>
      <c r="V184" s="77"/>
      <c r="W184" s="70"/>
      <c r="X184" s="55">
        <f t="shared" si="107"/>
        <v>0</v>
      </c>
      <c r="Y184" s="77"/>
      <c r="Z184" s="70"/>
      <c r="AA184" s="55">
        <f t="shared" si="108"/>
        <v>0</v>
      </c>
      <c r="AB184" s="77"/>
      <c r="AC184" s="70"/>
      <c r="AD184" s="55">
        <f t="shared" si="109"/>
        <v>0</v>
      </c>
      <c r="AE184" s="137">
        <v>793</v>
      </c>
      <c r="AF184" s="70">
        <v>3896</v>
      </c>
      <c r="AG184" s="55">
        <f t="shared" si="110"/>
        <v>0.20354209445585217</v>
      </c>
      <c r="AH184" s="77">
        <v>0</v>
      </c>
      <c r="AI184" s="70"/>
      <c r="AJ184" s="55">
        <f t="shared" si="111"/>
        <v>0</v>
      </c>
      <c r="AK184" s="77">
        <v>0</v>
      </c>
      <c r="AL184" s="70"/>
      <c r="AM184" s="55">
        <f t="shared" si="112"/>
        <v>0</v>
      </c>
      <c r="AN184" s="97">
        <f>SUM(D184,G184,J184,M184,P184,S184,V184,Y184,AB184,AE184,AH184,AK184)</f>
        <v>793</v>
      </c>
      <c r="AO184" s="77">
        <f>SUM(E184,H184,K184,N184,Q184,W184,T184,Z184,AC184,AF184,AI184,AL184)</f>
        <v>3896</v>
      </c>
      <c r="AP184" s="98">
        <f t="shared" si="113"/>
        <v>0.20354209445585217</v>
      </c>
      <c r="AQ184" s="124"/>
      <c r="AR184" s="121"/>
    </row>
    <row r="185" spans="1:44" x14ac:dyDescent="0.3">
      <c r="A185" s="233"/>
      <c r="B185" s="233"/>
      <c r="C185" s="100" t="s">
        <v>50</v>
      </c>
      <c r="D185" s="77"/>
      <c r="E185" s="70"/>
      <c r="F185" s="55">
        <f t="shared" si="102"/>
        <v>0</v>
      </c>
      <c r="G185" s="77"/>
      <c r="H185" s="70"/>
      <c r="I185" s="55">
        <f t="shared" si="114"/>
        <v>0</v>
      </c>
      <c r="J185" s="77"/>
      <c r="K185" s="70"/>
      <c r="L185" s="55">
        <f t="shared" si="103"/>
        <v>0</v>
      </c>
      <c r="M185" s="77"/>
      <c r="N185" s="70"/>
      <c r="O185" s="55">
        <f t="shared" si="104"/>
        <v>0</v>
      </c>
      <c r="P185" s="77"/>
      <c r="Q185" s="70"/>
      <c r="R185" s="55">
        <f t="shared" si="105"/>
        <v>0</v>
      </c>
      <c r="S185" s="77"/>
      <c r="T185" s="70"/>
      <c r="U185" s="55">
        <f t="shared" si="106"/>
        <v>0</v>
      </c>
      <c r="V185" s="77"/>
      <c r="W185" s="70"/>
      <c r="X185" s="55">
        <f t="shared" si="107"/>
        <v>0</v>
      </c>
      <c r="Y185" s="77"/>
      <c r="Z185" s="70"/>
      <c r="AA185" s="55">
        <f t="shared" si="108"/>
        <v>0</v>
      </c>
      <c r="AB185" s="77"/>
      <c r="AC185" s="70"/>
      <c r="AD185" s="55">
        <f t="shared" si="109"/>
        <v>0</v>
      </c>
      <c r="AE185" s="77">
        <v>761</v>
      </c>
      <c r="AF185" s="70">
        <v>4167</v>
      </c>
      <c r="AG185" s="55">
        <f t="shared" si="110"/>
        <v>0.18262538996880251</v>
      </c>
      <c r="AH185" s="77">
        <v>0</v>
      </c>
      <c r="AI185" s="70"/>
      <c r="AJ185" s="55">
        <f t="shared" si="111"/>
        <v>0</v>
      </c>
      <c r="AK185" s="77">
        <v>0</v>
      </c>
      <c r="AL185" s="70"/>
      <c r="AM185" s="55">
        <f t="shared" si="112"/>
        <v>0</v>
      </c>
      <c r="AN185" s="97">
        <f>SUM(D185,G185,J185,M185,P185,S185,V185,Y185,AB185,AE185,AH185,AK185)</f>
        <v>761</v>
      </c>
      <c r="AO185" s="77">
        <f>SUM(E185,H185,K185,N185,Q185,W185,T185,Z185,AC185,AF185,AI185,AL185)</f>
        <v>4167</v>
      </c>
      <c r="AP185" s="98">
        <f t="shared" si="113"/>
        <v>0.18262538996880251</v>
      </c>
      <c r="AQ185" s="124">
        <v>37</v>
      </c>
      <c r="AR185" s="121"/>
    </row>
    <row r="186" spans="1:44" x14ac:dyDescent="0.3">
      <c r="A186" s="233"/>
      <c r="B186" s="233"/>
      <c r="C186" s="100" t="s">
        <v>51</v>
      </c>
      <c r="D186" s="77"/>
      <c r="E186" s="70"/>
      <c r="F186" s="55">
        <f t="shared" si="102"/>
        <v>0</v>
      </c>
      <c r="G186" s="77"/>
      <c r="H186" s="70"/>
      <c r="I186" s="55">
        <f t="shared" si="114"/>
        <v>0</v>
      </c>
      <c r="J186" s="77"/>
      <c r="K186" s="70"/>
      <c r="L186" s="55">
        <f t="shared" si="103"/>
        <v>0</v>
      </c>
      <c r="M186" s="77"/>
      <c r="N186" s="70"/>
      <c r="O186" s="55">
        <f t="shared" si="104"/>
        <v>0</v>
      </c>
      <c r="P186" s="77"/>
      <c r="Q186" s="70"/>
      <c r="R186" s="55">
        <f t="shared" si="105"/>
        <v>0</v>
      </c>
      <c r="S186" s="77"/>
      <c r="T186" s="70"/>
      <c r="U186" s="55">
        <f t="shared" si="106"/>
        <v>0</v>
      </c>
      <c r="V186" s="77"/>
      <c r="W186" s="70"/>
      <c r="X186" s="55">
        <f t="shared" si="107"/>
        <v>0</v>
      </c>
      <c r="Y186" s="77"/>
      <c r="Z186" s="70"/>
      <c r="AA186" s="55">
        <f t="shared" si="108"/>
        <v>0</v>
      </c>
      <c r="AB186" s="77"/>
      <c r="AC186" s="70"/>
      <c r="AD186" s="55">
        <f t="shared" si="109"/>
        <v>0</v>
      </c>
      <c r="AE186" s="77">
        <v>831</v>
      </c>
      <c r="AF186" s="70">
        <v>4224</v>
      </c>
      <c r="AG186" s="55">
        <f t="shared" si="110"/>
        <v>0.19673295454545456</v>
      </c>
      <c r="AH186" s="77">
        <v>0</v>
      </c>
      <c r="AI186" s="70"/>
      <c r="AJ186" s="55">
        <f t="shared" si="111"/>
        <v>0</v>
      </c>
      <c r="AK186" s="77">
        <v>0</v>
      </c>
      <c r="AL186" s="70"/>
      <c r="AM186" s="55">
        <f t="shared" si="112"/>
        <v>0</v>
      </c>
      <c r="AN186" s="97">
        <f>SUM(D186,G186,J186,M186,P186,S186,V186,Y186,AB186,AE186,AH186,AK186)</f>
        <v>831</v>
      </c>
      <c r="AO186" s="77">
        <f>SUM(E186,H186,K186,N186,Q186,W186,T186,Z186,AC186,AF186,AI186,AL186)</f>
        <v>4224</v>
      </c>
      <c r="AP186" s="56">
        <f t="shared" si="113"/>
        <v>0.19673295454545456</v>
      </c>
      <c r="AQ186" s="124">
        <v>116</v>
      </c>
      <c r="AR186" s="121"/>
    </row>
    <row r="187" spans="1:44" x14ac:dyDescent="0.3">
      <c r="A187" s="233"/>
      <c r="B187" s="234"/>
      <c r="C187" s="102" t="s">
        <v>44</v>
      </c>
      <c r="D187" s="58">
        <f>SUM(D184:D186)</f>
        <v>0</v>
      </c>
      <c r="E187" s="71">
        <f>SUM(E184:E186)</f>
        <v>0</v>
      </c>
      <c r="F187" s="59">
        <f t="shared" si="102"/>
        <v>0</v>
      </c>
      <c r="G187" s="58">
        <f>SUM(G184:G186)</f>
        <v>0</v>
      </c>
      <c r="H187" s="71">
        <f>SUM(H184:H186)</f>
        <v>0</v>
      </c>
      <c r="I187" s="59">
        <f t="shared" si="114"/>
        <v>0</v>
      </c>
      <c r="J187" s="58">
        <f>SUM(J184:J186)</f>
        <v>0</v>
      </c>
      <c r="K187" s="71">
        <f>SUM(K184:K186)</f>
        <v>0</v>
      </c>
      <c r="L187" s="59">
        <f t="shared" si="103"/>
        <v>0</v>
      </c>
      <c r="M187" s="58">
        <f>SUM(M184:M186)</f>
        <v>0</v>
      </c>
      <c r="N187" s="71">
        <f>SUM(N184:N186)</f>
        <v>0</v>
      </c>
      <c r="O187" s="59">
        <f t="shared" si="104"/>
        <v>0</v>
      </c>
      <c r="P187" s="58">
        <f>SUM(P184:P186)</f>
        <v>0</v>
      </c>
      <c r="Q187" s="71">
        <f>SUM(Q184:Q186)</f>
        <v>0</v>
      </c>
      <c r="R187" s="59">
        <f t="shared" si="105"/>
        <v>0</v>
      </c>
      <c r="S187" s="58">
        <f>SUM(S184:S186)</f>
        <v>0</v>
      </c>
      <c r="T187" s="71">
        <f>SUM(T184:T186)</f>
        <v>0</v>
      </c>
      <c r="U187" s="59">
        <f t="shared" si="106"/>
        <v>0</v>
      </c>
      <c r="V187" s="58">
        <f>SUM(V184:V186)</f>
        <v>0</v>
      </c>
      <c r="W187" s="71">
        <f>SUM(W184:W186)</f>
        <v>0</v>
      </c>
      <c r="X187" s="59">
        <f t="shared" si="107"/>
        <v>0</v>
      </c>
      <c r="Y187" s="58">
        <f>SUM(Y184:Y186)</f>
        <v>0</v>
      </c>
      <c r="Z187" s="71">
        <f>SUM(Z184:Z186)</f>
        <v>0</v>
      </c>
      <c r="AA187" s="59">
        <f t="shared" si="108"/>
        <v>0</v>
      </c>
      <c r="AB187" s="58">
        <f>SUM(AB184:AB186)</f>
        <v>0</v>
      </c>
      <c r="AC187" s="71">
        <f>SUM(AC184:AC186)</f>
        <v>0</v>
      </c>
      <c r="AD187" s="59">
        <f t="shared" si="109"/>
        <v>0</v>
      </c>
      <c r="AE187" s="58">
        <f>SUM(AE184:AE186)</f>
        <v>2385</v>
      </c>
      <c r="AF187" s="71">
        <f>SUM(AF184:AF186)</f>
        <v>12287</v>
      </c>
      <c r="AG187" s="59">
        <f t="shared" si="110"/>
        <v>0.19410759339138928</v>
      </c>
      <c r="AH187" s="58">
        <v>0</v>
      </c>
      <c r="AI187" s="71">
        <f>SUM(AI184:AI186)</f>
        <v>0</v>
      </c>
      <c r="AJ187" s="59">
        <f t="shared" si="111"/>
        <v>0</v>
      </c>
      <c r="AK187" s="58">
        <v>0</v>
      </c>
      <c r="AL187" s="71">
        <f>SUM(AL184:AL186)</f>
        <v>0</v>
      </c>
      <c r="AM187" s="59">
        <f t="shared" si="112"/>
        <v>0</v>
      </c>
      <c r="AN187" s="58">
        <f>SUM(AN184:AN186)</f>
        <v>2385</v>
      </c>
      <c r="AO187" s="58">
        <f>SUM(AO184:AO186)</f>
        <v>12287</v>
      </c>
      <c r="AP187" s="103">
        <f t="shared" si="113"/>
        <v>0.19410759339138928</v>
      </c>
      <c r="AQ187" s="133">
        <f>SUM(AQ184:AQ186)</f>
        <v>153</v>
      </c>
      <c r="AR187" s="121"/>
    </row>
    <row r="188" spans="1:44" x14ac:dyDescent="0.3">
      <c r="A188" s="233"/>
      <c r="B188" s="232" t="s">
        <v>9</v>
      </c>
      <c r="C188" s="100" t="s">
        <v>53</v>
      </c>
      <c r="D188" s="113"/>
      <c r="E188" s="70"/>
      <c r="F188" s="55">
        <f t="shared" si="102"/>
        <v>0</v>
      </c>
      <c r="G188" s="113"/>
      <c r="H188" s="70"/>
      <c r="I188" s="55">
        <f t="shared" si="114"/>
        <v>0</v>
      </c>
      <c r="J188" s="113"/>
      <c r="K188" s="70"/>
      <c r="L188" s="55">
        <f t="shared" si="103"/>
        <v>0</v>
      </c>
      <c r="M188" s="113"/>
      <c r="N188" s="70"/>
      <c r="O188" s="55">
        <f t="shared" si="104"/>
        <v>0</v>
      </c>
      <c r="P188" s="113"/>
      <c r="Q188" s="70"/>
      <c r="R188" s="55">
        <f t="shared" si="105"/>
        <v>0</v>
      </c>
      <c r="S188" s="113"/>
      <c r="T188" s="70"/>
      <c r="U188" s="55">
        <f t="shared" si="106"/>
        <v>0</v>
      </c>
      <c r="V188" s="113"/>
      <c r="W188" s="70"/>
      <c r="X188" s="55">
        <f t="shared" si="107"/>
        <v>0</v>
      </c>
      <c r="Y188" s="113"/>
      <c r="Z188" s="70"/>
      <c r="AA188" s="55">
        <f t="shared" si="108"/>
        <v>0</v>
      </c>
      <c r="AB188" s="113"/>
      <c r="AC188" s="70"/>
      <c r="AD188" s="55">
        <f t="shared" si="109"/>
        <v>0</v>
      </c>
      <c r="AE188" s="113">
        <v>975</v>
      </c>
      <c r="AF188" s="70">
        <v>4741</v>
      </c>
      <c r="AG188" s="55">
        <f t="shared" si="110"/>
        <v>0.20565281586163256</v>
      </c>
      <c r="AH188" s="77">
        <v>0</v>
      </c>
      <c r="AI188" s="69"/>
      <c r="AJ188" s="55">
        <f t="shared" si="111"/>
        <v>0</v>
      </c>
      <c r="AK188" s="77">
        <v>0</v>
      </c>
      <c r="AL188" s="69"/>
      <c r="AM188" s="55">
        <f t="shared" si="112"/>
        <v>0</v>
      </c>
      <c r="AN188" s="97">
        <f>SUM(D188,G188,J188,M188,P188,S188,V188,Y188,AB188,AE188,AH188,AK188)</f>
        <v>975</v>
      </c>
      <c r="AO188" s="77">
        <f>SUM(E188,H188,K188,N188,Q188,W188,T188,Z188,AC188,AF188,AI188,AL188)</f>
        <v>4741</v>
      </c>
      <c r="AP188" s="56">
        <f t="shared" si="113"/>
        <v>0.20565281586163256</v>
      </c>
      <c r="AQ188" s="124">
        <v>142</v>
      </c>
      <c r="AR188" s="121"/>
    </row>
    <row r="189" spans="1:44" x14ac:dyDescent="0.3">
      <c r="A189" s="233"/>
      <c r="B189" s="233"/>
      <c r="C189" s="100" t="s">
        <v>48</v>
      </c>
      <c r="D189" s="77"/>
      <c r="E189" s="70"/>
      <c r="F189" s="55">
        <f t="shared" si="102"/>
        <v>0</v>
      </c>
      <c r="G189" s="77"/>
      <c r="H189" s="70"/>
      <c r="I189" s="55">
        <f t="shared" si="114"/>
        <v>0</v>
      </c>
      <c r="J189" s="77"/>
      <c r="K189" s="70"/>
      <c r="L189" s="55">
        <f t="shared" si="103"/>
        <v>0</v>
      </c>
      <c r="M189" s="77"/>
      <c r="N189" s="70"/>
      <c r="O189" s="55">
        <f t="shared" si="104"/>
        <v>0</v>
      </c>
      <c r="P189" s="77"/>
      <c r="Q189" s="70"/>
      <c r="R189" s="55">
        <f t="shared" si="105"/>
        <v>0</v>
      </c>
      <c r="S189" s="77"/>
      <c r="T189" s="70"/>
      <c r="U189" s="55">
        <f t="shared" si="106"/>
        <v>0</v>
      </c>
      <c r="V189" s="77"/>
      <c r="W189" s="70"/>
      <c r="X189" s="55">
        <f t="shared" si="107"/>
        <v>0</v>
      </c>
      <c r="Y189" s="77"/>
      <c r="Z189" s="70"/>
      <c r="AA189" s="55">
        <f t="shared" si="108"/>
        <v>0</v>
      </c>
      <c r="AB189" s="77"/>
      <c r="AC189" s="70"/>
      <c r="AD189" s="55">
        <f t="shared" si="109"/>
        <v>0</v>
      </c>
      <c r="AE189" s="77">
        <v>859</v>
      </c>
      <c r="AF189" s="70">
        <v>3750</v>
      </c>
      <c r="AG189" s="55">
        <f t="shared" si="110"/>
        <v>0.22906666666666667</v>
      </c>
      <c r="AH189" s="77">
        <v>0</v>
      </c>
      <c r="AI189" s="70"/>
      <c r="AJ189" s="55">
        <f t="shared" si="111"/>
        <v>0</v>
      </c>
      <c r="AK189" s="77">
        <v>0</v>
      </c>
      <c r="AL189" s="70"/>
      <c r="AM189" s="55">
        <f t="shared" si="112"/>
        <v>0</v>
      </c>
      <c r="AN189" s="97">
        <f>SUM(D189,G189,J189,M189,P189,S189,V189,Y189,AB189,AE189,AH189,AK189)</f>
        <v>859</v>
      </c>
      <c r="AO189" s="77">
        <f>SUM(E189,H189,K189,N189,Q189,W189,T189,Z189,AC189,AF189,AI189,AL189)</f>
        <v>3750</v>
      </c>
      <c r="AP189" s="56">
        <f t="shared" si="113"/>
        <v>0.22906666666666667</v>
      </c>
      <c r="AQ189" s="124">
        <v>105</v>
      </c>
      <c r="AR189" s="121"/>
    </row>
    <row r="190" spans="1:44" x14ac:dyDescent="0.3">
      <c r="A190" s="233"/>
      <c r="B190" s="233"/>
      <c r="C190" s="100" t="s">
        <v>54</v>
      </c>
      <c r="D190" s="77"/>
      <c r="E190" s="70"/>
      <c r="F190" s="55">
        <f t="shared" si="102"/>
        <v>0</v>
      </c>
      <c r="G190" s="77"/>
      <c r="H190" s="70"/>
      <c r="I190" s="55">
        <f t="shared" si="114"/>
        <v>0</v>
      </c>
      <c r="J190" s="77"/>
      <c r="K190" s="70"/>
      <c r="L190" s="55">
        <f t="shared" si="103"/>
        <v>0</v>
      </c>
      <c r="M190" s="77"/>
      <c r="N190" s="70"/>
      <c r="O190" s="55">
        <f t="shared" si="104"/>
        <v>0</v>
      </c>
      <c r="P190" s="77"/>
      <c r="Q190" s="70"/>
      <c r="R190" s="55">
        <f t="shared" si="105"/>
        <v>0</v>
      </c>
      <c r="S190" s="77"/>
      <c r="T190" s="70"/>
      <c r="U190" s="55">
        <f t="shared" si="106"/>
        <v>0</v>
      </c>
      <c r="V190" s="77"/>
      <c r="W190" s="70"/>
      <c r="X190" s="55">
        <f t="shared" si="107"/>
        <v>0</v>
      </c>
      <c r="Y190" s="77"/>
      <c r="Z190" s="70"/>
      <c r="AA190" s="55">
        <f t="shared" si="108"/>
        <v>0</v>
      </c>
      <c r="AB190" s="77"/>
      <c r="AC190" s="70"/>
      <c r="AD190" s="55">
        <f t="shared" si="109"/>
        <v>0</v>
      </c>
      <c r="AE190" s="77">
        <v>949</v>
      </c>
      <c r="AF190" s="70">
        <v>4237</v>
      </c>
      <c r="AG190" s="55">
        <f t="shared" si="110"/>
        <v>0.22397923058767996</v>
      </c>
      <c r="AH190" s="77">
        <v>0</v>
      </c>
      <c r="AI190" s="70"/>
      <c r="AJ190" s="55">
        <f t="shared" si="111"/>
        <v>0</v>
      </c>
      <c r="AK190" s="77">
        <v>0</v>
      </c>
      <c r="AL190" s="70"/>
      <c r="AM190" s="55">
        <f t="shared" si="112"/>
        <v>0</v>
      </c>
      <c r="AN190" s="97">
        <f>SUM(D190,G190,J190,M190,P190,S190,V190,Y190,AB190,AE190,AH190,AK190)</f>
        <v>949</v>
      </c>
      <c r="AO190" s="77">
        <f>SUM(E190,H190,K190,N190,Q190,W190,T190,Z190,AC190,AF190,AI190,AL190)</f>
        <v>4237</v>
      </c>
      <c r="AP190" s="56">
        <f t="shared" si="113"/>
        <v>0.22397923058767996</v>
      </c>
      <c r="AQ190" s="124">
        <v>77</v>
      </c>
      <c r="AR190" s="121"/>
    </row>
    <row r="191" spans="1:44" x14ac:dyDescent="0.3">
      <c r="A191" s="234"/>
      <c r="B191" s="234"/>
      <c r="C191" s="102" t="s">
        <v>44</v>
      </c>
      <c r="D191" s="58">
        <f>SUM(D188:D190)</f>
        <v>0</v>
      </c>
      <c r="E191" s="71">
        <f>SUM(E188:E190)</f>
        <v>0</v>
      </c>
      <c r="F191" s="59">
        <f t="shared" si="102"/>
        <v>0</v>
      </c>
      <c r="G191" s="58">
        <f>SUM(G188:G190)</f>
        <v>0</v>
      </c>
      <c r="H191" s="71">
        <f>SUM(H188:H190)</f>
        <v>0</v>
      </c>
      <c r="I191" s="59">
        <f t="shared" si="114"/>
        <v>0</v>
      </c>
      <c r="J191" s="58">
        <f>SUM(J188:J190)</f>
        <v>0</v>
      </c>
      <c r="K191" s="71">
        <f>SUM(K188:K190)</f>
        <v>0</v>
      </c>
      <c r="L191" s="59">
        <f t="shared" si="103"/>
        <v>0</v>
      </c>
      <c r="M191" s="58">
        <f>SUM(M188:M190)</f>
        <v>0</v>
      </c>
      <c r="N191" s="71">
        <f>SUM(N188:N190)</f>
        <v>0</v>
      </c>
      <c r="O191" s="59">
        <f t="shared" si="104"/>
        <v>0</v>
      </c>
      <c r="P191" s="58">
        <f>SUM(P188:P190)</f>
        <v>0</v>
      </c>
      <c r="Q191" s="71">
        <f>SUM(Q188:Q190)</f>
        <v>0</v>
      </c>
      <c r="R191" s="59">
        <f t="shared" si="105"/>
        <v>0</v>
      </c>
      <c r="S191" s="58">
        <f>SUM(S188:S190)</f>
        <v>0</v>
      </c>
      <c r="T191" s="71">
        <f>SUM(T188:T190)</f>
        <v>0</v>
      </c>
      <c r="U191" s="59">
        <f t="shared" si="106"/>
        <v>0</v>
      </c>
      <c r="V191" s="58">
        <f>SUM(V188:V190)</f>
        <v>0</v>
      </c>
      <c r="W191" s="71">
        <f>SUM(W188:W190)</f>
        <v>0</v>
      </c>
      <c r="X191" s="59">
        <f t="shared" si="107"/>
        <v>0</v>
      </c>
      <c r="Y191" s="58">
        <f>SUM(Y188:Y190)</f>
        <v>0</v>
      </c>
      <c r="Z191" s="71">
        <f>SUM(Z188:Z190)</f>
        <v>0</v>
      </c>
      <c r="AA191" s="59">
        <f t="shared" si="108"/>
        <v>0</v>
      </c>
      <c r="AB191" s="58">
        <f>SUM(AB188:AB190)</f>
        <v>0</v>
      </c>
      <c r="AC191" s="71">
        <f>SUM(AC188:AC190)</f>
        <v>0</v>
      </c>
      <c r="AD191" s="59">
        <f t="shared" si="109"/>
        <v>0</v>
      </c>
      <c r="AE191" s="58">
        <f>SUM(AE188:AE190)</f>
        <v>2783</v>
      </c>
      <c r="AF191" s="71">
        <f>SUM(AF188:AF190)</f>
        <v>12728</v>
      </c>
      <c r="AG191" s="59">
        <f t="shared" si="110"/>
        <v>0.21865179132620993</v>
      </c>
      <c r="AH191" s="58">
        <v>0</v>
      </c>
      <c r="AI191" s="71">
        <f>SUM(AI188:AI190)</f>
        <v>0</v>
      </c>
      <c r="AJ191" s="59">
        <f t="shared" si="111"/>
        <v>0</v>
      </c>
      <c r="AK191" s="58">
        <v>0</v>
      </c>
      <c r="AL191" s="71">
        <f>SUM(AL188:AL190)</f>
        <v>0</v>
      </c>
      <c r="AM191" s="59">
        <f t="shared" si="112"/>
        <v>0</v>
      </c>
      <c r="AN191" s="58">
        <f>SUM(AN188:AN190)</f>
        <v>2783</v>
      </c>
      <c r="AO191" s="58">
        <f>SUM(AO188:AO190)</f>
        <v>12728</v>
      </c>
      <c r="AP191" s="103">
        <f t="shared" si="113"/>
        <v>0.21865179132620993</v>
      </c>
      <c r="AQ191" s="133">
        <f>SUM(AQ188:AQ190)</f>
        <v>324</v>
      </c>
      <c r="AR191" s="121"/>
    </row>
    <row r="192" spans="1:44" x14ac:dyDescent="0.3">
      <c r="A192" s="235" t="s">
        <v>46</v>
      </c>
      <c r="B192" s="236"/>
      <c r="C192" s="237"/>
      <c r="D192" s="61">
        <f>SUM(D179,D183,D187,D191)</f>
        <v>0</v>
      </c>
      <c r="E192" s="73">
        <f>SUM(E179,E183,E187,E191)</f>
        <v>0</v>
      </c>
      <c r="F192" s="62">
        <f t="shared" si="102"/>
        <v>0</v>
      </c>
      <c r="G192" s="61">
        <f>SUM(G179,G183,G187,G191)</f>
        <v>0</v>
      </c>
      <c r="H192" s="73">
        <f>SUM(H179,H183,H187,H191)</f>
        <v>0</v>
      </c>
      <c r="I192" s="62">
        <f t="shared" si="114"/>
        <v>0</v>
      </c>
      <c r="J192" s="61">
        <f>SUM(J179,J183,J187,J191)</f>
        <v>0</v>
      </c>
      <c r="K192" s="73">
        <f>SUM(K179,K183,K187,K191)</f>
        <v>0</v>
      </c>
      <c r="L192" s="62">
        <f t="shared" si="103"/>
        <v>0</v>
      </c>
      <c r="M192" s="61">
        <f>SUM(M179,M183,M187,M191)</f>
        <v>0</v>
      </c>
      <c r="N192" s="73">
        <f>SUM(N179,N183,N187,N191)</f>
        <v>0</v>
      </c>
      <c r="O192" s="62">
        <f t="shared" si="104"/>
        <v>0</v>
      </c>
      <c r="P192" s="61">
        <f>SUM(P179,P183,P187,P191)</f>
        <v>0</v>
      </c>
      <c r="Q192" s="73">
        <f>SUM(Q179,Q183,Q187,Q191)</f>
        <v>0</v>
      </c>
      <c r="R192" s="62">
        <f t="shared" si="105"/>
        <v>0</v>
      </c>
      <c r="S192" s="61">
        <f>SUM(S179,S183,S187,S191)</f>
        <v>0</v>
      </c>
      <c r="T192" s="73">
        <f>SUM(T179,T183,T187,T191)</f>
        <v>0</v>
      </c>
      <c r="U192" s="62">
        <f t="shared" si="106"/>
        <v>0</v>
      </c>
      <c r="V192" s="61">
        <f>SUM(V179,V183,V187,V191)</f>
        <v>1</v>
      </c>
      <c r="W192" s="73">
        <f>SUM(W179,W183,W187,W191)</f>
        <v>51</v>
      </c>
      <c r="X192" s="62">
        <f t="shared" si="107"/>
        <v>1.9607843137254902E-2</v>
      </c>
      <c r="Y192" s="61">
        <f>SUM(Y179,Y183,Y187,Y191)</f>
        <v>0</v>
      </c>
      <c r="Z192" s="73">
        <f>SUM(Z179,Z183,Z187,Z191)</f>
        <v>0</v>
      </c>
      <c r="AA192" s="62">
        <f t="shared" si="108"/>
        <v>0</v>
      </c>
      <c r="AB192" s="61">
        <f>SUM(AB179,AB183,AB187,AB191)</f>
        <v>0</v>
      </c>
      <c r="AC192" s="73">
        <f>SUM(AC179,AC183,AC187,AC191)</f>
        <v>0</v>
      </c>
      <c r="AD192" s="62">
        <f t="shared" si="109"/>
        <v>0</v>
      </c>
      <c r="AE192" s="61">
        <f>SUM(AE179,AE183,AE187,AE191)</f>
        <v>8580</v>
      </c>
      <c r="AF192" s="73">
        <f>SUM(AF179,AF183,AF187,AF191)</f>
        <v>44793</v>
      </c>
      <c r="AG192" s="62">
        <f t="shared" si="110"/>
        <v>0.19154778648449536</v>
      </c>
      <c r="AH192" s="61">
        <f>SUM(AH179,AH183,AH187,AH191)</f>
        <v>0</v>
      </c>
      <c r="AI192" s="73">
        <f>SUM(AI179,AI183,AI187,AI191)</f>
        <v>0</v>
      </c>
      <c r="AJ192" s="62">
        <f t="shared" si="111"/>
        <v>0</v>
      </c>
      <c r="AK192" s="61">
        <f>SUM(AK179,AK183,AK187,AK191)</f>
        <v>0</v>
      </c>
      <c r="AL192" s="73">
        <f>SUM(AL179,AL183,AL187,AL191)</f>
        <v>0</v>
      </c>
      <c r="AM192" s="62">
        <f t="shared" si="112"/>
        <v>0</v>
      </c>
      <c r="AN192" s="61">
        <f>SUM(AN179,AN183,AN187,AN191)</f>
        <v>8581</v>
      </c>
      <c r="AO192" s="61">
        <f>SUM(AO179,AO183,AO187,AO191)</f>
        <v>44844</v>
      </c>
      <c r="AP192" s="105">
        <f t="shared" si="113"/>
        <v>0.19135224333244136</v>
      </c>
      <c r="AQ192" s="134">
        <f>SUM(AQ179,AQ183,AQ187,AQ191)</f>
        <v>477</v>
      </c>
      <c r="AR192" s="121"/>
    </row>
    <row r="193" spans="1:44" x14ac:dyDescent="0.3">
      <c r="A193" s="238" t="s">
        <v>28</v>
      </c>
      <c r="B193" s="232" t="s">
        <v>24</v>
      </c>
      <c r="C193" s="100" t="s">
        <v>41</v>
      </c>
      <c r="D193" s="77"/>
      <c r="E193" s="69"/>
      <c r="F193" s="55">
        <f t="shared" si="102"/>
        <v>0</v>
      </c>
      <c r="G193" s="77"/>
      <c r="H193" s="69"/>
      <c r="I193" s="55">
        <f t="shared" si="114"/>
        <v>0</v>
      </c>
      <c r="J193" s="77">
        <v>392</v>
      </c>
      <c r="K193" s="69">
        <v>1747</v>
      </c>
      <c r="L193" s="55">
        <f t="shared" si="103"/>
        <v>0.22438465941614197</v>
      </c>
      <c r="M193" s="77">
        <v>169</v>
      </c>
      <c r="N193" s="69">
        <v>2399</v>
      </c>
      <c r="O193" s="55">
        <f t="shared" si="104"/>
        <v>7.0446019174656108E-2</v>
      </c>
      <c r="P193" s="77"/>
      <c r="Q193" s="69"/>
      <c r="R193" s="55">
        <f t="shared" si="105"/>
        <v>0</v>
      </c>
      <c r="S193" s="77"/>
      <c r="T193" s="69"/>
      <c r="U193" s="55">
        <f t="shared" si="106"/>
        <v>0</v>
      </c>
      <c r="V193" s="77"/>
      <c r="W193" s="69"/>
      <c r="X193" s="55">
        <f t="shared" si="107"/>
        <v>0</v>
      </c>
      <c r="Y193" s="77"/>
      <c r="Z193" s="69"/>
      <c r="AA193" s="55">
        <f t="shared" si="108"/>
        <v>0</v>
      </c>
      <c r="AB193" s="77"/>
      <c r="AC193" s="69"/>
      <c r="AD193" s="55">
        <f t="shared" si="109"/>
        <v>0</v>
      </c>
      <c r="AE193" s="77"/>
      <c r="AF193" s="70"/>
      <c r="AG193" s="55">
        <f t="shared" si="110"/>
        <v>0</v>
      </c>
      <c r="AH193" s="77">
        <v>0</v>
      </c>
      <c r="AI193" s="70"/>
      <c r="AJ193" s="55">
        <f t="shared" si="111"/>
        <v>0</v>
      </c>
      <c r="AK193" s="77">
        <v>0</v>
      </c>
      <c r="AL193" s="70"/>
      <c r="AM193" s="55">
        <f t="shared" si="112"/>
        <v>0</v>
      </c>
      <c r="AN193" s="97">
        <f>SUM(D193,G193,J193,M193,P193,S193,V193,Y193,AB193,AE193,AH193,AK193)</f>
        <v>561</v>
      </c>
      <c r="AO193" s="77">
        <f>SUM(E193,H193,K193,N193,Q193,W193,T193,Z193,AC193,AF193,AI193,AL193)</f>
        <v>4146</v>
      </c>
      <c r="AP193" s="98">
        <f t="shared" si="113"/>
        <v>0.1353111432706223</v>
      </c>
      <c r="AQ193" s="124"/>
      <c r="AR193" s="121"/>
    </row>
    <row r="194" spans="1:44" x14ac:dyDescent="0.3">
      <c r="A194" s="233"/>
      <c r="B194" s="233"/>
      <c r="C194" s="100" t="s">
        <v>43</v>
      </c>
      <c r="D194" s="77"/>
      <c r="E194" s="70"/>
      <c r="F194" s="55">
        <f t="shared" si="102"/>
        <v>0</v>
      </c>
      <c r="G194" s="77"/>
      <c r="H194" s="70"/>
      <c r="I194" s="55">
        <f t="shared" si="114"/>
        <v>0</v>
      </c>
      <c r="J194" s="77">
        <v>474</v>
      </c>
      <c r="K194" s="70">
        <v>3476</v>
      </c>
      <c r="L194" s="55">
        <f t="shared" si="103"/>
        <v>0.13636363636363635</v>
      </c>
      <c r="M194" s="77">
        <v>425</v>
      </c>
      <c r="N194" s="70">
        <v>6101</v>
      </c>
      <c r="O194" s="55">
        <f t="shared" si="104"/>
        <v>6.9660711358793634E-2</v>
      </c>
      <c r="P194" s="77"/>
      <c r="Q194" s="70"/>
      <c r="R194" s="55">
        <f t="shared" si="105"/>
        <v>0</v>
      </c>
      <c r="S194" s="77"/>
      <c r="T194" s="70"/>
      <c r="U194" s="55">
        <f t="shared" si="106"/>
        <v>0</v>
      </c>
      <c r="V194" s="77"/>
      <c r="W194" s="70"/>
      <c r="X194" s="55">
        <f t="shared" si="107"/>
        <v>0</v>
      </c>
      <c r="Y194" s="77"/>
      <c r="Z194" s="70"/>
      <c r="AA194" s="55">
        <f t="shared" si="108"/>
        <v>0</v>
      </c>
      <c r="AB194" s="77"/>
      <c r="AC194" s="70"/>
      <c r="AD194" s="55">
        <f t="shared" si="109"/>
        <v>0</v>
      </c>
      <c r="AE194" s="77"/>
      <c r="AF194" s="70"/>
      <c r="AG194" s="55">
        <f t="shared" si="110"/>
        <v>0</v>
      </c>
      <c r="AH194" s="77">
        <v>0</v>
      </c>
      <c r="AI194" s="70"/>
      <c r="AJ194" s="55">
        <f t="shared" si="111"/>
        <v>0</v>
      </c>
      <c r="AK194" s="77">
        <v>0</v>
      </c>
      <c r="AL194" s="70"/>
      <c r="AM194" s="55">
        <f t="shared" si="112"/>
        <v>0</v>
      </c>
      <c r="AN194" s="97">
        <f>SUM(D194,G194,J194,M194,P194,S194,V194,Y194,AB194,AE194,AH194,AK194)</f>
        <v>899</v>
      </c>
      <c r="AO194" s="77">
        <f>SUM(E194,H194,K194,N194,Q194,W194,T194,Z194,AC194,AF194,AI194,AL194)</f>
        <v>9577</v>
      </c>
      <c r="AP194" s="98">
        <f t="shared" si="113"/>
        <v>9.3870731961992276E-2</v>
      </c>
      <c r="AQ194" s="124"/>
      <c r="AR194" s="121"/>
    </row>
    <row r="195" spans="1:44" x14ac:dyDescent="0.3">
      <c r="A195" s="233"/>
      <c r="B195" s="233"/>
      <c r="C195" s="100" t="s">
        <v>47</v>
      </c>
      <c r="D195" s="77"/>
      <c r="E195" s="70"/>
      <c r="F195" s="55">
        <f t="shared" si="102"/>
        <v>0</v>
      </c>
      <c r="G195" s="77"/>
      <c r="H195" s="70"/>
      <c r="I195" s="55">
        <f t="shared" si="114"/>
        <v>0</v>
      </c>
      <c r="J195" s="77">
        <v>454</v>
      </c>
      <c r="K195" s="70">
        <v>2891</v>
      </c>
      <c r="L195" s="55">
        <f t="shared" si="103"/>
        <v>0.15703908682116915</v>
      </c>
      <c r="M195" s="77">
        <v>342</v>
      </c>
      <c r="N195" s="70">
        <v>4605</v>
      </c>
      <c r="O195" s="55">
        <f t="shared" si="104"/>
        <v>7.42671009771987E-2</v>
      </c>
      <c r="P195" s="77"/>
      <c r="Q195" s="70"/>
      <c r="R195" s="55">
        <f t="shared" si="105"/>
        <v>0</v>
      </c>
      <c r="S195" s="77"/>
      <c r="T195" s="70"/>
      <c r="U195" s="55">
        <f t="shared" si="106"/>
        <v>0</v>
      </c>
      <c r="V195" s="77"/>
      <c r="W195" s="70"/>
      <c r="X195" s="55">
        <f t="shared" si="107"/>
        <v>0</v>
      </c>
      <c r="Y195" s="77"/>
      <c r="Z195" s="70"/>
      <c r="AA195" s="55">
        <f t="shared" si="108"/>
        <v>0</v>
      </c>
      <c r="AB195" s="77"/>
      <c r="AC195" s="70"/>
      <c r="AD195" s="55">
        <f t="shared" si="109"/>
        <v>0</v>
      </c>
      <c r="AE195" s="77"/>
      <c r="AF195" s="70"/>
      <c r="AG195" s="55">
        <f t="shared" si="110"/>
        <v>0</v>
      </c>
      <c r="AH195" s="77">
        <v>0</v>
      </c>
      <c r="AI195" s="70"/>
      <c r="AJ195" s="55">
        <f t="shared" si="111"/>
        <v>0</v>
      </c>
      <c r="AK195" s="77">
        <v>0</v>
      </c>
      <c r="AL195" s="70"/>
      <c r="AM195" s="55">
        <f t="shared" si="112"/>
        <v>0</v>
      </c>
      <c r="AN195" s="97">
        <f>SUM(D195,G195,J195,M195,P195,S195,V195,Y195,AB195,AE195,AH195,AK195)</f>
        <v>796</v>
      </c>
      <c r="AO195" s="77">
        <f>SUM(E195,H195,K195,N195,Q195,W195,T195,Z195,AC195,AF195,AI195,AL195)</f>
        <v>7496</v>
      </c>
      <c r="AP195" s="98">
        <f t="shared" si="113"/>
        <v>0.10618996798292422</v>
      </c>
      <c r="AQ195" s="124"/>
      <c r="AR195" s="121"/>
    </row>
    <row r="196" spans="1:44" x14ac:dyDescent="0.3">
      <c r="A196" s="233"/>
      <c r="B196" s="234"/>
      <c r="C196" s="102" t="s">
        <v>44</v>
      </c>
      <c r="D196" s="58">
        <f>SUM(D193:D195)</f>
        <v>0</v>
      </c>
      <c r="E196" s="71">
        <f>SUM(E193:E195)</f>
        <v>0</v>
      </c>
      <c r="F196" s="59">
        <f t="shared" si="102"/>
        <v>0</v>
      </c>
      <c r="G196" s="58">
        <f>SUM(G193:G195)</f>
        <v>0</v>
      </c>
      <c r="H196" s="71">
        <f>SUM(H193:H195)</f>
        <v>0</v>
      </c>
      <c r="I196" s="59">
        <f t="shared" si="114"/>
        <v>0</v>
      </c>
      <c r="J196" s="58">
        <f>SUM(J193:J195)</f>
        <v>1320</v>
      </c>
      <c r="K196" s="71">
        <f>SUM(K193:K195)</f>
        <v>8114</v>
      </c>
      <c r="L196" s="59">
        <f t="shared" si="103"/>
        <v>0.16268178456987922</v>
      </c>
      <c r="M196" s="58">
        <f>SUM(M193:M195)</f>
        <v>936</v>
      </c>
      <c r="N196" s="71">
        <f>SUM(N193:N195)</f>
        <v>13105</v>
      </c>
      <c r="O196" s="59">
        <f t="shared" si="104"/>
        <v>7.1423120946203733E-2</v>
      </c>
      <c r="P196" s="58">
        <f>SUM(P193:P195)</f>
        <v>0</v>
      </c>
      <c r="Q196" s="71">
        <f>SUM(Q193:Q195)</f>
        <v>0</v>
      </c>
      <c r="R196" s="59">
        <f t="shared" si="105"/>
        <v>0</v>
      </c>
      <c r="S196" s="58">
        <f>SUM(S193:S195)</f>
        <v>0</v>
      </c>
      <c r="T196" s="71">
        <f>SUM(T193:T195)</f>
        <v>0</v>
      </c>
      <c r="U196" s="59">
        <f t="shared" si="106"/>
        <v>0</v>
      </c>
      <c r="V196" s="58">
        <f>SUM(V193:V195)</f>
        <v>0</v>
      </c>
      <c r="W196" s="71">
        <f>SUM(W193:W195)</f>
        <v>0</v>
      </c>
      <c r="X196" s="59">
        <f t="shared" si="107"/>
        <v>0</v>
      </c>
      <c r="Y196" s="58">
        <f>SUM(Y193:Y195)</f>
        <v>0</v>
      </c>
      <c r="Z196" s="71">
        <f>SUM(Z193:Z195)</f>
        <v>0</v>
      </c>
      <c r="AA196" s="59">
        <f t="shared" si="108"/>
        <v>0</v>
      </c>
      <c r="AB196" s="58">
        <f>SUM(AB193:AB195)</f>
        <v>0</v>
      </c>
      <c r="AC196" s="71">
        <f>SUM(AC193:AC195)</f>
        <v>0</v>
      </c>
      <c r="AD196" s="59">
        <f t="shared" si="109"/>
        <v>0</v>
      </c>
      <c r="AE196" s="58">
        <f>SUM(AE193:AE195)</f>
        <v>0</v>
      </c>
      <c r="AF196" s="71">
        <f>SUM(AF193:AF195)</f>
        <v>0</v>
      </c>
      <c r="AG196" s="59">
        <f t="shared" si="110"/>
        <v>0</v>
      </c>
      <c r="AH196" s="58">
        <v>0</v>
      </c>
      <c r="AI196" s="71">
        <f>SUM(AI193:AI195)</f>
        <v>0</v>
      </c>
      <c r="AJ196" s="59">
        <f t="shared" si="111"/>
        <v>0</v>
      </c>
      <c r="AK196" s="58">
        <v>0</v>
      </c>
      <c r="AL196" s="71">
        <f>SUM(AL193:AL195)</f>
        <v>0</v>
      </c>
      <c r="AM196" s="59">
        <f t="shared" si="112"/>
        <v>0</v>
      </c>
      <c r="AN196" s="58">
        <f>SUM(AN193:AN195)</f>
        <v>2256</v>
      </c>
      <c r="AO196" s="58">
        <f>SUM(AO193:AO195)</f>
        <v>21219</v>
      </c>
      <c r="AP196" s="103">
        <f t="shared" si="113"/>
        <v>0.10631980771949667</v>
      </c>
      <c r="AQ196" s="133">
        <f>SUM(AQ193:AQ195)</f>
        <v>0</v>
      </c>
      <c r="AR196" s="121"/>
    </row>
    <row r="197" spans="1:44" x14ac:dyDescent="0.3">
      <c r="A197" s="233"/>
      <c r="B197" s="232" t="s">
        <v>25</v>
      </c>
      <c r="C197" s="100" t="s">
        <v>38</v>
      </c>
      <c r="D197" s="77"/>
      <c r="E197" s="70"/>
      <c r="F197" s="55">
        <f t="shared" si="102"/>
        <v>0</v>
      </c>
      <c r="G197" s="77"/>
      <c r="H197" s="70"/>
      <c r="I197" s="55">
        <f t="shared" si="114"/>
        <v>0</v>
      </c>
      <c r="J197" s="129">
        <v>541</v>
      </c>
      <c r="K197" s="70">
        <v>5841</v>
      </c>
      <c r="L197" s="55">
        <f t="shared" si="103"/>
        <v>9.2621126519431607E-2</v>
      </c>
      <c r="M197" s="129">
        <v>477</v>
      </c>
      <c r="N197" s="70">
        <v>7339</v>
      </c>
      <c r="O197" s="55">
        <f t="shared" si="104"/>
        <v>6.4995230957896166E-2</v>
      </c>
      <c r="P197" s="77"/>
      <c r="Q197" s="70"/>
      <c r="R197" s="55">
        <f t="shared" si="105"/>
        <v>0</v>
      </c>
      <c r="S197" s="77"/>
      <c r="T197" s="70"/>
      <c r="U197" s="55">
        <f t="shared" si="106"/>
        <v>0</v>
      </c>
      <c r="V197" s="77"/>
      <c r="W197" s="70"/>
      <c r="X197" s="55">
        <f t="shared" si="107"/>
        <v>0</v>
      </c>
      <c r="Y197" s="77"/>
      <c r="Z197" s="70"/>
      <c r="AA197" s="55">
        <f t="shared" si="108"/>
        <v>0</v>
      </c>
      <c r="AB197" s="77"/>
      <c r="AC197" s="70"/>
      <c r="AD197" s="55">
        <f t="shared" si="109"/>
        <v>0</v>
      </c>
      <c r="AE197" s="77"/>
      <c r="AF197" s="70"/>
      <c r="AG197" s="55">
        <f t="shared" si="110"/>
        <v>0</v>
      </c>
      <c r="AH197" s="77">
        <v>0</v>
      </c>
      <c r="AI197" s="70"/>
      <c r="AJ197" s="55">
        <f t="shared" si="111"/>
        <v>0</v>
      </c>
      <c r="AK197" s="77">
        <v>0</v>
      </c>
      <c r="AL197" s="70"/>
      <c r="AM197" s="55">
        <f t="shared" si="112"/>
        <v>0</v>
      </c>
      <c r="AN197" s="97">
        <f>SUM(D197,G197,J197,M197,P197,S197,V197,Y197,AB197,AE197,AH197,AK197)</f>
        <v>1018</v>
      </c>
      <c r="AO197" s="77">
        <f>SUM(E197,H197,K197,N197,Q197,W197,T197,Z197,AC197,AF197,AI197,AL197)</f>
        <v>13180</v>
      </c>
      <c r="AP197" s="98">
        <f t="shared" si="113"/>
        <v>7.7238239757207894E-2</v>
      </c>
      <c r="AQ197" s="124"/>
      <c r="AR197" s="121"/>
    </row>
    <row r="198" spans="1:44" x14ac:dyDescent="0.3">
      <c r="A198" s="233"/>
      <c r="B198" s="233"/>
      <c r="C198" s="54" t="s">
        <v>39</v>
      </c>
      <c r="D198" s="77"/>
      <c r="E198" s="70"/>
      <c r="F198" s="55">
        <f t="shared" ref="F198:F243" si="115">IF(ISERROR(D198/E198),0,(D198/E198))</f>
        <v>0</v>
      </c>
      <c r="G198" s="77"/>
      <c r="H198" s="70"/>
      <c r="I198" s="55">
        <f t="shared" si="114"/>
        <v>0</v>
      </c>
      <c r="J198" s="135">
        <v>643</v>
      </c>
      <c r="K198" s="70">
        <v>6518</v>
      </c>
      <c r="L198" s="55">
        <f t="shared" ref="L198:L243" si="116">IF(ISERROR(J198/K198),0,(J198/K198))</f>
        <v>9.8649892605093589E-2</v>
      </c>
      <c r="M198" s="135">
        <v>525</v>
      </c>
      <c r="N198" s="70">
        <v>8416</v>
      </c>
      <c r="O198" s="55">
        <f t="shared" ref="O198:O243" si="117">IF(ISERROR(M198/N198),0,(M198/N198))</f>
        <v>6.2381178707224337E-2</v>
      </c>
      <c r="P198" s="77"/>
      <c r="Q198" s="70"/>
      <c r="R198" s="55">
        <f t="shared" ref="R198:R243" si="118">IF(ISERROR(P198/Q198),0,(P198/Q198))</f>
        <v>0</v>
      </c>
      <c r="S198" s="77"/>
      <c r="T198" s="70"/>
      <c r="U198" s="55">
        <f t="shared" ref="U198:U243" si="119">IF(ISERROR(S198/T198),0,(S198/T198))</f>
        <v>0</v>
      </c>
      <c r="V198" s="77"/>
      <c r="W198" s="70"/>
      <c r="X198" s="55">
        <f t="shared" ref="X198:X243" si="120">IF(ISERROR(V198/W198),0,(V198/W198))</f>
        <v>0</v>
      </c>
      <c r="Y198" s="77"/>
      <c r="Z198" s="70"/>
      <c r="AA198" s="55">
        <f t="shared" ref="AA198:AA243" si="121">IF(ISERROR(Y198/Z198),0,(Y198/Z198))</f>
        <v>0</v>
      </c>
      <c r="AB198" s="77"/>
      <c r="AC198" s="70"/>
      <c r="AD198" s="55">
        <f t="shared" ref="AD198:AD244" si="122">IF(ISERROR(AB198/AC198),0,(AB198/AC198))</f>
        <v>0</v>
      </c>
      <c r="AE198" s="77"/>
      <c r="AF198" s="70"/>
      <c r="AG198" s="55">
        <f t="shared" ref="AG198:AG244" si="123">IF(ISERROR(AE198/AF198),0,(AE198/AF198))</f>
        <v>0</v>
      </c>
      <c r="AH198" s="77">
        <v>0</v>
      </c>
      <c r="AI198" s="70"/>
      <c r="AJ198" s="55">
        <f t="shared" ref="AJ198:AJ244" si="124">IF(ISERROR(AH198/AI198),0,(AH198/AI198))</f>
        <v>0</v>
      </c>
      <c r="AK198" s="77">
        <v>0</v>
      </c>
      <c r="AL198" s="70"/>
      <c r="AM198" s="55">
        <f t="shared" ref="AM198:AM244" si="125">IF(ISERROR(AK198/AL198),0,(AK198/AL198))</f>
        <v>0</v>
      </c>
      <c r="AN198" s="97">
        <f>SUM(D198,G198,J198,M198,P198,S198,V198,Y198,AB198,AE198,AH198,AK198)</f>
        <v>1168</v>
      </c>
      <c r="AO198" s="77">
        <f>SUM(E198,H198,K198,N198,Q198,W198,T198,Z198,AC198,AF198,AI198,AL198)</f>
        <v>14934</v>
      </c>
      <c r="AP198" s="98">
        <f t="shared" ref="AP198:AP243" si="126">IF(ISERROR(AN198/AO198),0,(AN198/AO198))</f>
        <v>7.8210794160974956E-2</v>
      </c>
      <c r="AQ198" s="124"/>
      <c r="AR198" s="122"/>
    </row>
    <row r="199" spans="1:44" x14ac:dyDescent="0.3">
      <c r="A199" s="233"/>
      <c r="B199" s="233"/>
      <c r="C199" s="100" t="s">
        <v>52</v>
      </c>
      <c r="D199" s="77"/>
      <c r="E199" s="70"/>
      <c r="F199" s="55">
        <f t="shared" si="115"/>
        <v>0</v>
      </c>
      <c r="G199" s="77"/>
      <c r="H199" s="70"/>
      <c r="I199" s="55">
        <f t="shared" si="114"/>
        <v>0</v>
      </c>
      <c r="J199" s="77">
        <v>638</v>
      </c>
      <c r="K199" s="70">
        <v>5767</v>
      </c>
      <c r="L199" s="55">
        <f t="shared" si="116"/>
        <v>0.11062944338477544</v>
      </c>
      <c r="M199" s="77">
        <v>622</v>
      </c>
      <c r="N199" s="70">
        <v>8109</v>
      </c>
      <c r="O199" s="55">
        <f t="shared" si="117"/>
        <v>7.6704895794795905E-2</v>
      </c>
      <c r="P199" s="77"/>
      <c r="Q199" s="70"/>
      <c r="R199" s="55">
        <f t="shared" si="118"/>
        <v>0</v>
      </c>
      <c r="S199" s="77"/>
      <c r="T199" s="70"/>
      <c r="U199" s="55">
        <f t="shared" si="119"/>
        <v>0</v>
      </c>
      <c r="V199" s="77"/>
      <c r="W199" s="70"/>
      <c r="X199" s="55">
        <f t="shared" si="120"/>
        <v>0</v>
      </c>
      <c r="Y199" s="77"/>
      <c r="Z199" s="70"/>
      <c r="AA199" s="55">
        <f t="shared" si="121"/>
        <v>0</v>
      </c>
      <c r="AB199" s="77"/>
      <c r="AC199" s="70"/>
      <c r="AD199" s="55">
        <f t="shared" si="122"/>
        <v>0</v>
      </c>
      <c r="AE199" s="77"/>
      <c r="AF199" s="70"/>
      <c r="AG199" s="55">
        <f t="shared" si="123"/>
        <v>0</v>
      </c>
      <c r="AH199" s="77">
        <v>0</v>
      </c>
      <c r="AI199" s="70"/>
      <c r="AJ199" s="55">
        <f t="shared" si="124"/>
        <v>0</v>
      </c>
      <c r="AK199" s="77">
        <v>0</v>
      </c>
      <c r="AL199" s="70"/>
      <c r="AM199" s="55">
        <f t="shared" si="125"/>
        <v>0</v>
      </c>
      <c r="AN199" s="97">
        <f>SUM(D199,G199,J199,M199,P199,S199,V199,Y199,AB199,AE199,AH199,AK199)</f>
        <v>1260</v>
      </c>
      <c r="AO199" s="77">
        <f>SUM(E199,H199,K199,N199,Q199,W199,T199,Z199,AC199,AF199,AI199,AL199)</f>
        <v>13876</v>
      </c>
      <c r="AP199" s="98">
        <f t="shared" si="126"/>
        <v>9.0804266359181318E-2</v>
      </c>
      <c r="AQ199" s="124"/>
      <c r="AR199" s="121"/>
    </row>
    <row r="200" spans="1:44" x14ac:dyDescent="0.3">
      <c r="A200" s="233"/>
      <c r="B200" s="234"/>
      <c r="C200" s="102" t="s">
        <v>44</v>
      </c>
      <c r="D200" s="58">
        <f>SUM(D197:D199)</f>
        <v>0</v>
      </c>
      <c r="E200" s="71">
        <f>SUM(E197:E199)</f>
        <v>0</v>
      </c>
      <c r="F200" s="59">
        <f t="shared" si="115"/>
        <v>0</v>
      </c>
      <c r="G200" s="58">
        <f>SUM(G197:G199)</f>
        <v>0</v>
      </c>
      <c r="H200" s="71">
        <f>SUM(H197:H199)</f>
        <v>0</v>
      </c>
      <c r="I200" s="59">
        <f t="shared" ref="I200:I243" si="127">IF(ISERROR(G200/H200),0,(G200/H200))</f>
        <v>0</v>
      </c>
      <c r="J200" s="58">
        <f>SUM(J197:J199)</f>
        <v>1822</v>
      </c>
      <c r="K200" s="71">
        <f>SUM(K197:K199)</f>
        <v>18126</v>
      </c>
      <c r="L200" s="59">
        <f t="shared" si="116"/>
        <v>0.10051859207767848</v>
      </c>
      <c r="M200" s="58">
        <f>SUM(M197:M199)</f>
        <v>1624</v>
      </c>
      <c r="N200" s="71">
        <f>SUM(N197:N199)</f>
        <v>23864</v>
      </c>
      <c r="O200" s="59">
        <f t="shared" si="117"/>
        <v>6.8052296345960439E-2</v>
      </c>
      <c r="P200" s="58">
        <f>SUM(P197:P199)</f>
        <v>0</v>
      </c>
      <c r="Q200" s="71">
        <f>SUM(Q197:Q199)</f>
        <v>0</v>
      </c>
      <c r="R200" s="59">
        <f t="shared" si="118"/>
        <v>0</v>
      </c>
      <c r="S200" s="58">
        <f>SUM(S197:S199)</f>
        <v>0</v>
      </c>
      <c r="T200" s="71">
        <f>SUM(T197:T199)</f>
        <v>0</v>
      </c>
      <c r="U200" s="59">
        <f t="shared" si="119"/>
        <v>0</v>
      </c>
      <c r="V200" s="58">
        <f>SUM(V197:V199)</f>
        <v>0</v>
      </c>
      <c r="W200" s="71">
        <f>SUM(W197:W199)</f>
        <v>0</v>
      </c>
      <c r="X200" s="59">
        <f t="shared" si="120"/>
        <v>0</v>
      </c>
      <c r="Y200" s="58">
        <f>SUM(Y197:Y199)</f>
        <v>0</v>
      </c>
      <c r="Z200" s="71">
        <f>SUM(Z197:Z199)</f>
        <v>0</v>
      </c>
      <c r="AA200" s="59">
        <f t="shared" si="121"/>
        <v>0</v>
      </c>
      <c r="AB200" s="58">
        <f>SUM(AB197:AB199)</f>
        <v>0</v>
      </c>
      <c r="AC200" s="71">
        <f>SUM(AC197:AC199)</f>
        <v>0</v>
      </c>
      <c r="AD200" s="59">
        <f t="shared" si="122"/>
        <v>0</v>
      </c>
      <c r="AE200" s="58">
        <f>SUM(AE197:AE199)</f>
        <v>0</v>
      </c>
      <c r="AF200" s="71">
        <f>SUM(AF197:AF199)</f>
        <v>0</v>
      </c>
      <c r="AG200" s="59">
        <f t="shared" si="123"/>
        <v>0</v>
      </c>
      <c r="AH200" s="58">
        <v>0</v>
      </c>
      <c r="AI200" s="71">
        <f>SUM(AI197:AI199)</f>
        <v>0</v>
      </c>
      <c r="AJ200" s="59">
        <f t="shared" si="124"/>
        <v>0</v>
      </c>
      <c r="AK200" s="58">
        <v>0</v>
      </c>
      <c r="AL200" s="71">
        <f>SUM(AL197:AL199)</f>
        <v>0</v>
      </c>
      <c r="AM200" s="59">
        <f t="shared" si="125"/>
        <v>0</v>
      </c>
      <c r="AN200" s="58">
        <f>SUM(AN197:AN199)</f>
        <v>3446</v>
      </c>
      <c r="AO200" s="58">
        <f>SUM(AO197:AO199)</f>
        <v>41990</v>
      </c>
      <c r="AP200" s="103">
        <f t="shared" si="126"/>
        <v>8.2067158847344612E-2</v>
      </c>
      <c r="AQ200" s="133">
        <f>SUM(AQ197:AQ199)</f>
        <v>0</v>
      </c>
      <c r="AR200" s="121"/>
    </row>
    <row r="201" spans="1:44" x14ac:dyDescent="0.3">
      <c r="A201" s="233"/>
      <c r="B201" s="232" t="s">
        <v>26</v>
      </c>
      <c r="C201" s="100" t="s">
        <v>55</v>
      </c>
      <c r="D201" s="77"/>
      <c r="E201" s="70"/>
      <c r="F201" s="55">
        <f t="shared" si="115"/>
        <v>0</v>
      </c>
      <c r="G201" s="77"/>
      <c r="H201" s="70"/>
      <c r="I201" s="55">
        <f t="shared" si="127"/>
        <v>0</v>
      </c>
      <c r="J201" s="137">
        <v>655</v>
      </c>
      <c r="K201" s="70">
        <v>5368</v>
      </c>
      <c r="L201" s="55">
        <f t="shared" si="116"/>
        <v>0.1220193740685544</v>
      </c>
      <c r="M201" s="137">
        <v>574</v>
      </c>
      <c r="N201" s="70">
        <v>7992</v>
      </c>
      <c r="O201" s="55">
        <f t="shared" si="117"/>
        <v>7.1821821821821827E-2</v>
      </c>
      <c r="P201" s="77"/>
      <c r="Q201" s="70"/>
      <c r="R201" s="55">
        <f t="shared" si="118"/>
        <v>0</v>
      </c>
      <c r="S201" s="77"/>
      <c r="T201" s="70"/>
      <c r="U201" s="55">
        <f t="shared" si="119"/>
        <v>0</v>
      </c>
      <c r="V201" s="77"/>
      <c r="W201" s="70"/>
      <c r="X201" s="55">
        <f t="shared" si="120"/>
        <v>0</v>
      </c>
      <c r="Y201" s="77"/>
      <c r="Z201" s="70"/>
      <c r="AA201" s="55">
        <f t="shared" si="121"/>
        <v>0</v>
      </c>
      <c r="AB201" s="77"/>
      <c r="AC201" s="70"/>
      <c r="AD201" s="55">
        <f t="shared" si="122"/>
        <v>0</v>
      </c>
      <c r="AE201" s="77"/>
      <c r="AF201" s="70"/>
      <c r="AG201" s="55">
        <f t="shared" si="123"/>
        <v>0</v>
      </c>
      <c r="AH201" s="77">
        <v>0</v>
      </c>
      <c r="AI201" s="70"/>
      <c r="AJ201" s="55">
        <f t="shared" si="124"/>
        <v>0</v>
      </c>
      <c r="AK201" s="77">
        <v>0</v>
      </c>
      <c r="AL201" s="70"/>
      <c r="AM201" s="55">
        <f t="shared" si="125"/>
        <v>0</v>
      </c>
      <c r="AN201" s="97">
        <f>SUM(D201,G201,J201,M201,P201,S201,V201,Y201,AB201,AE201,AH201,AK201)</f>
        <v>1229</v>
      </c>
      <c r="AO201" s="77">
        <f>SUM(E201,H201,K201,N201,Q201,W201,T201,Z201,AC201,AF201,AI201,AL201)</f>
        <v>13360</v>
      </c>
      <c r="AP201" s="98">
        <f t="shared" si="126"/>
        <v>9.1991017964071858E-2</v>
      </c>
      <c r="AQ201" s="124"/>
      <c r="AR201" s="121"/>
    </row>
    <row r="202" spans="1:44" x14ac:dyDescent="0.3">
      <c r="A202" s="233"/>
      <c r="B202" s="233"/>
      <c r="C202" s="100" t="s">
        <v>50</v>
      </c>
      <c r="D202" s="77"/>
      <c r="E202" s="70"/>
      <c r="F202" s="55">
        <f t="shared" si="115"/>
        <v>0</v>
      </c>
      <c r="G202" s="77"/>
      <c r="H202" s="70"/>
      <c r="I202" s="55">
        <f t="shared" si="127"/>
        <v>0</v>
      </c>
      <c r="J202" s="77">
        <v>603</v>
      </c>
      <c r="K202" s="70">
        <v>3748</v>
      </c>
      <c r="L202" s="55">
        <f t="shared" si="116"/>
        <v>0.16088580576307365</v>
      </c>
      <c r="M202" s="77">
        <v>646</v>
      </c>
      <c r="N202" s="70">
        <v>6221</v>
      </c>
      <c r="O202" s="55">
        <f t="shared" si="117"/>
        <v>0.10384182607297862</v>
      </c>
      <c r="P202" s="77"/>
      <c r="Q202" s="70"/>
      <c r="R202" s="55">
        <f t="shared" si="118"/>
        <v>0</v>
      </c>
      <c r="S202" s="77"/>
      <c r="T202" s="70"/>
      <c r="U202" s="55">
        <f t="shared" si="119"/>
        <v>0</v>
      </c>
      <c r="V202" s="77"/>
      <c r="W202" s="70"/>
      <c r="X202" s="55">
        <f t="shared" si="120"/>
        <v>0</v>
      </c>
      <c r="Y202" s="77"/>
      <c r="Z202" s="70"/>
      <c r="AA202" s="55">
        <f t="shared" si="121"/>
        <v>0</v>
      </c>
      <c r="AB202" s="77"/>
      <c r="AC202" s="70"/>
      <c r="AD202" s="55">
        <f t="shared" si="122"/>
        <v>0</v>
      </c>
      <c r="AE202" s="77"/>
      <c r="AF202" s="70"/>
      <c r="AG202" s="55">
        <f t="shared" si="123"/>
        <v>0</v>
      </c>
      <c r="AH202" s="77">
        <v>0</v>
      </c>
      <c r="AI202" s="70"/>
      <c r="AJ202" s="55">
        <f t="shared" si="124"/>
        <v>0</v>
      </c>
      <c r="AK202" s="77">
        <v>0</v>
      </c>
      <c r="AL202" s="70"/>
      <c r="AM202" s="55">
        <f t="shared" si="125"/>
        <v>0</v>
      </c>
      <c r="AN202" s="97">
        <f>SUM(D202,G202,J202,M202,P202,S202,V202,Y202,AB202,AE202,AH202,AK202)</f>
        <v>1249</v>
      </c>
      <c r="AO202" s="77">
        <f>SUM(E202,H202,K202,N202,Q202,W202,T202,Z202,AC202,AF202,AI202,AL202)</f>
        <v>9969</v>
      </c>
      <c r="AP202" s="98">
        <f t="shared" si="126"/>
        <v>0.12528839402146655</v>
      </c>
      <c r="AQ202" s="124"/>
      <c r="AR202" s="121"/>
    </row>
    <row r="203" spans="1:44" x14ac:dyDescent="0.3">
      <c r="A203" s="233"/>
      <c r="B203" s="233"/>
      <c r="C203" s="100" t="s">
        <v>51</v>
      </c>
      <c r="D203" s="77"/>
      <c r="E203" s="70"/>
      <c r="F203" s="55">
        <f t="shared" si="115"/>
        <v>0</v>
      </c>
      <c r="G203" s="77"/>
      <c r="H203" s="70"/>
      <c r="I203" s="55">
        <f t="shared" si="127"/>
        <v>0</v>
      </c>
      <c r="J203" s="77">
        <v>761</v>
      </c>
      <c r="K203" s="70">
        <v>4595</v>
      </c>
      <c r="L203" s="55">
        <f t="shared" si="116"/>
        <v>0.16561479869423287</v>
      </c>
      <c r="M203" s="77">
        <v>569</v>
      </c>
      <c r="N203" s="70">
        <v>4648</v>
      </c>
      <c r="O203" s="55">
        <f t="shared" si="117"/>
        <v>0.12241824440619621</v>
      </c>
      <c r="P203" s="77"/>
      <c r="Q203" s="70"/>
      <c r="R203" s="55">
        <f t="shared" si="118"/>
        <v>0</v>
      </c>
      <c r="S203" s="77"/>
      <c r="T203" s="70"/>
      <c r="U203" s="55">
        <f t="shared" si="119"/>
        <v>0</v>
      </c>
      <c r="V203" s="77"/>
      <c r="W203" s="70"/>
      <c r="X203" s="55">
        <f t="shared" si="120"/>
        <v>0</v>
      </c>
      <c r="Y203" s="77"/>
      <c r="Z203" s="70"/>
      <c r="AA203" s="55">
        <f t="shared" si="121"/>
        <v>0</v>
      </c>
      <c r="AB203" s="77"/>
      <c r="AC203" s="70"/>
      <c r="AD203" s="55">
        <f t="shared" si="122"/>
        <v>0</v>
      </c>
      <c r="AE203" s="77"/>
      <c r="AF203" s="70"/>
      <c r="AG203" s="55">
        <f t="shared" si="123"/>
        <v>0</v>
      </c>
      <c r="AH203" s="77">
        <v>0</v>
      </c>
      <c r="AI203" s="70"/>
      <c r="AJ203" s="55">
        <f t="shared" si="124"/>
        <v>0</v>
      </c>
      <c r="AK203" s="77">
        <v>0</v>
      </c>
      <c r="AL203" s="70"/>
      <c r="AM203" s="55">
        <f t="shared" si="125"/>
        <v>0</v>
      </c>
      <c r="AN203" s="97">
        <f>SUM(D203,G203,J203,M203,P203,S203,V203,Y203,AB203,AE203,AH203,AK203)</f>
        <v>1330</v>
      </c>
      <c r="AO203" s="77">
        <f>SUM(E203,H203,K203,N203,Q203,W203,T203,Z203,AC203,AF203,AI203,AL203)</f>
        <v>9243</v>
      </c>
      <c r="AP203" s="56">
        <f t="shared" si="126"/>
        <v>0.14389267553824517</v>
      </c>
      <c r="AQ203" s="124"/>
      <c r="AR203" s="121"/>
    </row>
    <row r="204" spans="1:44" x14ac:dyDescent="0.3">
      <c r="A204" s="233"/>
      <c r="B204" s="234"/>
      <c r="C204" s="102" t="s">
        <v>44</v>
      </c>
      <c r="D204" s="58">
        <f>SUM(D201:D203)</f>
        <v>0</v>
      </c>
      <c r="E204" s="71">
        <f>SUM(E201:E203)</f>
        <v>0</v>
      </c>
      <c r="F204" s="59">
        <f t="shared" si="115"/>
        <v>0</v>
      </c>
      <c r="G204" s="58">
        <f>SUM(G201:G203)</f>
        <v>0</v>
      </c>
      <c r="H204" s="71">
        <f>SUM(H201:H203)</f>
        <v>0</v>
      </c>
      <c r="I204" s="59">
        <f t="shared" si="127"/>
        <v>0</v>
      </c>
      <c r="J204" s="58">
        <f>SUM(J201:J203)</f>
        <v>2019</v>
      </c>
      <c r="K204" s="71">
        <f>SUM(K201:K203)</f>
        <v>13711</v>
      </c>
      <c r="L204" s="59">
        <f t="shared" si="116"/>
        <v>0.14725402961126102</v>
      </c>
      <c r="M204" s="58">
        <f>SUM(M201:M203)</f>
        <v>1789</v>
      </c>
      <c r="N204" s="71">
        <f>SUM(N201:N203)</f>
        <v>18861</v>
      </c>
      <c r="O204" s="59">
        <f t="shared" si="117"/>
        <v>9.4851810614495519E-2</v>
      </c>
      <c r="P204" s="58">
        <f>SUM(P201:P203)</f>
        <v>0</v>
      </c>
      <c r="Q204" s="71">
        <f>SUM(Q201:Q203)</f>
        <v>0</v>
      </c>
      <c r="R204" s="59">
        <f t="shared" si="118"/>
        <v>0</v>
      </c>
      <c r="S204" s="58">
        <f>SUM(S201:S203)</f>
        <v>0</v>
      </c>
      <c r="T204" s="71">
        <f>SUM(T201:T203)</f>
        <v>0</v>
      </c>
      <c r="U204" s="59">
        <f t="shared" si="119"/>
        <v>0</v>
      </c>
      <c r="V204" s="58">
        <f>SUM(V201:V203)</f>
        <v>0</v>
      </c>
      <c r="W204" s="71">
        <f>SUM(W201:W203)</f>
        <v>0</v>
      </c>
      <c r="X204" s="59">
        <f t="shared" si="120"/>
        <v>0</v>
      </c>
      <c r="Y204" s="58">
        <f>SUM(Y201:Y203)</f>
        <v>0</v>
      </c>
      <c r="Z204" s="71">
        <f>SUM(Z201:Z203)</f>
        <v>0</v>
      </c>
      <c r="AA204" s="59">
        <f t="shared" si="121"/>
        <v>0</v>
      </c>
      <c r="AB204" s="58">
        <f>SUM(AB201:AB203)</f>
        <v>0</v>
      </c>
      <c r="AC204" s="71">
        <f>SUM(AC201:AC203)</f>
        <v>0</v>
      </c>
      <c r="AD204" s="59">
        <f t="shared" si="122"/>
        <v>0</v>
      </c>
      <c r="AE204" s="58">
        <f>SUM(AE201:AE203)</f>
        <v>0</v>
      </c>
      <c r="AF204" s="71">
        <f>SUM(AF201:AF203)</f>
        <v>0</v>
      </c>
      <c r="AG204" s="59">
        <f t="shared" si="123"/>
        <v>0</v>
      </c>
      <c r="AH204" s="58">
        <v>0</v>
      </c>
      <c r="AI204" s="71">
        <f>SUM(AI201:AI203)</f>
        <v>0</v>
      </c>
      <c r="AJ204" s="59">
        <f t="shared" si="124"/>
        <v>0</v>
      </c>
      <c r="AK204" s="58">
        <v>0</v>
      </c>
      <c r="AL204" s="71">
        <f>SUM(AL201:AL203)</f>
        <v>0</v>
      </c>
      <c r="AM204" s="59">
        <f t="shared" si="125"/>
        <v>0</v>
      </c>
      <c r="AN204" s="58">
        <f>SUM(AN201:AN203)</f>
        <v>3808</v>
      </c>
      <c r="AO204" s="58">
        <f>SUM(AO201:AO203)</f>
        <v>32572</v>
      </c>
      <c r="AP204" s="103">
        <f t="shared" si="126"/>
        <v>0.11691022964509394</v>
      </c>
      <c r="AQ204" s="133">
        <f>SUM(AQ201:AQ203)</f>
        <v>0</v>
      </c>
      <c r="AR204" s="121"/>
    </row>
    <row r="205" spans="1:44" x14ac:dyDescent="0.3">
      <c r="A205" s="233"/>
      <c r="B205" s="232" t="s">
        <v>9</v>
      </c>
      <c r="C205" s="100" t="s">
        <v>53</v>
      </c>
      <c r="D205" s="113"/>
      <c r="E205" s="70"/>
      <c r="F205" s="55">
        <f t="shared" si="115"/>
        <v>0</v>
      </c>
      <c r="G205" s="113"/>
      <c r="H205" s="70"/>
      <c r="I205" s="55">
        <f t="shared" si="127"/>
        <v>0</v>
      </c>
      <c r="J205" s="113">
        <v>872</v>
      </c>
      <c r="K205" s="70">
        <v>7374</v>
      </c>
      <c r="L205" s="55">
        <f t="shared" si="116"/>
        <v>0.11825332248440466</v>
      </c>
      <c r="M205" s="113">
        <v>782</v>
      </c>
      <c r="N205" s="70">
        <v>9327</v>
      </c>
      <c r="O205" s="55">
        <f t="shared" si="117"/>
        <v>8.384260748364962E-2</v>
      </c>
      <c r="P205" s="113"/>
      <c r="Q205" s="70"/>
      <c r="R205" s="55">
        <f t="shared" si="118"/>
        <v>0</v>
      </c>
      <c r="S205" s="113"/>
      <c r="T205" s="70"/>
      <c r="U205" s="55">
        <f t="shared" si="119"/>
        <v>0</v>
      </c>
      <c r="V205" s="113"/>
      <c r="W205" s="70"/>
      <c r="X205" s="55">
        <f t="shared" si="120"/>
        <v>0</v>
      </c>
      <c r="Y205" s="113"/>
      <c r="Z205" s="70"/>
      <c r="AA205" s="55">
        <f t="shared" si="121"/>
        <v>0</v>
      </c>
      <c r="AB205" s="113"/>
      <c r="AC205" s="70"/>
      <c r="AD205" s="55">
        <f t="shared" si="122"/>
        <v>0</v>
      </c>
      <c r="AE205" s="113"/>
      <c r="AF205" s="70"/>
      <c r="AG205" s="55">
        <f t="shared" si="123"/>
        <v>0</v>
      </c>
      <c r="AH205" s="77">
        <v>0</v>
      </c>
      <c r="AI205" s="69"/>
      <c r="AJ205" s="55">
        <f t="shared" si="124"/>
        <v>0</v>
      </c>
      <c r="AK205" s="77">
        <v>0</v>
      </c>
      <c r="AL205" s="69"/>
      <c r="AM205" s="55">
        <f t="shared" si="125"/>
        <v>0</v>
      </c>
      <c r="AN205" s="97">
        <f>SUM(D205,G205,J205,M205,P205,S205,V205,Y205,AB205,AE205,AH205,AK205)</f>
        <v>1654</v>
      </c>
      <c r="AO205" s="77">
        <f>SUM(E205,H205,K205,N205,Q205,W205,T205,Z205,AC205,AF205,AI205,AL205)</f>
        <v>16701</v>
      </c>
      <c r="AP205" s="56">
        <f t="shared" si="126"/>
        <v>9.9035985869109638E-2</v>
      </c>
      <c r="AQ205" s="124"/>
      <c r="AR205" s="121"/>
    </row>
    <row r="206" spans="1:44" x14ac:dyDescent="0.3">
      <c r="A206" s="233"/>
      <c r="B206" s="233"/>
      <c r="C206" s="100" t="s">
        <v>48</v>
      </c>
      <c r="D206" s="77"/>
      <c r="E206" s="70"/>
      <c r="F206" s="55">
        <f t="shared" si="115"/>
        <v>0</v>
      </c>
      <c r="G206" s="77"/>
      <c r="H206" s="70"/>
      <c r="I206" s="55">
        <f t="shared" si="127"/>
        <v>0</v>
      </c>
      <c r="J206" s="77">
        <v>1012</v>
      </c>
      <c r="K206" s="70">
        <v>7733</v>
      </c>
      <c r="L206" s="55">
        <f t="shared" si="116"/>
        <v>0.13086770981507823</v>
      </c>
      <c r="M206" s="77">
        <v>718</v>
      </c>
      <c r="N206" s="70">
        <v>9063</v>
      </c>
      <c r="O206" s="55">
        <f t="shared" si="117"/>
        <v>7.9223215270881608E-2</v>
      </c>
      <c r="P206" s="77"/>
      <c r="Q206" s="70"/>
      <c r="R206" s="55">
        <f t="shared" si="118"/>
        <v>0</v>
      </c>
      <c r="S206" s="77"/>
      <c r="T206" s="70"/>
      <c r="U206" s="55">
        <f t="shared" si="119"/>
        <v>0</v>
      </c>
      <c r="V206" s="77"/>
      <c r="W206" s="70"/>
      <c r="X206" s="55">
        <f t="shared" si="120"/>
        <v>0</v>
      </c>
      <c r="Y206" s="77"/>
      <c r="Z206" s="70"/>
      <c r="AA206" s="55">
        <f t="shared" si="121"/>
        <v>0</v>
      </c>
      <c r="AB206" s="77"/>
      <c r="AC206" s="70"/>
      <c r="AD206" s="55">
        <f t="shared" si="122"/>
        <v>0</v>
      </c>
      <c r="AE206" s="77"/>
      <c r="AF206" s="70"/>
      <c r="AG206" s="55">
        <f t="shared" si="123"/>
        <v>0</v>
      </c>
      <c r="AH206" s="77">
        <v>0</v>
      </c>
      <c r="AI206" s="70"/>
      <c r="AJ206" s="55">
        <f t="shared" si="124"/>
        <v>0</v>
      </c>
      <c r="AK206" s="77">
        <v>0</v>
      </c>
      <c r="AL206" s="70"/>
      <c r="AM206" s="55">
        <f t="shared" si="125"/>
        <v>0</v>
      </c>
      <c r="AN206" s="97">
        <f>SUM(D206,G206,J206,M206,P206,S206,V206,Y206,AB206,AE206,AH206,AK206)</f>
        <v>1730</v>
      </c>
      <c r="AO206" s="77">
        <f>SUM(E206,H206,K206,N206,Q206,W206,T206,Z206,AC206,AF206,AI206,AL206)</f>
        <v>16796</v>
      </c>
      <c r="AP206" s="56">
        <f t="shared" si="126"/>
        <v>0.10300071445582282</v>
      </c>
      <c r="AQ206" s="124"/>
      <c r="AR206" s="121"/>
    </row>
    <row r="207" spans="1:44" x14ac:dyDescent="0.3">
      <c r="A207" s="233"/>
      <c r="B207" s="233"/>
      <c r="C207" s="100" t="s">
        <v>54</v>
      </c>
      <c r="D207" s="77"/>
      <c r="E207" s="70"/>
      <c r="F207" s="55">
        <f t="shared" si="115"/>
        <v>0</v>
      </c>
      <c r="G207" s="77"/>
      <c r="H207" s="70"/>
      <c r="I207" s="55">
        <f t="shared" si="127"/>
        <v>0</v>
      </c>
      <c r="J207" s="77">
        <v>634</v>
      </c>
      <c r="K207" s="70">
        <v>4837</v>
      </c>
      <c r="L207" s="55">
        <f t="shared" si="116"/>
        <v>0.13107297911928881</v>
      </c>
      <c r="M207" s="77">
        <v>608</v>
      </c>
      <c r="N207" s="70">
        <v>6360</v>
      </c>
      <c r="O207" s="55">
        <f t="shared" si="117"/>
        <v>9.5597484276729566E-2</v>
      </c>
      <c r="P207" s="77"/>
      <c r="Q207" s="70"/>
      <c r="R207" s="55">
        <f t="shared" si="118"/>
        <v>0</v>
      </c>
      <c r="S207" s="77"/>
      <c r="T207" s="70"/>
      <c r="U207" s="55">
        <f t="shared" si="119"/>
        <v>0</v>
      </c>
      <c r="V207" s="77"/>
      <c r="W207" s="70"/>
      <c r="X207" s="55">
        <f t="shared" si="120"/>
        <v>0</v>
      </c>
      <c r="Y207" s="77"/>
      <c r="Z207" s="70"/>
      <c r="AA207" s="55">
        <f t="shared" si="121"/>
        <v>0</v>
      </c>
      <c r="AB207" s="77"/>
      <c r="AC207" s="70"/>
      <c r="AD207" s="55">
        <f t="shared" si="122"/>
        <v>0</v>
      </c>
      <c r="AE207" s="77"/>
      <c r="AF207" s="70"/>
      <c r="AG207" s="55">
        <f t="shared" si="123"/>
        <v>0</v>
      </c>
      <c r="AH207" s="77">
        <v>0</v>
      </c>
      <c r="AI207" s="70"/>
      <c r="AJ207" s="55">
        <f t="shared" si="124"/>
        <v>0</v>
      </c>
      <c r="AK207" s="77">
        <v>0</v>
      </c>
      <c r="AL207" s="70"/>
      <c r="AM207" s="55">
        <f t="shared" si="125"/>
        <v>0</v>
      </c>
      <c r="AN207" s="97">
        <f>SUM(D207,G207,J207,M207,P207,S207,V207,Y207,AB207,AE207,AH207,AK207)</f>
        <v>1242</v>
      </c>
      <c r="AO207" s="77">
        <f>SUM(E207,H207,K207,N207,Q207,W207,T207,Z207,AC207,AF207,AI207,AL207)</f>
        <v>11197</v>
      </c>
      <c r="AP207" s="56">
        <f t="shared" si="126"/>
        <v>0.11092256854514602</v>
      </c>
      <c r="AQ207" s="124"/>
      <c r="AR207" s="121"/>
    </row>
    <row r="208" spans="1:44" x14ac:dyDescent="0.3">
      <c r="A208" s="234"/>
      <c r="B208" s="234"/>
      <c r="C208" s="102" t="s">
        <v>44</v>
      </c>
      <c r="D208" s="58">
        <f>SUM(D205:D207)</f>
        <v>0</v>
      </c>
      <c r="E208" s="71">
        <f>SUM(E205:E207)</f>
        <v>0</v>
      </c>
      <c r="F208" s="59">
        <f t="shared" si="115"/>
        <v>0</v>
      </c>
      <c r="G208" s="58">
        <f>SUM(G205:G207)</f>
        <v>0</v>
      </c>
      <c r="H208" s="71">
        <f>SUM(H205:H207)</f>
        <v>0</v>
      </c>
      <c r="I208" s="59">
        <f t="shared" si="127"/>
        <v>0</v>
      </c>
      <c r="J208" s="58">
        <f>SUM(J205:J207)</f>
        <v>2518</v>
      </c>
      <c r="K208" s="71">
        <f>SUM(K205:K207)</f>
        <v>19944</v>
      </c>
      <c r="L208" s="59">
        <f t="shared" si="116"/>
        <v>0.12625350982751704</v>
      </c>
      <c r="M208" s="58">
        <f>SUM(M205:M207)</f>
        <v>2108</v>
      </c>
      <c r="N208" s="71">
        <f>SUM(N205:N207)</f>
        <v>24750</v>
      </c>
      <c r="O208" s="59">
        <f t="shared" si="117"/>
        <v>8.5171717171717176E-2</v>
      </c>
      <c r="P208" s="58">
        <f>SUM(P205:P207)</f>
        <v>0</v>
      </c>
      <c r="Q208" s="71">
        <f>SUM(Q205:Q207)</f>
        <v>0</v>
      </c>
      <c r="R208" s="59">
        <f t="shared" si="118"/>
        <v>0</v>
      </c>
      <c r="S208" s="58">
        <f>SUM(S205:S207)</f>
        <v>0</v>
      </c>
      <c r="T208" s="71">
        <f>SUM(T205:T207)</f>
        <v>0</v>
      </c>
      <c r="U208" s="59">
        <f t="shared" si="119"/>
        <v>0</v>
      </c>
      <c r="V208" s="58">
        <f>SUM(V205:V207)</f>
        <v>0</v>
      </c>
      <c r="W208" s="71">
        <f>SUM(W205:W207)</f>
        <v>0</v>
      </c>
      <c r="X208" s="59">
        <f t="shared" si="120"/>
        <v>0</v>
      </c>
      <c r="Y208" s="58">
        <f>SUM(Y205:Y207)</f>
        <v>0</v>
      </c>
      <c r="Z208" s="71">
        <f>SUM(Z205:Z207)</f>
        <v>0</v>
      </c>
      <c r="AA208" s="59">
        <f t="shared" si="121"/>
        <v>0</v>
      </c>
      <c r="AB208" s="58">
        <f>SUM(AB205:AB207)</f>
        <v>0</v>
      </c>
      <c r="AC208" s="71">
        <f>SUM(AC205:AC207)</f>
        <v>0</v>
      </c>
      <c r="AD208" s="59">
        <f t="shared" si="122"/>
        <v>0</v>
      </c>
      <c r="AE208" s="58">
        <f>SUM(AE205:AE207)</f>
        <v>0</v>
      </c>
      <c r="AF208" s="71">
        <f>SUM(AF205:AF207)</f>
        <v>0</v>
      </c>
      <c r="AG208" s="59">
        <f t="shared" si="123"/>
        <v>0</v>
      </c>
      <c r="AH208" s="58">
        <v>0</v>
      </c>
      <c r="AI208" s="71">
        <f>SUM(AI205:AI207)</f>
        <v>0</v>
      </c>
      <c r="AJ208" s="59">
        <f t="shared" si="124"/>
        <v>0</v>
      </c>
      <c r="AK208" s="58">
        <v>0</v>
      </c>
      <c r="AL208" s="71">
        <f>SUM(AL205:AL207)</f>
        <v>0</v>
      </c>
      <c r="AM208" s="59">
        <f t="shared" si="125"/>
        <v>0</v>
      </c>
      <c r="AN208" s="58">
        <f>SUM(AN205:AN207)</f>
        <v>4626</v>
      </c>
      <c r="AO208" s="58">
        <f>SUM(AO205:AO207)</f>
        <v>44694</v>
      </c>
      <c r="AP208" s="103">
        <f t="shared" si="126"/>
        <v>0.10350382601691502</v>
      </c>
      <c r="AQ208" s="133">
        <f>SUM(AQ205:AQ207)</f>
        <v>0</v>
      </c>
      <c r="AR208" s="121"/>
    </row>
    <row r="209" spans="1:44" x14ac:dyDescent="0.3">
      <c r="A209" s="235" t="s">
        <v>46</v>
      </c>
      <c r="B209" s="236"/>
      <c r="C209" s="237"/>
      <c r="D209" s="61">
        <f>SUM(D196,D200,D204,D208)</f>
        <v>0</v>
      </c>
      <c r="E209" s="73">
        <f>SUM(E196,E200,E204,E208)</f>
        <v>0</v>
      </c>
      <c r="F209" s="62">
        <f t="shared" si="115"/>
        <v>0</v>
      </c>
      <c r="G209" s="61">
        <f>SUM(G196,G200,G204,G208)</f>
        <v>0</v>
      </c>
      <c r="H209" s="73">
        <f>SUM(H196,H200,H204,H208)</f>
        <v>0</v>
      </c>
      <c r="I209" s="62">
        <f t="shared" si="127"/>
        <v>0</v>
      </c>
      <c r="J209" s="61">
        <f>SUM(J196,J200,J204,J208)</f>
        <v>7679</v>
      </c>
      <c r="K209" s="73">
        <f>SUM(K196,K200,K204,K208)</f>
        <v>59895</v>
      </c>
      <c r="L209" s="62">
        <f t="shared" si="116"/>
        <v>0.12820769680273814</v>
      </c>
      <c r="M209" s="61">
        <f>SUM(M196,M200,M204,M208)</f>
        <v>6457</v>
      </c>
      <c r="N209" s="73">
        <f>SUM(N196,N200,N204,N208)</f>
        <v>80580</v>
      </c>
      <c r="O209" s="62">
        <f t="shared" si="117"/>
        <v>8.0131546289401834E-2</v>
      </c>
      <c r="P209" s="61">
        <f>SUM(P196,P200,P204,P208)</f>
        <v>0</v>
      </c>
      <c r="Q209" s="73">
        <f>SUM(Q196,Q200,Q204,Q208)</f>
        <v>0</v>
      </c>
      <c r="R209" s="62">
        <f t="shared" si="118"/>
        <v>0</v>
      </c>
      <c r="S209" s="61">
        <f>SUM(S196,S200,S204,S208)</f>
        <v>0</v>
      </c>
      <c r="T209" s="73">
        <f>SUM(T196,T200,T204,T208)</f>
        <v>0</v>
      </c>
      <c r="U209" s="62">
        <f t="shared" si="119"/>
        <v>0</v>
      </c>
      <c r="V209" s="61">
        <f>SUM(V196,V200,V204,V208)</f>
        <v>0</v>
      </c>
      <c r="W209" s="73">
        <f>SUM(W196,W200,W204,W208)</f>
        <v>0</v>
      </c>
      <c r="X209" s="62">
        <f t="shared" si="120"/>
        <v>0</v>
      </c>
      <c r="Y209" s="61">
        <f>SUM(Y196,Y200,Y204,Y208)</f>
        <v>0</v>
      </c>
      <c r="Z209" s="73">
        <f>SUM(Z196,Z200,Z204,Z208)</f>
        <v>0</v>
      </c>
      <c r="AA209" s="62">
        <f t="shared" si="121"/>
        <v>0</v>
      </c>
      <c r="AB209" s="61">
        <f>SUM(AB196,AB200,AB204,AB208)</f>
        <v>0</v>
      </c>
      <c r="AC209" s="73">
        <f>SUM(AC196,AC200,AC204,AC208)</f>
        <v>0</v>
      </c>
      <c r="AD209" s="62">
        <f t="shared" si="122"/>
        <v>0</v>
      </c>
      <c r="AE209" s="61">
        <f>SUM(AE196,AE200,AE204,AE208)</f>
        <v>0</v>
      </c>
      <c r="AF209" s="73">
        <f>SUM(AF196,AF200,AF204,AF208)</f>
        <v>0</v>
      </c>
      <c r="AG209" s="62">
        <f t="shared" si="123"/>
        <v>0</v>
      </c>
      <c r="AH209" s="61">
        <f>SUM(AH196,AH200,AH204,AH208)</f>
        <v>0</v>
      </c>
      <c r="AI209" s="73">
        <f>SUM(AI196,AI200,AI204,AI208)</f>
        <v>0</v>
      </c>
      <c r="AJ209" s="62">
        <f t="shared" si="124"/>
        <v>0</v>
      </c>
      <c r="AK209" s="61">
        <f>SUM(AK196,AK200,AK204,AK208)</f>
        <v>0</v>
      </c>
      <c r="AL209" s="73">
        <f>SUM(AL196,AL200,AL204,AL208)</f>
        <v>0</v>
      </c>
      <c r="AM209" s="62">
        <f t="shared" si="125"/>
        <v>0</v>
      </c>
      <c r="AN209" s="61">
        <f>SUM(AN196,AN200,AN204,AN208)</f>
        <v>14136</v>
      </c>
      <c r="AO209" s="61">
        <f>SUM(AO196,AO200,AO204,AO208)</f>
        <v>140475</v>
      </c>
      <c r="AP209" s="105">
        <f t="shared" si="126"/>
        <v>0.1006300053390283</v>
      </c>
      <c r="AQ209" s="134">
        <f>SUM(AQ196,AQ200,AQ204,AQ208)</f>
        <v>0</v>
      </c>
      <c r="AR209" s="121"/>
    </row>
    <row r="210" spans="1:44" x14ac:dyDescent="0.3">
      <c r="A210" s="238" t="s">
        <v>32</v>
      </c>
      <c r="B210" s="232" t="s">
        <v>24</v>
      </c>
      <c r="C210" s="100" t="s">
        <v>41</v>
      </c>
      <c r="D210" s="77"/>
      <c r="E210" s="70"/>
      <c r="F210" s="55">
        <f t="shared" si="115"/>
        <v>0</v>
      </c>
      <c r="G210" s="77"/>
      <c r="H210" s="70"/>
      <c r="I210" s="55">
        <f t="shared" si="127"/>
        <v>0</v>
      </c>
      <c r="J210" s="77"/>
      <c r="K210" s="70"/>
      <c r="L210" s="55">
        <f t="shared" si="116"/>
        <v>0</v>
      </c>
      <c r="M210" s="77">
        <v>182</v>
      </c>
      <c r="N210" s="70">
        <v>1946</v>
      </c>
      <c r="O210" s="55">
        <f t="shared" si="117"/>
        <v>9.3525179856115109E-2</v>
      </c>
      <c r="P210" s="77"/>
      <c r="Q210" s="70"/>
      <c r="R210" s="55">
        <f t="shared" si="118"/>
        <v>0</v>
      </c>
      <c r="S210" s="77"/>
      <c r="T210" s="70"/>
      <c r="U210" s="55">
        <f t="shared" si="119"/>
        <v>0</v>
      </c>
      <c r="V210" s="77"/>
      <c r="W210" s="70"/>
      <c r="X210" s="55">
        <f t="shared" si="120"/>
        <v>0</v>
      </c>
      <c r="Y210" s="77"/>
      <c r="Z210" s="70"/>
      <c r="AA210" s="55">
        <f t="shared" si="121"/>
        <v>0</v>
      </c>
      <c r="AB210" s="77"/>
      <c r="AC210" s="70"/>
      <c r="AD210" s="55">
        <f t="shared" si="122"/>
        <v>0</v>
      </c>
      <c r="AE210" s="77"/>
      <c r="AF210" s="70"/>
      <c r="AG210" s="55">
        <f t="shared" si="123"/>
        <v>0</v>
      </c>
      <c r="AH210" s="77">
        <v>0</v>
      </c>
      <c r="AI210" s="70"/>
      <c r="AJ210" s="55">
        <f t="shared" si="124"/>
        <v>0</v>
      </c>
      <c r="AK210" s="77">
        <v>0</v>
      </c>
      <c r="AL210" s="70"/>
      <c r="AM210" s="55">
        <f t="shared" si="125"/>
        <v>0</v>
      </c>
      <c r="AN210" s="97">
        <f>SUM(D210,G210,J210,M210,P210,S210,V210,Y210,AB210,AE210,AH210,AK210)</f>
        <v>182</v>
      </c>
      <c r="AO210" s="77">
        <f>SUM(E210,H210,K210,N210,Q210,W210,T210,Z210,AC210,AF210,AI210,AL210)</f>
        <v>1946</v>
      </c>
      <c r="AP210" s="98">
        <f t="shared" si="126"/>
        <v>9.3525179856115109E-2</v>
      </c>
      <c r="AQ210" s="124"/>
      <c r="AR210" s="121"/>
    </row>
    <row r="211" spans="1:44" x14ac:dyDescent="0.3">
      <c r="A211" s="233"/>
      <c r="B211" s="233"/>
      <c r="C211" s="100" t="s">
        <v>43</v>
      </c>
      <c r="D211" s="77"/>
      <c r="E211" s="70"/>
      <c r="F211" s="55">
        <f t="shared" si="115"/>
        <v>0</v>
      </c>
      <c r="G211" s="77"/>
      <c r="H211" s="70"/>
      <c r="I211" s="55">
        <f t="shared" si="127"/>
        <v>0</v>
      </c>
      <c r="J211" s="77"/>
      <c r="K211" s="70"/>
      <c r="L211" s="55">
        <f t="shared" si="116"/>
        <v>0</v>
      </c>
      <c r="M211" s="77">
        <v>257</v>
      </c>
      <c r="N211" s="70">
        <v>3872</v>
      </c>
      <c r="O211" s="55">
        <f t="shared" si="117"/>
        <v>6.6373966942148754E-2</v>
      </c>
      <c r="P211" s="77"/>
      <c r="Q211" s="70"/>
      <c r="R211" s="55">
        <f t="shared" si="118"/>
        <v>0</v>
      </c>
      <c r="S211" s="77"/>
      <c r="T211" s="70"/>
      <c r="U211" s="55">
        <f t="shared" si="119"/>
        <v>0</v>
      </c>
      <c r="V211" s="77"/>
      <c r="W211" s="70"/>
      <c r="X211" s="55">
        <f t="shared" si="120"/>
        <v>0</v>
      </c>
      <c r="Y211" s="77"/>
      <c r="Z211" s="70"/>
      <c r="AA211" s="55">
        <f t="shared" si="121"/>
        <v>0</v>
      </c>
      <c r="AB211" s="77"/>
      <c r="AC211" s="70"/>
      <c r="AD211" s="55">
        <f t="shared" si="122"/>
        <v>0</v>
      </c>
      <c r="AE211" s="77"/>
      <c r="AF211" s="70"/>
      <c r="AG211" s="55">
        <f t="shared" si="123"/>
        <v>0</v>
      </c>
      <c r="AH211" s="77">
        <v>0</v>
      </c>
      <c r="AI211" s="70"/>
      <c r="AJ211" s="55">
        <f t="shared" si="124"/>
        <v>0</v>
      </c>
      <c r="AK211" s="77">
        <v>0</v>
      </c>
      <c r="AL211" s="70"/>
      <c r="AM211" s="55">
        <f t="shared" si="125"/>
        <v>0</v>
      </c>
      <c r="AN211" s="97">
        <f>SUM(D211,G211,J211,M211,P211,S211,V211,Y211,AB211,AE211,AH211,AK211)</f>
        <v>257</v>
      </c>
      <c r="AO211" s="77">
        <f>SUM(E211,H211,K211,N211,Q211,W211,T211,Z211,AC211,AF211,AI211,AL211)</f>
        <v>3872</v>
      </c>
      <c r="AP211" s="98">
        <f t="shared" si="126"/>
        <v>6.6373966942148754E-2</v>
      </c>
      <c r="AQ211" s="124"/>
      <c r="AR211" s="121"/>
    </row>
    <row r="212" spans="1:44" x14ac:dyDescent="0.3">
      <c r="A212" s="233"/>
      <c r="B212" s="233"/>
      <c r="C212" s="100" t="s">
        <v>47</v>
      </c>
      <c r="D212" s="77"/>
      <c r="E212" s="70"/>
      <c r="F212" s="55">
        <f t="shared" si="115"/>
        <v>0</v>
      </c>
      <c r="G212" s="77"/>
      <c r="H212" s="70"/>
      <c r="I212" s="55">
        <f t="shared" si="127"/>
        <v>0</v>
      </c>
      <c r="J212" s="77"/>
      <c r="K212" s="70"/>
      <c r="L212" s="55">
        <f t="shared" si="116"/>
        <v>0</v>
      </c>
      <c r="M212" s="77">
        <v>283</v>
      </c>
      <c r="N212" s="70">
        <v>3717</v>
      </c>
      <c r="O212" s="55">
        <f t="shared" si="117"/>
        <v>7.6136669357008344E-2</v>
      </c>
      <c r="P212" s="77"/>
      <c r="Q212" s="70"/>
      <c r="R212" s="55">
        <f t="shared" si="118"/>
        <v>0</v>
      </c>
      <c r="S212" s="77"/>
      <c r="T212" s="70"/>
      <c r="U212" s="55">
        <f t="shared" si="119"/>
        <v>0</v>
      </c>
      <c r="V212" s="77"/>
      <c r="W212" s="70"/>
      <c r="X212" s="55">
        <f t="shared" si="120"/>
        <v>0</v>
      </c>
      <c r="Y212" s="77"/>
      <c r="Z212" s="70"/>
      <c r="AA212" s="55">
        <f t="shared" si="121"/>
        <v>0</v>
      </c>
      <c r="AB212" s="77"/>
      <c r="AC212" s="70"/>
      <c r="AD212" s="55">
        <f t="shared" si="122"/>
        <v>0</v>
      </c>
      <c r="AE212" s="77"/>
      <c r="AF212" s="70"/>
      <c r="AG212" s="55">
        <f t="shared" si="123"/>
        <v>0</v>
      </c>
      <c r="AH212" s="77">
        <v>0</v>
      </c>
      <c r="AI212" s="70"/>
      <c r="AJ212" s="55">
        <f t="shared" si="124"/>
        <v>0</v>
      </c>
      <c r="AK212" s="77">
        <v>0</v>
      </c>
      <c r="AL212" s="70"/>
      <c r="AM212" s="55">
        <f t="shared" si="125"/>
        <v>0</v>
      </c>
      <c r="AN212" s="97">
        <f>SUM(D212,G212,J212,M212,P212,S212,V212,Y212,AB212,AE212,AH212,AK212)</f>
        <v>283</v>
      </c>
      <c r="AO212" s="77">
        <f>SUM(E212,H212,K212,N212,Q212,W212,T212,Z212,AC212,AF212,AI212,AL212)</f>
        <v>3717</v>
      </c>
      <c r="AP212" s="98">
        <f t="shared" si="126"/>
        <v>7.6136669357008344E-2</v>
      </c>
      <c r="AQ212" s="124"/>
      <c r="AR212" s="121"/>
    </row>
    <row r="213" spans="1:44" x14ac:dyDescent="0.3">
      <c r="A213" s="233"/>
      <c r="B213" s="234"/>
      <c r="C213" s="102" t="s">
        <v>44</v>
      </c>
      <c r="D213" s="58">
        <f>SUM(D210:D212)</f>
        <v>0</v>
      </c>
      <c r="E213" s="71">
        <f>SUM(E210:E212)</f>
        <v>0</v>
      </c>
      <c r="F213" s="59">
        <f t="shared" si="115"/>
        <v>0</v>
      </c>
      <c r="G213" s="58">
        <f>SUM(G210:G212)</f>
        <v>0</v>
      </c>
      <c r="H213" s="71">
        <f>SUM(H210:H212)</f>
        <v>0</v>
      </c>
      <c r="I213" s="59">
        <f t="shared" si="127"/>
        <v>0</v>
      </c>
      <c r="J213" s="58">
        <f>SUM(J210:J212)</f>
        <v>0</v>
      </c>
      <c r="K213" s="71">
        <f>SUM(K210:K212)</f>
        <v>0</v>
      </c>
      <c r="L213" s="59">
        <f t="shared" si="116"/>
        <v>0</v>
      </c>
      <c r="M213" s="58">
        <f>SUM(M210:M212)</f>
        <v>722</v>
      </c>
      <c r="N213" s="71">
        <f>SUM(N210:N212)</f>
        <v>9535</v>
      </c>
      <c r="O213" s="59">
        <f t="shared" si="117"/>
        <v>7.5721027792343992E-2</v>
      </c>
      <c r="P213" s="58">
        <f>SUM(P210:P212)</f>
        <v>0</v>
      </c>
      <c r="Q213" s="71">
        <f>SUM(Q210:Q212)</f>
        <v>0</v>
      </c>
      <c r="R213" s="59">
        <f t="shared" si="118"/>
        <v>0</v>
      </c>
      <c r="S213" s="58">
        <f>SUM(S210:S212)</f>
        <v>0</v>
      </c>
      <c r="T213" s="71">
        <f>SUM(T210:T212)</f>
        <v>0</v>
      </c>
      <c r="U213" s="59">
        <f t="shared" si="119"/>
        <v>0</v>
      </c>
      <c r="V213" s="58">
        <f>SUM(V210:V212)</f>
        <v>0</v>
      </c>
      <c r="W213" s="71">
        <f>SUM(W210:W212)</f>
        <v>0</v>
      </c>
      <c r="X213" s="59">
        <f t="shared" si="120"/>
        <v>0</v>
      </c>
      <c r="Y213" s="58">
        <f>SUM(Y210:Y212)</f>
        <v>0</v>
      </c>
      <c r="Z213" s="71">
        <f>SUM(Z210:Z212)</f>
        <v>0</v>
      </c>
      <c r="AA213" s="59">
        <f t="shared" si="121"/>
        <v>0</v>
      </c>
      <c r="AB213" s="58">
        <f>SUM(AB210:AB212)</f>
        <v>0</v>
      </c>
      <c r="AC213" s="71">
        <f>SUM(AC210:AC212)</f>
        <v>0</v>
      </c>
      <c r="AD213" s="59">
        <f t="shared" si="122"/>
        <v>0</v>
      </c>
      <c r="AE213" s="58">
        <f>SUM(AE210:AE212)</f>
        <v>0</v>
      </c>
      <c r="AF213" s="71">
        <f>SUM(AF210:AF212)</f>
        <v>0</v>
      </c>
      <c r="AG213" s="59">
        <f t="shared" si="123"/>
        <v>0</v>
      </c>
      <c r="AH213" s="58">
        <v>0</v>
      </c>
      <c r="AI213" s="71">
        <f>SUM(AI210:AI212)</f>
        <v>0</v>
      </c>
      <c r="AJ213" s="59">
        <f t="shared" si="124"/>
        <v>0</v>
      </c>
      <c r="AK213" s="58">
        <v>0</v>
      </c>
      <c r="AL213" s="71">
        <f>SUM(AL210:AL212)</f>
        <v>0</v>
      </c>
      <c r="AM213" s="59">
        <f t="shared" si="125"/>
        <v>0</v>
      </c>
      <c r="AN213" s="58">
        <f>SUM(AN210:AN212)</f>
        <v>722</v>
      </c>
      <c r="AO213" s="58">
        <f>SUM(AO210:AO212)</f>
        <v>9535</v>
      </c>
      <c r="AP213" s="103">
        <f t="shared" si="126"/>
        <v>7.5721027792343992E-2</v>
      </c>
      <c r="AQ213" s="133">
        <f>SUM(AQ210:AQ212)</f>
        <v>0</v>
      </c>
      <c r="AR213" s="121"/>
    </row>
    <row r="214" spans="1:44" x14ac:dyDescent="0.3">
      <c r="A214" s="233"/>
      <c r="B214" s="232" t="s">
        <v>25</v>
      </c>
      <c r="C214" s="100" t="s">
        <v>38</v>
      </c>
      <c r="D214" s="77"/>
      <c r="E214" s="70"/>
      <c r="F214" s="55">
        <f t="shared" si="115"/>
        <v>0</v>
      </c>
      <c r="G214" s="77"/>
      <c r="H214" s="70"/>
      <c r="I214" s="55">
        <f t="shared" si="127"/>
        <v>0</v>
      </c>
      <c r="J214" s="77"/>
      <c r="K214" s="70"/>
      <c r="L214" s="55">
        <f t="shared" si="116"/>
        <v>0</v>
      </c>
      <c r="M214" s="129">
        <v>356</v>
      </c>
      <c r="N214" s="70">
        <v>6334</v>
      </c>
      <c r="O214" s="55">
        <f t="shared" si="117"/>
        <v>5.6204610041048313E-2</v>
      </c>
      <c r="P214" s="77"/>
      <c r="Q214" s="70"/>
      <c r="R214" s="55">
        <f t="shared" si="118"/>
        <v>0</v>
      </c>
      <c r="S214" s="77"/>
      <c r="T214" s="70"/>
      <c r="U214" s="55">
        <f t="shared" si="119"/>
        <v>0</v>
      </c>
      <c r="V214" s="77"/>
      <c r="W214" s="70"/>
      <c r="X214" s="55">
        <f t="shared" si="120"/>
        <v>0</v>
      </c>
      <c r="Y214" s="77"/>
      <c r="Z214" s="70"/>
      <c r="AA214" s="55">
        <f t="shared" si="121"/>
        <v>0</v>
      </c>
      <c r="AB214" s="77"/>
      <c r="AC214" s="70"/>
      <c r="AD214" s="55">
        <f t="shared" si="122"/>
        <v>0</v>
      </c>
      <c r="AE214" s="77"/>
      <c r="AF214" s="70"/>
      <c r="AG214" s="55">
        <f t="shared" si="123"/>
        <v>0</v>
      </c>
      <c r="AH214" s="77">
        <v>0</v>
      </c>
      <c r="AI214" s="70"/>
      <c r="AJ214" s="55">
        <f t="shared" si="124"/>
        <v>0</v>
      </c>
      <c r="AK214" s="77">
        <v>0</v>
      </c>
      <c r="AL214" s="70"/>
      <c r="AM214" s="55">
        <f t="shared" si="125"/>
        <v>0</v>
      </c>
      <c r="AN214" s="97">
        <f>SUM(D214,G214,J214,M214,P214,S214,V214,Y214,AB214,AE214,AH214,AK214)</f>
        <v>356</v>
      </c>
      <c r="AO214" s="77">
        <f>SUM(E214,H214,K214,N214,Q214,W214,T214,Z214,AC214,AF214,AI214,AL214)</f>
        <v>6334</v>
      </c>
      <c r="AP214" s="98">
        <f t="shared" si="126"/>
        <v>5.6204610041048313E-2</v>
      </c>
      <c r="AQ214" s="124"/>
      <c r="AR214" s="121"/>
    </row>
    <row r="215" spans="1:44" x14ac:dyDescent="0.3">
      <c r="A215" s="233"/>
      <c r="B215" s="233"/>
      <c r="C215" s="54" t="s">
        <v>39</v>
      </c>
      <c r="D215" s="77"/>
      <c r="E215" s="70"/>
      <c r="F215" s="55">
        <f t="shared" si="115"/>
        <v>0</v>
      </c>
      <c r="G215" s="77"/>
      <c r="H215" s="70"/>
      <c r="I215" s="55">
        <f t="shared" si="127"/>
        <v>0</v>
      </c>
      <c r="J215" s="77"/>
      <c r="K215" s="70"/>
      <c r="L215" s="55">
        <f t="shared" si="116"/>
        <v>0</v>
      </c>
      <c r="M215" s="135">
        <v>405</v>
      </c>
      <c r="N215" s="70">
        <v>6458</v>
      </c>
      <c r="O215" s="55">
        <f t="shared" si="117"/>
        <v>6.2712914214927223E-2</v>
      </c>
      <c r="P215" s="77"/>
      <c r="Q215" s="70"/>
      <c r="R215" s="55">
        <f t="shared" si="118"/>
        <v>0</v>
      </c>
      <c r="S215" s="77"/>
      <c r="T215" s="70"/>
      <c r="U215" s="55">
        <f t="shared" si="119"/>
        <v>0</v>
      </c>
      <c r="V215" s="77"/>
      <c r="W215" s="70"/>
      <c r="X215" s="55">
        <f t="shared" si="120"/>
        <v>0</v>
      </c>
      <c r="Y215" s="77"/>
      <c r="Z215" s="70"/>
      <c r="AA215" s="55">
        <f t="shared" si="121"/>
        <v>0</v>
      </c>
      <c r="AB215" s="77"/>
      <c r="AC215" s="70"/>
      <c r="AD215" s="55">
        <f t="shared" si="122"/>
        <v>0</v>
      </c>
      <c r="AE215" s="77"/>
      <c r="AF215" s="70"/>
      <c r="AG215" s="55">
        <f t="shared" si="123"/>
        <v>0</v>
      </c>
      <c r="AH215" s="77">
        <v>0</v>
      </c>
      <c r="AI215" s="70"/>
      <c r="AJ215" s="55">
        <f t="shared" si="124"/>
        <v>0</v>
      </c>
      <c r="AK215" s="77">
        <v>0</v>
      </c>
      <c r="AL215" s="70"/>
      <c r="AM215" s="55">
        <f t="shared" si="125"/>
        <v>0</v>
      </c>
      <c r="AN215" s="97">
        <f>SUM(D215,G215,J215,M215,P215,S215,V215,Y215,AB215,AE215,AH215,AK215)</f>
        <v>405</v>
      </c>
      <c r="AO215" s="77">
        <f>SUM(E215,H215,K215,N215,Q215,W215,T215,Z215,AC215,AF215,AI215,AL215)</f>
        <v>6458</v>
      </c>
      <c r="AP215" s="98">
        <f t="shared" si="126"/>
        <v>6.2712914214927223E-2</v>
      </c>
      <c r="AQ215" s="124"/>
      <c r="AR215" s="122"/>
    </row>
    <row r="216" spans="1:44" x14ac:dyDescent="0.3">
      <c r="A216" s="233"/>
      <c r="B216" s="233"/>
      <c r="C216" s="100" t="s">
        <v>52</v>
      </c>
      <c r="D216" s="77"/>
      <c r="E216" s="70"/>
      <c r="F216" s="55">
        <f t="shared" si="115"/>
        <v>0</v>
      </c>
      <c r="G216" s="77"/>
      <c r="H216" s="70"/>
      <c r="I216" s="55">
        <f t="shared" si="127"/>
        <v>0</v>
      </c>
      <c r="J216" s="77"/>
      <c r="K216" s="70"/>
      <c r="L216" s="55">
        <f t="shared" si="116"/>
        <v>0</v>
      </c>
      <c r="M216" s="77">
        <v>471</v>
      </c>
      <c r="N216" s="70">
        <v>6562</v>
      </c>
      <c r="O216" s="55">
        <f t="shared" si="117"/>
        <v>7.1776897287412378E-2</v>
      </c>
      <c r="P216" s="77"/>
      <c r="Q216" s="70"/>
      <c r="R216" s="55">
        <f t="shared" si="118"/>
        <v>0</v>
      </c>
      <c r="S216" s="77"/>
      <c r="T216" s="70"/>
      <c r="U216" s="55">
        <f t="shared" si="119"/>
        <v>0</v>
      </c>
      <c r="V216" s="77"/>
      <c r="W216" s="70"/>
      <c r="X216" s="55">
        <f t="shared" si="120"/>
        <v>0</v>
      </c>
      <c r="Y216" s="77"/>
      <c r="Z216" s="70"/>
      <c r="AA216" s="55">
        <f t="shared" si="121"/>
        <v>0</v>
      </c>
      <c r="AB216" s="77"/>
      <c r="AC216" s="70"/>
      <c r="AD216" s="55">
        <f t="shared" si="122"/>
        <v>0</v>
      </c>
      <c r="AE216" s="77"/>
      <c r="AF216" s="70"/>
      <c r="AG216" s="55">
        <f t="shared" si="123"/>
        <v>0</v>
      </c>
      <c r="AH216" s="77">
        <v>0</v>
      </c>
      <c r="AI216" s="70"/>
      <c r="AJ216" s="55">
        <f t="shared" si="124"/>
        <v>0</v>
      </c>
      <c r="AK216" s="77">
        <v>0</v>
      </c>
      <c r="AL216" s="70"/>
      <c r="AM216" s="55">
        <f t="shared" si="125"/>
        <v>0</v>
      </c>
      <c r="AN216" s="97">
        <f>SUM(D216,G216,J216,M216,P216,S216,V216,Y216,AB216,AE216,AH216,AK216)</f>
        <v>471</v>
      </c>
      <c r="AO216" s="77">
        <f>SUM(E216,H216,K216,N216,Q216,W216,T216,Z216,AC216,AF216,AI216,AL216)</f>
        <v>6562</v>
      </c>
      <c r="AP216" s="98">
        <f t="shared" si="126"/>
        <v>7.1776897287412378E-2</v>
      </c>
      <c r="AQ216" s="124"/>
      <c r="AR216" s="121"/>
    </row>
    <row r="217" spans="1:44" x14ac:dyDescent="0.3">
      <c r="A217" s="233"/>
      <c r="B217" s="234"/>
      <c r="C217" s="102" t="s">
        <v>44</v>
      </c>
      <c r="D217" s="58">
        <f>SUM(D214:D216)</f>
        <v>0</v>
      </c>
      <c r="E217" s="71">
        <f>SUM(E214:E216)</f>
        <v>0</v>
      </c>
      <c r="F217" s="59">
        <f t="shared" si="115"/>
        <v>0</v>
      </c>
      <c r="G217" s="58">
        <f>SUM(G214:G216)</f>
        <v>0</v>
      </c>
      <c r="H217" s="71">
        <f>SUM(H214:H216)</f>
        <v>0</v>
      </c>
      <c r="I217" s="59">
        <f t="shared" si="127"/>
        <v>0</v>
      </c>
      <c r="J217" s="58">
        <f>SUM(J214:J216)</f>
        <v>0</v>
      </c>
      <c r="K217" s="71">
        <f>SUM(K214:K216)</f>
        <v>0</v>
      </c>
      <c r="L217" s="59">
        <f t="shared" si="116"/>
        <v>0</v>
      </c>
      <c r="M217" s="58">
        <f>SUM(M214:M216)</f>
        <v>1232</v>
      </c>
      <c r="N217" s="71">
        <f>SUM(N214:N216)</f>
        <v>19354</v>
      </c>
      <c r="O217" s="59">
        <f t="shared" si="117"/>
        <v>6.3656091763976436E-2</v>
      </c>
      <c r="P217" s="58">
        <f>SUM(P214:P216)</f>
        <v>0</v>
      </c>
      <c r="Q217" s="71">
        <f>SUM(Q214:Q216)</f>
        <v>0</v>
      </c>
      <c r="R217" s="59">
        <f t="shared" si="118"/>
        <v>0</v>
      </c>
      <c r="S217" s="58">
        <f>SUM(S214:S216)</f>
        <v>0</v>
      </c>
      <c r="T217" s="71">
        <f>SUM(T214:T216)</f>
        <v>0</v>
      </c>
      <c r="U217" s="59">
        <f t="shared" si="119"/>
        <v>0</v>
      </c>
      <c r="V217" s="58">
        <f>SUM(V214:V216)</f>
        <v>0</v>
      </c>
      <c r="W217" s="71">
        <f>SUM(W214:W216)</f>
        <v>0</v>
      </c>
      <c r="X217" s="59">
        <f t="shared" si="120"/>
        <v>0</v>
      </c>
      <c r="Y217" s="58">
        <f>SUM(Y214:Y216)</f>
        <v>0</v>
      </c>
      <c r="Z217" s="71">
        <f>SUM(Z214:Z216)</f>
        <v>0</v>
      </c>
      <c r="AA217" s="59">
        <f t="shared" si="121"/>
        <v>0</v>
      </c>
      <c r="AB217" s="58">
        <f>SUM(AB214:AB216)</f>
        <v>0</v>
      </c>
      <c r="AC217" s="71">
        <f>SUM(AC214:AC216)</f>
        <v>0</v>
      </c>
      <c r="AD217" s="59">
        <f t="shared" si="122"/>
        <v>0</v>
      </c>
      <c r="AE217" s="58">
        <f>SUM(AE214:AE216)</f>
        <v>0</v>
      </c>
      <c r="AF217" s="71">
        <f>SUM(AF214:AF216)</f>
        <v>0</v>
      </c>
      <c r="AG217" s="59">
        <f t="shared" si="123"/>
        <v>0</v>
      </c>
      <c r="AH217" s="58">
        <v>0</v>
      </c>
      <c r="AI217" s="71">
        <f>SUM(AI214:AI216)</f>
        <v>0</v>
      </c>
      <c r="AJ217" s="59">
        <f t="shared" si="124"/>
        <v>0</v>
      </c>
      <c r="AK217" s="58">
        <v>0</v>
      </c>
      <c r="AL217" s="71">
        <f>SUM(AL214:AL216)</f>
        <v>0</v>
      </c>
      <c r="AM217" s="59">
        <f t="shared" si="125"/>
        <v>0</v>
      </c>
      <c r="AN217" s="58">
        <f>SUM(AN214:AN216)</f>
        <v>1232</v>
      </c>
      <c r="AO217" s="58">
        <f>SUM(AO214:AO216)</f>
        <v>19354</v>
      </c>
      <c r="AP217" s="103">
        <f t="shared" si="126"/>
        <v>6.3656091763976436E-2</v>
      </c>
      <c r="AQ217" s="133">
        <f>SUM(AQ214:AQ216)</f>
        <v>0</v>
      </c>
      <c r="AR217" s="121"/>
    </row>
    <row r="218" spans="1:44" x14ac:dyDescent="0.3">
      <c r="A218" s="233"/>
      <c r="B218" s="232" t="s">
        <v>26</v>
      </c>
      <c r="C218" s="100" t="s">
        <v>55</v>
      </c>
      <c r="D218" s="77"/>
      <c r="E218" s="70"/>
      <c r="F218" s="55">
        <f t="shared" si="115"/>
        <v>0</v>
      </c>
      <c r="G218" s="77"/>
      <c r="H218" s="70"/>
      <c r="I218" s="55">
        <f t="shared" si="127"/>
        <v>0</v>
      </c>
      <c r="J218" s="77"/>
      <c r="K218" s="70"/>
      <c r="L218" s="55">
        <f t="shared" si="116"/>
        <v>0</v>
      </c>
      <c r="M218" s="137">
        <v>459</v>
      </c>
      <c r="N218" s="70">
        <v>5944</v>
      </c>
      <c r="O218" s="55">
        <f t="shared" si="117"/>
        <v>7.7220726783310906E-2</v>
      </c>
      <c r="P218" s="77"/>
      <c r="Q218" s="70"/>
      <c r="R218" s="55">
        <f t="shared" si="118"/>
        <v>0</v>
      </c>
      <c r="S218" s="77"/>
      <c r="T218" s="70"/>
      <c r="U218" s="55">
        <f t="shared" si="119"/>
        <v>0</v>
      </c>
      <c r="V218" s="77"/>
      <c r="W218" s="70"/>
      <c r="X218" s="55">
        <f t="shared" si="120"/>
        <v>0</v>
      </c>
      <c r="Y218" s="77"/>
      <c r="Z218" s="70"/>
      <c r="AA218" s="55">
        <f t="shared" si="121"/>
        <v>0</v>
      </c>
      <c r="AB218" s="77"/>
      <c r="AC218" s="70"/>
      <c r="AD218" s="55">
        <f t="shared" si="122"/>
        <v>0</v>
      </c>
      <c r="AE218" s="77"/>
      <c r="AF218" s="70"/>
      <c r="AG218" s="55">
        <f t="shared" si="123"/>
        <v>0</v>
      </c>
      <c r="AH218" s="77">
        <v>0</v>
      </c>
      <c r="AI218" s="70"/>
      <c r="AJ218" s="55">
        <f t="shared" si="124"/>
        <v>0</v>
      </c>
      <c r="AK218" s="77">
        <v>0</v>
      </c>
      <c r="AL218" s="70"/>
      <c r="AM218" s="55">
        <f t="shared" si="125"/>
        <v>0</v>
      </c>
      <c r="AN218" s="97">
        <f>SUM(D218,G218,J218,M218,P218,S218,V218,Y218,AB218,AE218,AH218,AK218)</f>
        <v>459</v>
      </c>
      <c r="AO218" s="77">
        <f>SUM(E218,H218,K218,N218,Q218,W218,T218,Z218,AC218,AF218,AI218,AL218)</f>
        <v>5944</v>
      </c>
      <c r="AP218" s="98">
        <f t="shared" si="126"/>
        <v>7.7220726783310906E-2</v>
      </c>
      <c r="AQ218" s="124"/>
      <c r="AR218" s="121"/>
    </row>
    <row r="219" spans="1:44" x14ac:dyDescent="0.3">
      <c r="A219" s="233"/>
      <c r="B219" s="233"/>
      <c r="C219" s="100" t="s">
        <v>50</v>
      </c>
      <c r="D219" s="77"/>
      <c r="E219" s="70"/>
      <c r="F219" s="55">
        <f t="shared" si="115"/>
        <v>0</v>
      </c>
      <c r="G219" s="77"/>
      <c r="H219" s="70"/>
      <c r="I219" s="55">
        <f t="shared" si="127"/>
        <v>0</v>
      </c>
      <c r="J219" s="77"/>
      <c r="K219" s="70"/>
      <c r="L219" s="55">
        <f t="shared" si="116"/>
        <v>0</v>
      </c>
      <c r="M219" s="77">
        <v>462</v>
      </c>
      <c r="N219" s="70">
        <v>4279</v>
      </c>
      <c r="O219" s="55">
        <f t="shared" si="117"/>
        <v>0.10796915167095116</v>
      </c>
      <c r="P219" s="77"/>
      <c r="Q219" s="70"/>
      <c r="R219" s="55">
        <f t="shared" si="118"/>
        <v>0</v>
      </c>
      <c r="S219" s="77"/>
      <c r="T219" s="70"/>
      <c r="U219" s="55">
        <f t="shared" si="119"/>
        <v>0</v>
      </c>
      <c r="V219" s="77"/>
      <c r="W219" s="70"/>
      <c r="X219" s="55">
        <f t="shared" si="120"/>
        <v>0</v>
      </c>
      <c r="Y219" s="77"/>
      <c r="Z219" s="70"/>
      <c r="AA219" s="55">
        <f t="shared" si="121"/>
        <v>0</v>
      </c>
      <c r="AB219" s="77"/>
      <c r="AC219" s="70"/>
      <c r="AD219" s="55">
        <f t="shared" si="122"/>
        <v>0</v>
      </c>
      <c r="AE219" s="77"/>
      <c r="AF219" s="70"/>
      <c r="AG219" s="55">
        <f t="shared" si="123"/>
        <v>0</v>
      </c>
      <c r="AH219" s="77">
        <v>0</v>
      </c>
      <c r="AI219" s="70"/>
      <c r="AJ219" s="55">
        <f t="shared" si="124"/>
        <v>0</v>
      </c>
      <c r="AK219" s="77">
        <v>0</v>
      </c>
      <c r="AL219" s="70"/>
      <c r="AM219" s="55">
        <f t="shared" si="125"/>
        <v>0</v>
      </c>
      <c r="AN219" s="97">
        <f>SUM(D219,G219,J219,M219,P219,S219,V219,Y219,AB219,AE219,AH219,AK219)</f>
        <v>462</v>
      </c>
      <c r="AO219" s="77">
        <f>SUM(E219,H219,K219,N219,Q219,W219,T219,Z219,AC219,AF219,AI219,AL219)</f>
        <v>4279</v>
      </c>
      <c r="AP219" s="98">
        <f t="shared" si="126"/>
        <v>0.10796915167095116</v>
      </c>
      <c r="AQ219" s="124"/>
      <c r="AR219" s="121"/>
    </row>
    <row r="220" spans="1:44" x14ac:dyDescent="0.3">
      <c r="A220" s="233"/>
      <c r="B220" s="233"/>
      <c r="C220" s="100" t="s">
        <v>51</v>
      </c>
      <c r="D220" s="77"/>
      <c r="E220" s="70"/>
      <c r="F220" s="55">
        <f t="shared" si="115"/>
        <v>0</v>
      </c>
      <c r="G220" s="77"/>
      <c r="H220" s="70"/>
      <c r="I220" s="55">
        <f t="shared" si="127"/>
        <v>0</v>
      </c>
      <c r="J220" s="77"/>
      <c r="K220" s="70"/>
      <c r="L220" s="55">
        <f t="shared" si="116"/>
        <v>0</v>
      </c>
      <c r="M220" s="77">
        <v>489</v>
      </c>
      <c r="N220" s="70">
        <v>4198</v>
      </c>
      <c r="O220" s="55">
        <f t="shared" si="117"/>
        <v>0.1164840400190567</v>
      </c>
      <c r="P220" s="77"/>
      <c r="Q220" s="70"/>
      <c r="R220" s="55">
        <f t="shared" si="118"/>
        <v>0</v>
      </c>
      <c r="S220" s="77"/>
      <c r="T220" s="70"/>
      <c r="U220" s="55">
        <f t="shared" si="119"/>
        <v>0</v>
      </c>
      <c r="V220" s="77"/>
      <c r="W220" s="70"/>
      <c r="X220" s="55">
        <f t="shared" si="120"/>
        <v>0</v>
      </c>
      <c r="Y220" s="77"/>
      <c r="Z220" s="70"/>
      <c r="AA220" s="55">
        <f t="shared" si="121"/>
        <v>0</v>
      </c>
      <c r="AB220" s="77"/>
      <c r="AC220" s="70"/>
      <c r="AD220" s="55">
        <f t="shared" si="122"/>
        <v>0</v>
      </c>
      <c r="AE220" s="77"/>
      <c r="AF220" s="70"/>
      <c r="AG220" s="55">
        <f t="shared" si="123"/>
        <v>0</v>
      </c>
      <c r="AH220" s="77">
        <v>0</v>
      </c>
      <c r="AI220" s="70"/>
      <c r="AJ220" s="55">
        <f t="shared" si="124"/>
        <v>0</v>
      </c>
      <c r="AK220" s="77">
        <v>0</v>
      </c>
      <c r="AL220" s="70"/>
      <c r="AM220" s="55">
        <f t="shared" si="125"/>
        <v>0</v>
      </c>
      <c r="AN220" s="97">
        <f>SUM(D220,G220,J220,M220,P220,S220,V220,Y220,AB220,AE220,AH220,AK220)</f>
        <v>489</v>
      </c>
      <c r="AO220" s="77">
        <f>SUM(E220,H220,K220,N220,Q220,W220,T220,Z220,AC220,AF220,AI220,AL220)</f>
        <v>4198</v>
      </c>
      <c r="AP220" s="56">
        <f t="shared" si="126"/>
        <v>0.1164840400190567</v>
      </c>
      <c r="AQ220" s="124"/>
      <c r="AR220" s="121"/>
    </row>
    <row r="221" spans="1:44" x14ac:dyDescent="0.3">
      <c r="A221" s="233"/>
      <c r="B221" s="234"/>
      <c r="C221" s="102" t="s">
        <v>44</v>
      </c>
      <c r="D221" s="58">
        <f>SUM(D218:D220)</f>
        <v>0</v>
      </c>
      <c r="E221" s="71">
        <f>SUM(E218:E220)</f>
        <v>0</v>
      </c>
      <c r="F221" s="59">
        <f t="shared" si="115"/>
        <v>0</v>
      </c>
      <c r="G221" s="58">
        <f>SUM(G218:G220)</f>
        <v>0</v>
      </c>
      <c r="H221" s="71">
        <f>SUM(H218:H220)</f>
        <v>0</v>
      </c>
      <c r="I221" s="59">
        <f t="shared" si="127"/>
        <v>0</v>
      </c>
      <c r="J221" s="58">
        <f>SUM(J218:J220)</f>
        <v>0</v>
      </c>
      <c r="K221" s="71">
        <f>SUM(K218:K220)</f>
        <v>0</v>
      </c>
      <c r="L221" s="59">
        <f t="shared" si="116"/>
        <v>0</v>
      </c>
      <c r="M221" s="58">
        <f>SUM(M218:M220)</f>
        <v>1410</v>
      </c>
      <c r="N221" s="71">
        <f>SUM(N218:N220)</f>
        <v>14421</v>
      </c>
      <c r="O221" s="59">
        <f t="shared" si="117"/>
        <v>9.7774079467443306E-2</v>
      </c>
      <c r="P221" s="58">
        <f>SUM(P218:P220)</f>
        <v>0</v>
      </c>
      <c r="Q221" s="71">
        <f>SUM(Q218:Q220)</f>
        <v>0</v>
      </c>
      <c r="R221" s="59">
        <f t="shared" si="118"/>
        <v>0</v>
      </c>
      <c r="S221" s="58">
        <f>SUM(S218:S220)</f>
        <v>0</v>
      </c>
      <c r="T221" s="71">
        <f>SUM(T218:T220)</f>
        <v>0</v>
      </c>
      <c r="U221" s="59">
        <f t="shared" si="119"/>
        <v>0</v>
      </c>
      <c r="V221" s="58">
        <f>SUM(V218:V220)</f>
        <v>0</v>
      </c>
      <c r="W221" s="71">
        <f>SUM(W218:W220)</f>
        <v>0</v>
      </c>
      <c r="X221" s="59">
        <f t="shared" si="120"/>
        <v>0</v>
      </c>
      <c r="Y221" s="58">
        <f>SUM(Y218:Y220)</f>
        <v>0</v>
      </c>
      <c r="Z221" s="71">
        <f>SUM(Z218:Z220)</f>
        <v>0</v>
      </c>
      <c r="AA221" s="59">
        <f t="shared" si="121"/>
        <v>0</v>
      </c>
      <c r="AB221" s="58">
        <f>SUM(AB218:AB220)</f>
        <v>0</v>
      </c>
      <c r="AC221" s="71">
        <f>SUM(AC218:AC220)</f>
        <v>0</v>
      </c>
      <c r="AD221" s="59">
        <f t="shared" si="122"/>
        <v>0</v>
      </c>
      <c r="AE221" s="58">
        <f>SUM(AE218:AE220)</f>
        <v>0</v>
      </c>
      <c r="AF221" s="71">
        <f>SUM(AF218:AF220)</f>
        <v>0</v>
      </c>
      <c r="AG221" s="59">
        <f t="shared" si="123"/>
        <v>0</v>
      </c>
      <c r="AH221" s="58">
        <v>0</v>
      </c>
      <c r="AI221" s="71">
        <f>SUM(AI218:AI220)</f>
        <v>0</v>
      </c>
      <c r="AJ221" s="59">
        <f t="shared" si="124"/>
        <v>0</v>
      </c>
      <c r="AK221" s="58">
        <v>0</v>
      </c>
      <c r="AL221" s="71">
        <f>SUM(AL218:AL220)</f>
        <v>0</v>
      </c>
      <c r="AM221" s="59">
        <f t="shared" si="125"/>
        <v>0</v>
      </c>
      <c r="AN221" s="58">
        <f>SUM(AN218:AN220)</f>
        <v>1410</v>
      </c>
      <c r="AO221" s="58">
        <f>SUM(AO218:AO220)</f>
        <v>14421</v>
      </c>
      <c r="AP221" s="103">
        <f t="shared" si="126"/>
        <v>9.7774079467443306E-2</v>
      </c>
      <c r="AQ221" s="133">
        <f>SUM(AQ218:AQ220)</f>
        <v>0</v>
      </c>
      <c r="AR221" s="121"/>
    </row>
    <row r="222" spans="1:44" x14ac:dyDescent="0.3">
      <c r="A222" s="233"/>
      <c r="B222" s="232" t="s">
        <v>9</v>
      </c>
      <c r="C222" s="100" t="s">
        <v>53</v>
      </c>
      <c r="D222" s="113"/>
      <c r="E222" s="70"/>
      <c r="F222" s="55">
        <f t="shared" si="115"/>
        <v>0</v>
      </c>
      <c r="G222" s="113"/>
      <c r="H222" s="70"/>
      <c r="I222" s="55">
        <f t="shared" si="127"/>
        <v>0</v>
      </c>
      <c r="J222" s="113"/>
      <c r="K222" s="70"/>
      <c r="L222" s="55">
        <f t="shared" si="116"/>
        <v>0</v>
      </c>
      <c r="M222" s="113">
        <v>572</v>
      </c>
      <c r="N222" s="70">
        <v>7606</v>
      </c>
      <c r="O222" s="55">
        <f t="shared" si="117"/>
        <v>7.5203786484354454E-2</v>
      </c>
      <c r="P222" s="113"/>
      <c r="Q222" s="70"/>
      <c r="R222" s="55">
        <f t="shared" si="118"/>
        <v>0</v>
      </c>
      <c r="S222" s="113"/>
      <c r="T222" s="70"/>
      <c r="U222" s="55">
        <f t="shared" si="119"/>
        <v>0</v>
      </c>
      <c r="V222" s="113"/>
      <c r="W222" s="70"/>
      <c r="X222" s="55">
        <f t="shared" si="120"/>
        <v>0</v>
      </c>
      <c r="Y222" s="113"/>
      <c r="Z222" s="70"/>
      <c r="AA222" s="55">
        <f t="shared" si="121"/>
        <v>0</v>
      </c>
      <c r="AB222" s="113"/>
      <c r="AC222" s="70"/>
      <c r="AD222" s="55">
        <f t="shared" si="122"/>
        <v>0</v>
      </c>
      <c r="AE222" s="113"/>
      <c r="AF222" s="70"/>
      <c r="AG222" s="55">
        <f t="shared" si="123"/>
        <v>0</v>
      </c>
      <c r="AH222" s="77">
        <v>0</v>
      </c>
      <c r="AI222" s="69"/>
      <c r="AJ222" s="55">
        <f t="shared" si="124"/>
        <v>0</v>
      </c>
      <c r="AK222" s="77">
        <v>0</v>
      </c>
      <c r="AL222" s="69"/>
      <c r="AM222" s="55">
        <f t="shared" si="125"/>
        <v>0</v>
      </c>
      <c r="AN222" s="97">
        <f>SUM(D222,G222,J222,M222,P222,S222,V222,Y222,AB222,AE222,AH222,AK222)</f>
        <v>572</v>
      </c>
      <c r="AO222" s="77">
        <f>SUM(E222,H222,K222,N222,Q222,W222,T222,Z222,AC222,AF222,AI222,AL222)</f>
        <v>7606</v>
      </c>
      <c r="AP222" s="56">
        <f t="shared" si="126"/>
        <v>7.5203786484354454E-2</v>
      </c>
      <c r="AQ222" s="124"/>
      <c r="AR222" s="121"/>
    </row>
    <row r="223" spans="1:44" x14ac:dyDescent="0.3">
      <c r="A223" s="233"/>
      <c r="B223" s="233"/>
      <c r="C223" s="100" t="s">
        <v>48</v>
      </c>
      <c r="D223" s="77"/>
      <c r="E223" s="70"/>
      <c r="F223" s="55">
        <f t="shared" si="115"/>
        <v>0</v>
      </c>
      <c r="G223" s="77"/>
      <c r="H223" s="70"/>
      <c r="I223" s="55">
        <f t="shared" si="127"/>
        <v>0</v>
      </c>
      <c r="J223" s="77"/>
      <c r="K223" s="70"/>
      <c r="L223" s="55">
        <f t="shared" si="116"/>
        <v>0</v>
      </c>
      <c r="M223" s="77">
        <v>573</v>
      </c>
      <c r="N223" s="70">
        <v>8413</v>
      </c>
      <c r="O223" s="55">
        <f t="shared" si="117"/>
        <v>6.8108879115654344E-2</v>
      </c>
      <c r="P223" s="77"/>
      <c r="Q223" s="70"/>
      <c r="R223" s="55">
        <f t="shared" si="118"/>
        <v>0</v>
      </c>
      <c r="S223" s="77"/>
      <c r="T223" s="70"/>
      <c r="U223" s="55">
        <f t="shared" si="119"/>
        <v>0</v>
      </c>
      <c r="V223" s="77"/>
      <c r="W223" s="70"/>
      <c r="X223" s="55">
        <f t="shared" si="120"/>
        <v>0</v>
      </c>
      <c r="Y223" s="77"/>
      <c r="Z223" s="70"/>
      <c r="AA223" s="55">
        <f t="shared" si="121"/>
        <v>0</v>
      </c>
      <c r="AB223" s="77"/>
      <c r="AC223" s="70"/>
      <c r="AD223" s="55">
        <f t="shared" si="122"/>
        <v>0</v>
      </c>
      <c r="AE223" s="77"/>
      <c r="AF223" s="70"/>
      <c r="AG223" s="55">
        <f t="shared" si="123"/>
        <v>0</v>
      </c>
      <c r="AH223" s="77">
        <v>0</v>
      </c>
      <c r="AI223" s="70"/>
      <c r="AJ223" s="55">
        <f t="shared" si="124"/>
        <v>0</v>
      </c>
      <c r="AK223" s="77">
        <v>0</v>
      </c>
      <c r="AL223" s="70"/>
      <c r="AM223" s="55">
        <f t="shared" si="125"/>
        <v>0</v>
      </c>
      <c r="AN223" s="97">
        <f>SUM(D223,G223,J223,M223,P223,S223,V223,Y223,AB223,AE223,AH223,AK223)</f>
        <v>573</v>
      </c>
      <c r="AO223" s="77">
        <f>SUM(E223,H223,K223,N223,Q223,W223,T223,Z223,AC223,AF223,AI223,AL223)</f>
        <v>8413</v>
      </c>
      <c r="AP223" s="56">
        <f t="shared" si="126"/>
        <v>6.8108879115654344E-2</v>
      </c>
      <c r="AQ223" s="124"/>
      <c r="AR223" s="121"/>
    </row>
    <row r="224" spans="1:44" x14ac:dyDescent="0.3">
      <c r="A224" s="233"/>
      <c r="B224" s="233"/>
      <c r="C224" s="100" t="s">
        <v>54</v>
      </c>
      <c r="D224" s="77"/>
      <c r="E224" s="70"/>
      <c r="F224" s="55">
        <f t="shared" si="115"/>
        <v>0</v>
      </c>
      <c r="G224" s="77"/>
      <c r="H224" s="70"/>
      <c r="I224" s="55">
        <f t="shared" si="127"/>
        <v>0</v>
      </c>
      <c r="J224" s="77"/>
      <c r="K224" s="70"/>
      <c r="L224" s="55">
        <f t="shared" si="116"/>
        <v>0</v>
      </c>
      <c r="M224" s="77">
        <v>452</v>
      </c>
      <c r="N224" s="70">
        <v>6293</v>
      </c>
      <c r="O224" s="55">
        <f t="shared" si="117"/>
        <v>7.1825838232957254E-2</v>
      </c>
      <c r="P224" s="77"/>
      <c r="Q224" s="70"/>
      <c r="R224" s="55">
        <f t="shared" si="118"/>
        <v>0</v>
      </c>
      <c r="S224" s="77"/>
      <c r="T224" s="70"/>
      <c r="U224" s="55">
        <f t="shared" si="119"/>
        <v>0</v>
      </c>
      <c r="V224" s="77"/>
      <c r="W224" s="70"/>
      <c r="X224" s="55">
        <f t="shared" si="120"/>
        <v>0</v>
      </c>
      <c r="Y224" s="77"/>
      <c r="Z224" s="70"/>
      <c r="AA224" s="55">
        <f t="shared" si="121"/>
        <v>0</v>
      </c>
      <c r="AB224" s="77"/>
      <c r="AC224" s="70"/>
      <c r="AD224" s="55">
        <f t="shared" si="122"/>
        <v>0</v>
      </c>
      <c r="AE224" s="77"/>
      <c r="AF224" s="70"/>
      <c r="AG224" s="55">
        <f t="shared" si="123"/>
        <v>0</v>
      </c>
      <c r="AH224" s="77">
        <v>0</v>
      </c>
      <c r="AI224" s="70"/>
      <c r="AJ224" s="55">
        <f t="shared" si="124"/>
        <v>0</v>
      </c>
      <c r="AK224" s="77">
        <v>0</v>
      </c>
      <c r="AL224" s="70"/>
      <c r="AM224" s="55">
        <f t="shared" si="125"/>
        <v>0</v>
      </c>
      <c r="AN224" s="97">
        <f>SUM(D224,G224,J224,M224,P224,S224,V224,Y224,AB224,AE224,AH224,AK224)</f>
        <v>452</v>
      </c>
      <c r="AO224" s="77">
        <f>SUM(E224,H224,K224,N224,Q224,W224,T224,Z224,AC224,AF224,AI224,AL224)</f>
        <v>6293</v>
      </c>
      <c r="AP224" s="56">
        <f t="shared" si="126"/>
        <v>7.1825838232957254E-2</v>
      </c>
      <c r="AQ224" s="124"/>
      <c r="AR224" s="121"/>
    </row>
    <row r="225" spans="1:44" x14ac:dyDescent="0.3">
      <c r="A225" s="234"/>
      <c r="B225" s="234"/>
      <c r="C225" s="102" t="s">
        <v>44</v>
      </c>
      <c r="D225" s="58">
        <f>SUM(D222:D224)</f>
        <v>0</v>
      </c>
      <c r="E225" s="71">
        <f>SUM(E222:E224)</f>
        <v>0</v>
      </c>
      <c r="F225" s="59">
        <f t="shared" si="115"/>
        <v>0</v>
      </c>
      <c r="G225" s="58">
        <f>SUM(G222:G224)</f>
        <v>0</v>
      </c>
      <c r="H225" s="71">
        <f>SUM(H222:H224)</f>
        <v>0</v>
      </c>
      <c r="I225" s="59">
        <f t="shared" si="127"/>
        <v>0</v>
      </c>
      <c r="J225" s="58">
        <f>SUM(J222:J224)</f>
        <v>0</v>
      </c>
      <c r="K225" s="71">
        <f>SUM(K222:K224)</f>
        <v>0</v>
      </c>
      <c r="L225" s="59">
        <f t="shared" si="116"/>
        <v>0</v>
      </c>
      <c r="M225" s="58">
        <f>SUM(M222:M224)</f>
        <v>1597</v>
      </c>
      <c r="N225" s="71">
        <f>SUM(N222:N224)</f>
        <v>22312</v>
      </c>
      <c r="O225" s="59">
        <f t="shared" si="117"/>
        <v>7.1575833632126204E-2</v>
      </c>
      <c r="P225" s="58">
        <f>SUM(P222:P224)</f>
        <v>0</v>
      </c>
      <c r="Q225" s="71">
        <f>SUM(Q222:Q224)</f>
        <v>0</v>
      </c>
      <c r="R225" s="59">
        <f t="shared" si="118"/>
        <v>0</v>
      </c>
      <c r="S225" s="58">
        <f>SUM(S222:S224)</f>
        <v>0</v>
      </c>
      <c r="T225" s="71">
        <f>SUM(T222:T224)</f>
        <v>0</v>
      </c>
      <c r="U225" s="59">
        <f t="shared" si="119"/>
        <v>0</v>
      </c>
      <c r="V225" s="58">
        <f>SUM(V222:V224)</f>
        <v>0</v>
      </c>
      <c r="W225" s="71">
        <f>SUM(W222:W224)</f>
        <v>0</v>
      </c>
      <c r="X225" s="59">
        <f t="shared" si="120"/>
        <v>0</v>
      </c>
      <c r="Y225" s="58">
        <f>SUM(Y222:Y224)</f>
        <v>0</v>
      </c>
      <c r="Z225" s="71">
        <f>SUM(Z222:Z224)</f>
        <v>0</v>
      </c>
      <c r="AA225" s="59">
        <f t="shared" si="121"/>
        <v>0</v>
      </c>
      <c r="AB225" s="58">
        <f>SUM(AB222:AB224)</f>
        <v>0</v>
      </c>
      <c r="AC225" s="71">
        <f>SUM(AC222:AC224)</f>
        <v>0</v>
      </c>
      <c r="AD225" s="59">
        <f t="shared" si="122"/>
        <v>0</v>
      </c>
      <c r="AE225" s="58">
        <f>SUM(AE222:AE224)</f>
        <v>0</v>
      </c>
      <c r="AF225" s="71">
        <f>SUM(AF222:AF224)</f>
        <v>0</v>
      </c>
      <c r="AG225" s="59">
        <f t="shared" si="123"/>
        <v>0</v>
      </c>
      <c r="AH225" s="58">
        <v>0</v>
      </c>
      <c r="AI225" s="71">
        <f>SUM(AI222:AI224)</f>
        <v>0</v>
      </c>
      <c r="AJ225" s="59">
        <f t="shared" si="124"/>
        <v>0</v>
      </c>
      <c r="AK225" s="58">
        <v>0</v>
      </c>
      <c r="AL225" s="71">
        <f>SUM(AL222:AL224)</f>
        <v>0</v>
      </c>
      <c r="AM225" s="59">
        <f t="shared" si="125"/>
        <v>0</v>
      </c>
      <c r="AN225" s="58">
        <f>SUM(AN222:AN224)</f>
        <v>1597</v>
      </c>
      <c r="AO225" s="58">
        <f>SUM(AO222:AO224)</f>
        <v>22312</v>
      </c>
      <c r="AP225" s="103">
        <f t="shared" si="126"/>
        <v>7.1575833632126204E-2</v>
      </c>
      <c r="AQ225" s="133">
        <f>SUM(AQ222:AQ224)</f>
        <v>0</v>
      </c>
      <c r="AR225" s="121"/>
    </row>
    <row r="226" spans="1:44" x14ac:dyDescent="0.3">
      <c r="A226" s="235" t="s">
        <v>46</v>
      </c>
      <c r="B226" s="236"/>
      <c r="C226" s="237"/>
      <c r="D226" s="61">
        <f>SUM(D213,D217,D221,D225)</f>
        <v>0</v>
      </c>
      <c r="E226" s="73">
        <f>SUM(E213,E217,E221,E225)</f>
        <v>0</v>
      </c>
      <c r="F226" s="62">
        <f t="shared" si="115"/>
        <v>0</v>
      </c>
      <c r="G226" s="61">
        <f>SUM(G213,G217,G221,G225)</f>
        <v>0</v>
      </c>
      <c r="H226" s="73">
        <f>SUM(H213,H217,H221,H225)</f>
        <v>0</v>
      </c>
      <c r="I226" s="62">
        <f t="shared" si="127"/>
        <v>0</v>
      </c>
      <c r="J226" s="61">
        <f>SUM(J213,J217,J221,J225)</f>
        <v>0</v>
      </c>
      <c r="K226" s="73">
        <f>SUM(K213,K217,K221,K225)</f>
        <v>0</v>
      </c>
      <c r="L226" s="62">
        <f t="shared" si="116"/>
        <v>0</v>
      </c>
      <c r="M226" s="61">
        <f>SUM(M213,M217,M221,M225)</f>
        <v>4961</v>
      </c>
      <c r="N226" s="73">
        <f>SUM(N213,N217,N221,N225)</f>
        <v>65622</v>
      </c>
      <c r="O226" s="62">
        <f t="shared" si="117"/>
        <v>7.5599646460028647E-2</v>
      </c>
      <c r="P226" s="61">
        <f>SUM(P213,P217,P221,P225)</f>
        <v>0</v>
      </c>
      <c r="Q226" s="73">
        <f>SUM(Q213,Q217,Q221,Q225)</f>
        <v>0</v>
      </c>
      <c r="R226" s="62">
        <f t="shared" si="118"/>
        <v>0</v>
      </c>
      <c r="S226" s="61">
        <f>SUM(S213,S217,S221,S225)</f>
        <v>0</v>
      </c>
      <c r="T226" s="73">
        <f>SUM(T213,T217,T221,T225)</f>
        <v>0</v>
      </c>
      <c r="U226" s="62">
        <f t="shared" si="119"/>
        <v>0</v>
      </c>
      <c r="V226" s="61">
        <f>SUM(V213,V217,V221,V225)</f>
        <v>0</v>
      </c>
      <c r="W226" s="73">
        <f>SUM(W213,W217,W221,W225)</f>
        <v>0</v>
      </c>
      <c r="X226" s="62">
        <f t="shared" si="120"/>
        <v>0</v>
      </c>
      <c r="Y226" s="61">
        <f>SUM(Y213,Y217,Y221,Y225)</f>
        <v>0</v>
      </c>
      <c r="Z226" s="73">
        <f>SUM(Z213,Z217,Z221,Z225)</f>
        <v>0</v>
      </c>
      <c r="AA226" s="62">
        <f t="shared" si="121"/>
        <v>0</v>
      </c>
      <c r="AB226" s="61">
        <f>SUM(AB213,AB217,AB221,AB225)</f>
        <v>0</v>
      </c>
      <c r="AC226" s="73">
        <f>SUM(AC213,AC217,AC221,AC225)</f>
        <v>0</v>
      </c>
      <c r="AD226" s="62">
        <f t="shared" si="122"/>
        <v>0</v>
      </c>
      <c r="AE226" s="61">
        <f>SUM(AE213,AE217,AE221,AE225)</f>
        <v>0</v>
      </c>
      <c r="AF226" s="73">
        <f>SUM(AF213,AF217,AF221,AF225)</f>
        <v>0</v>
      </c>
      <c r="AG226" s="62">
        <f t="shared" si="123"/>
        <v>0</v>
      </c>
      <c r="AH226" s="61">
        <f>SUM(AH213,AH217,AH221,AH225)</f>
        <v>0</v>
      </c>
      <c r="AI226" s="73">
        <f>SUM(AI213,AI217,AI221,AI225)</f>
        <v>0</v>
      </c>
      <c r="AJ226" s="62">
        <f t="shared" si="124"/>
        <v>0</v>
      </c>
      <c r="AK226" s="61">
        <f>SUM(AK213,AK217,AK221,AK225)</f>
        <v>0</v>
      </c>
      <c r="AL226" s="73">
        <f>SUM(AL213,AL217,AL221,AL225)</f>
        <v>0</v>
      </c>
      <c r="AM226" s="62">
        <f t="shared" si="125"/>
        <v>0</v>
      </c>
      <c r="AN226" s="61">
        <f>SUM(AN213,AN217,AN221,AN225)</f>
        <v>4961</v>
      </c>
      <c r="AO226" s="61">
        <f>SUM(AO213,AO217,AO221,AO225)</f>
        <v>65622</v>
      </c>
      <c r="AP226" s="105">
        <f t="shared" si="126"/>
        <v>7.5599646460028647E-2</v>
      </c>
      <c r="AQ226" s="134">
        <f>SUM(AQ213,AQ217,AQ221,AQ225)</f>
        <v>0</v>
      </c>
      <c r="AR226" s="121"/>
    </row>
    <row r="227" spans="1:44" x14ac:dyDescent="0.3">
      <c r="A227" s="238" t="s">
        <v>31</v>
      </c>
      <c r="B227" s="232" t="s">
        <v>24</v>
      </c>
      <c r="C227" s="100" t="s">
        <v>41</v>
      </c>
      <c r="D227" s="77"/>
      <c r="E227" s="69"/>
      <c r="F227" s="55">
        <f t="shared" si="115"/>
        <v>0</v>
      </c>
      <c r="G227" s="77"/>
      <c r="H227" s="69"/>
      <c r="I227" s="55">
        <f t="shared" si="127"/>
        <v>0</v>
      </c>
      <c r="J227" s="77"/>
      <c r="K227" s="69"/>
      <c r="L227" s="55">
        <f t="shared" si="116"/>
        <v>0</v>
      </c>
      <c r="M227" s="77"/>
      <c r="N227" s="69"/>
      <c r="O227" s="55">
        <f t="shared" si="117"/>
        <v>0</v>
      </c>
      <c r="P227" s="77"/>
      <c r="Q227" s="69"/>
      <c r="R227" s="55">
        <f t="shared" si="118"/>
        <v>0</v>
      </c>
      <c r="S227" s="77"/>
      <c r="T227" s="69"/>
      <c r="U227" s="55">
        <f t="shared" si="119"/>
        <v>0</v>
      </c>
      <c r="V227" s="77">
        <v>26</v>
      </c>
      <c r="W227" s="69">
        <v>407</v>
      </c>
      <c r="X227" s="55">
        <f t="shared" si="120"/>
        <v>6.3882063882063883E-2</v>
      </c>
      <c r="Y227" s="77"/>
      <c r="Z227" s="69"/>
      <c r="AA227" s="55">
        <f t="shared" si="121"/>
        <v>0</v>
      </c>
      <c r="AB227" s="77">
        <v>99</v>
      </c>
      <c r="AC227" s="69">
        <v>1556</v>
      </c>
      <c r="AD227" s="55">
        <f t="shared" si="122"/>
        <v>6.3624678663239079E-2</v>
      </c>
      <c r="AE227" s="77"/>
      <c r="AF227" s="77"/>
      <c r="AG227" s="55">
        <f t="shared" si="123"/>
        <v>0</v>
      </c>
      <c r="AH227" s="77">
        <v>0</v>
      </c>
      <c r="AI227" s="77"/>
      <c r="AJ227" s="55">
        <f t="shared" si="124"/>
        <v>0</v>
      </c>
      <c r="AK227" s="77">
        <v>0</v>
      </c>
      <c r="AL227" s="77"/>
      <c r="AM227" s="55">
        <f t="shared" si="125"/>
        <v>0</v>
      </c>
      <c r="AN227" s="97">
        <f>SUM(D227,G227,J227,M227,P227,S227,V227,Y227,AB227,AE227,AH227,AK227)</f>
        <v>125</v>
      </c>
      <c r="AO227" s="77">
        <f>SUM(E227,H227,K227,N227,Q227,W227,T227,Z227,AC227,AF227,AI227,AL227)</f>
        <v>1963</v>
      </c>
      <c r="AP227" s="98">
        <f t="shared" si="126"/>
        <v>6.3678043810494148E-2</v>
      </c>
      <c r="AQ227" s="124"/>
      <c r="AR227" s="121"/>
    </row>
    <row r="228" spans="1:44" x14ac:dyDescent="0.3">
      <c r="A228" s="233"/>
      <c r="B228" s="233"/>
      <c r="C228" s="100" t="s">
        <v>43</v>
      </c>
      <c r="D228" s="77"/>
      <c r="E228" s="70"/>
      <c r="F228" s="55">
        <f t="shared" si="115"/>
        <v>0</v>
      </c>
      <c r="G228" s="77"/>
      <c r="H228" s="70"/>
      <c r="I228" s="55">
        <f t="shared" si="127"/>
        <v>0</v>
      </c>
      <c r="J228" s="77"/>
      <c r="K228" s="70"/>
      <c r="L228" s="55">
        <f t="shared" si="116"/>
        <v>0</v>
      </c>
      <c r="M228" s="77"/>
      <c r="N228" s="70"/>
      <c r="O228" s="55">
        <f t="shared" si="117"/>
        <v>0</v>
      </c>
      <c r="P228" s="77"/>
      <c r="Q228" s="70"/>
      <c r="R228" s="55">
        <f t="shared" si="118"/>
        <v>0</v>
      </c>
      <c r="S228" s="77"/>
      <c r="T228" s="70"/>
      <c r="U228" s="55">
        <f t="shared" si="119"/>
        <v>0</v>
      </c>
      <c r="V228" s="77"/>
      <c r="W228" s="70"/>
      <c r="X228" s="55">
        <f t="shared" si="120"/>
        <v>0</v>
      </c>
      <c r="Y228" s="77"/>
      <c r="Z228" s="70"/>
      <c r="AA228" s="55">
        <f t="shared" si="121"/>
        <v>0</v>
      </c>
      <c r="AB228" s="77">
        <v>122</v>
      </c>
      <c r="AC228" s="70">
        <v>1819</v>
      </c>
      <c r="AD228" s="55">
        <f t="shared" si="122"/>
        <v>6.7069818581638269E-2</v>
      </c>
      <c r="AE228" s="77"/>
      <c r="AF228" s="77"/>
      <c r="AG228" s="55">
        <f t="shared" si="123"/>
        <v>0</v>
      </c>
      <c r="AH228" s="77">
        <v>0</v>
      </c>
      <c r="AI228" s="77"/>
      <c r="AJ228" s="55">
        <f t="shared" si="124"/>
        <v>0</v>
      </c>
      <c r="AK228" s="77">
        <v>0</v>
      </c>
      <c r="AL228" s="77"/>
      <c r="AM228" s="55">
        <f t="shared" si="125"/>
        <v>0</v>
      </c>
      <c r="AN228" s="97">
        <f>SUM(D228,G228,J228,M228,P228,S228,V228,Y228,AB228,AE228,AH228,AK228)</f>
        <v>122</v>
      </c>
      <c r="AO228" s="77">
        <f>SUM(E228,H228,K228,N228,Q228,W228,T228,Z228,AC228,AF228,AI228,AL228)</f>
        <v>1819</v>
      </c>
      <c r="AP228" s="98">
        <f t="shared" si="126"/>
        <v>6.7069818581638269E-2</v>
      </c>
      <c r="AQ228" s="124"/>
      <c r="AR228" s="121"/>
    </row>
    <row r="229" spans="1:44" x14ac:dyDescent="0.3">
      <c r="A229" s="233"/>
      <c r="B229" s="233"/>
      <c r="C229" s="100" t="s">
        <v>47</v>
      </c>
      <c r="D229" s="77"/>
      <c r="E229" s="70"/>
      <c r="F229" s="55">
        <f t="shared" si="115"/>
        <v>0</v>
      </c>
      <c r="G229" s="77"/>
      <c r="H229" s="70"/>
      <c r="I229" s="55">
        <f t="shared" si="127"/>
        <v>0</v>
      </c>
      <c r="J229" s="77"/>
      <c r="K229" s="70"/>
      <c r="L229" s="55">
        <f t="shared" si="116"/>
        <v>0</v>
      </c>
      <c r="M229" s="77"/>
      <c r="N229" s="70"/>
      <c r="O229" s="55">
        <f t="shared" si="117"/>
        <v>0</v>
      </c>
      <c r="P229" s="77"/>
      <c r="Q229" s="70"/>
      <c r="R229" s="55">
        <f t="shared" si="118"/>
        <v>0</v>
      </c>
      <c r="S229" s="77"/>
      <c r="T229" s="70"/>
      <c r="U229" s="55">
        <f t="shared" si="119"/>
        <v>0</v>
      </c>
      <c r="V229" s="77"/>
      <c r="W229" s="70"/>
      <c r="X229" s="55">
        <f t="shared" si="120"/>
        <v>0</v>
      </c>
      <c r="Y229" s="77"/>
      <c r="Z229" s="70"/>
      <c r="AA229" s="55">
        <f t="shared" si="121"/>
        <v>0</v>
      </c>
      <c r="AB229" s="77">
        <v>132</v>
      </c>
      <c r="AC229" s="70">
        <v>2464</v>
      </c>
      <c r="AD229" s="55">
        <f t="shared" si="122"/>
        <v>5.3571428571428568E-2</v>
      </c>
      <c r="AE229" s="77"/>
      <c r="AF229" s="77"/>
      <c r="AG229" s="55">
        <f t="shared" si="123"/>
        <v>0</v>
      </c>
      <c r="AH229" s="77">
        <v>0</v>
      </c>
      <c r="AI229" s="77"/>
      <c r="AJ229" s="55">
        <f t="shared" si="124"/>
        <v>0</v>
      </c>
      <c r="AK229" s="77">
        <v>0</v>
      </c>
      <c r="AL229" s="77"/>
      <c r="AM229" s="55">
        <f t="shared" si="125"/>
        <v>0</v>
      </c>
      <c r="AN229" s="97">
        <f>SUM(D229,G229,J229,M229,P229,S229,V229,Y229,AB229,AE229,AH229,AK229)</f>
        <v>132</v>
      </c>
      <c r="AO229" s="77">
        <f>SUM(E229,H229,K229,N229,Q229,W229,T229,Z229,AC229,AF229,AI229,AL229)</f>
        <v>2464</v>
      </c>
      <c r="AP229" s="98">
        <f t="shared" si="126"/>
        <v>5.3571428571428568E-2</v>
      </c>
      <c r="AQ229" s="124"/>
      <c r="AR229" s="121"/>
    </row>
    <row r="230" spans="1:44" x14ac:dyDescent="0.3">
      <c r="A230" s="233"/>
      <c r="B230" s="234"/>
      <c r="C230" s="102" t="s">
        <v>44</v>
      </c>
      <c r="D230" s="58">
        <f>SUM(D227:D229)</f>
        <v>0</v>
      </c>
      <c r="E230" s="71">
        <f>SUM(E227:E229)</f>
        <v>0</v>
      </c>
      <c r="F230" s="59">
        <f t="shared" si="115"/>
        <v>0</v>
      </c>
      <c r="G230" s="58">
        <f>SUM(G227:G229)</f>
        <v>0</v>
      </c>
      <c r="H230" s="71">
        <f>SUM(H227:H229)</f>
        <v>0</v>
      </c>
      <c r="I230" s="59">
        <f t="shared" si="127"/>
        <v>0</v>
      </c>
      <c r="J230" s="58">
        <f>SUM(J227:J229)</f>
        <v>0</v>
      </c>
      <c r="K230" s="71">
        <f>SUM(K227:K229)</f>
        <v>0</v>
      </c>
      <c r="L230" s="59">
        <f t="shared" si="116"/>
        <v>0</v>
      </c>
      <c r="M230" s="58">
        <f>SUM(M227:M229)</f>
        <v>0</v>
      </c>
      <c r="N230" s="71">
        <f>SUM(N227:N229)</f>
        <v>0</v>
      </c>
      <c r="O230" s="59">
        <f t="shared" si="117"/>
        <v>0</v>
      </c>
      <c r="P230" s="58">
        <f>SUM(P227:P229)</f>
        <v>0</v>
      </c>
      <c r="Q230" s="71">
        <f>SUM(Q227:Q229)</f>
        <v>0</v>
      </c>
      <c r="R230" s="59">
        <f t="shared" si="118"/>
        <v>0</v>
      </c>
      <c r="S230" s="58">
        <f>SUM(S227:S229)</f>
        <v>0</v>
      </c>
      <c r="T230" s="71">
        <f>SUM(T227:T229)</f>
        <v>0</v>
      </c>
      <c r="U230" s="59">
        <f t="shared" si="119"/>
        <v>0</v>
      </c>
      <c r="V230" s="58">
        <f>SUM(V227:V229)</f>
        <v>26</v>
      </c>
      <c r="W230" s="71">
        <f>SUM(W227:W229)</f>
        <v>407</v>
      </c>
      <c r="X230" s="59">
        <f t="shared" si="120"/>
        <v>6.3882063882063883E-2</v>
      </c>
      <c r="Y230" s="58">
        <f>SUM(Y227:Y229)</f>
        <v>0</v>
      </c>
      <c r="Z230" s="71">
        <f>SUM(Z227:Z229)</f>
        <v>0</v>
      </c>
      <c r="AA230" s="59">
        <f t="shared" si="121"/>
        <v>0</v>
      </c>
      <c r="AB230" s="58">
        <f>SUM(AB227:AB229)</f>
        <v>353</v>
      </c>
      <c r="AC230" s="71">
        <f>SUM(AC227:AC229)</f>
        <v>5839</v>
      </c>
      <c r="AD230" s="59">
        <f t="shared" si="122"/>
        <v>6.0455557458468916E-2</v>
      </c>
      <c r="AE230" s="58">
        <f>SUM(AE227:AE229)</f>
        <v>0</v>
      </c>
      <c r="AF230" s="58">
        <f>SUM(AF227:AF229)</f>
        <v>0</v>
      </c>
      <c r="AG230" s="59">
        <f t="shared" si="123"/>
        <v>0</v>
      </c>
      <c r="AH230" s="58">
        <v>0</v>
      </c>
      <c r="AI230" s="58">
        <f>SUM(AI227:AI229)</f>
        <v>0</v>
      </c>
      <c r="AJ230" s="59">
        <f t="shared" si="124"/>
        <v>0</v>
      </c>
      <c r="AK230" s="58">
        <v>0</v>
      </c>
      <c r="AL230" s="58">
        <f>SUM(AL227:AL229)</f>
        <v>0</v>
      </c>
      <c r="AM230" s="59">
        <f t="shared" si="125"/>
        <v>0</v>
      </c>
      <c r="AN230" s="58">
        <f>SUM(AN227:AN229)</f>
        <v>379</v>
      </c>
      <c r="AO230" s="58">
        <f>SUM(AO227:AO229)</f>
        <v>6246</v>
      </c>
      <c r="AP230" s="103">
        <f t="shared" si="126"/>
        <v>6.067883445405059E-2</v>
      </c>
      <c r="AQ230" s="133">
        <f>SUM(AQ227:AQ229)</f>
        <v>0</v>
      </c>
      <c r="AR230" s="121"/>
    </row>
    <row r="231" spans="1:44" x14ac:dyDescent="0.3">
      <c r="A231" s="233"/>
      <c r="B231" s="232" t="s">
        <v>25</v>
      </c>
      <c r="C231" s="100" t="s">
        <v>38</v>
      </c>
      <c r="D231" s="77"/>
      <c r="E231" s="70"/>
      <c r="F231" s="55">
        <f t="shared" si="115"/>
        <v>0</v>
      </c>
      <c r="G231" s="77"/>
      <c r="H231" s="70"/>
      <c r="I231" s="55">
        <f t="shared" si="127"/>
        <v>0</v>
      </c>
      <c r="J231" s="77"/>
      <c r="K231" s="70"/>
      <c r="L231" s="55">
        <f t="shared" si="116"/>
        <v>0</v>
      </c>
      <c r="M231" s="77"/>
      <c r="N231" s="70"/>
      <c r="O231" s="55">
        <f t="shared" si="117"/>
        <v>0</v>
      </c>
      <c r="P231" s="77"/>
      <c r="Q231" s="70"/>
      <c r="R231" s="55">
        <f t="shared" si="118"/>
        <v>0</v>
      </c>
      <c r="S231" s="77"/>
      <c r="T231" s="70"/>
      <c r="U231" s="55">
        <f t="shared" si="119"/>
        <v>0</v>
      </c>
      <c r="V231" s="129">
        <v>240</v>
      </c>
      <c r="W231" s="70">
        <v>4072</v>
      </c>
      <c r="X231" s="55">
        <f t="shared" si="120"/>
        <v>5.8939096267190572E-2</v>
      </c>
      <c r="Y231" s="77"/>
      <c r="Z231" s="70"/>
      <c r="AA231" s="55">
        <f t="shared" si="121"/>
        <v>0</v>
      </c>
      <c r="AB231" s="129">
        <v>246</v>
      </c>
      <c r="AC231" s="70">
        <v>4735</v>
      </c>
      <c r="AD231" s="55">
        <f t="shared" si="122"/>
        <v>5.195353748680042E-2</v>
      </c>
      <c r="AE231" s="77"/>
      <c r="AF231" s="77"/>
      <c r="AG231" s="55">
        <f t="shared" si="123"/>
        <v>0</v>
      </c>
      <c r="AH231" s="77">
        <v>0</v>
      </c>
      <c r="AI231" s="77"/>
      <c r="AJ231" s="55">
        <f t="shared" si="124"/>
        <v>0</v>
      </c>
      <c r="AK231" s="77">
        <v>0</v>
      </c>
      <c r="AL231" s="77"/>
      <c r="AM231" s="55">
        <f t="shared" si="125"/>
        <v>0</v>
      </c>
      <c r="AN231" s="97">
        <f>SUM(D231,G231,J231,M231,P231,S231,V231,Y231,AB231,AE231,AH231,AK231)</f>
        <v>486</v>
      </c>
      <c r="AO231" s="77">
        <f>SUM(E231,H231,K231,N231,Q231,W231,T231,Z231,AC231,AF231,AI231,AL231)</f>
        <v>8807</v>
      </c>
      <c r="AP231" s="98">
        <f t="shared" si="126"/>
        <v>5.5183376859316451E-2</v>
      </c>
      <c r="AQ231" s="124"/>
      <c r="AR231" s="121"/>
    </row>
    <row r="232" spans="1:44" x14ac:dyDescent="0.3">
      <c r="A232" s="233"/>
      <c r="B232" s="233"/>
      <c r="C232" s="54" t="s">
        <v>39</v>
      </c>
      <c r="D232" s="77"/>
      <c r="E232" s="70"/>
      <c r="F232" s="55">
        <f t="shared" si="115"/>
        <v>0</v>
      </c>
      <c r="G232" s="77"/>
      <c r="H232" s="70"/>
      <c r="I232" s="55">
        <f t="shared" si="127"/>
        <v>0</v>
      </c>
      <c r="J232" s="77"/>
      <c r="K232" s="70"/>
      <c r="L232" s="55">
        <f t="shared" si="116"/>
        <v>0</v>
      </c>
      <c r="M232" s="77"/>
      <c r="N232" s="70"/>
      <c r="O232" s="55">
        <f t="shared" si="117"/>
        <v>0</v>
      </c>
      <c r="P232" s="77"/>
      <c r="Q232" s="70"/>
      <c r="R232" s="55">
        <f t="shared" si="118"/>
        <v>0</v>
      </c>
      <c r="S232" s="77"/>
      <c r="T232" s="70"/>
      <c r="U232" s="55">
        <f t="shared" si="119"/>
        <v>0</v>
      </c>
      <c r="V232" s="135">
        <v>282</v>
      </c>
      <c r="W232" s="70">
        <v>3843</v>
      </c>
      <c r="X232" s="55">
        <f t="shared" si="120"/>
        <v>7.3380171740827477E-2</v>
      </c>
      <c r="Y232" s="77"/>
      <c r="Z232" s="70"/>
      <c r="AA232" s="55">
        <f t="shared" si="121"/>
        <v>0</v>
      </c>
      <c r="AB232" s="135">
        <v>290</v>
      </c>
      <c r="AC232" s="70">
        <v>5051</v>
      </c>
      <c r="AD232" s="55">
        <f t="shared" si="122"/>
        <v>5.741437339140764E-2</v>
      </c>
      <c r="AE232" s="77"/>
      <c r="AF232" s="77"/>
      <c r="AG232" s="55">
        <f t="shared" si="123"/>
        <v>0</v>
      </c>
      <c r="AH232" s="77">
        <v>0</v>
      </c>
      <c r="AI232" s="77"/>
      <c r="AJ232" s="55">
        <f t="shared" si="124"/>
        <v>0</v>
      </c>
      <c r="AK232" s="77">
        <v>0</v>
      </c>
      <c r="AL232" s="77"/>
      <c r="AM232" s="55">
        <f t="shared" si="125"/>
        <v>0</v>
      </c>
      <c r="AN232" s="97">
        <f>SUM(D232,G232,J232,M232,P232,S232,V232,Y232,AB232,AE232,AH232,AK232)</f>
        <v>572</v>
      </c>
      <c r="AO232" s="77">
        <f>SUM(E232,H232,K232,N232,Q232,W232,T232,Z232,AC232,AF232,AI232,AL232)</f>
        <v>8894</v>
      </c>
      <c r="AP232" s="98">
        <f t="shared" si="126"/>
        <v>6.4313020013492248E-2</v>
      </c>
      <c r="AQ232" s="124"/>
      <c r="AR232" s="122"/>
    </row>
    <row r="233" spans="1:44" x14ac:dyDescent="0.3">
      <c r="A233" s="233"/>
      <c r="B233" s="233"/>
      <c r="C233" s="100" t="s">
        <v>52</v>
      </c>
      <c r="D233" s="77"/>
      <c r="E233" s="70"/>
      <c r="F233" s="55">
        <f t="shared" si="115"/>
        <v>0</v>
      </c>
      <c r="G233" s="77"/>
      <c r="H233" s="70"/>
      <c r="I233" s="55">
        <f t="shared" si="127"/>
        <v>0</v>
      </c>
      <c r="J233" s="77"/>
      <c r="K233" s="70"/>
      <c r="L233" s="55">
        <f t="shared" si="116"/>
        <v>0</v>
      </c>
      <c r="M233" s="77"/>
      <c r="N233" s="70"/>
      <c r="O233" s="55">
        <f t="shared" si="117"/>
        <v>0</v>
      </c>
      <c r="P233" s="77"/>
      <c r="Q233" s="70"/>
      <c r="R233" s="55">
        <f t="shared" si="118"/>
        <v>0</v>
      </c>
      <c r="S233" s="77"/>
      <c r="T233" s="70"/>
      <c r="U233" s="55">
        <f t="shared" si="119"/>
        <v>0</v>
      </c>
      <c r="V233" s="77">
        <v>369</v>
      </c>
      <c r="W233" s="70">
        <v>3934</v>
      </c>
      <c r="X233" s="55">
        <f t="shared" si="120"/>
        <v>9.3797661413319772E-2</v>
      </c>
      <c r="Y233" s="77"/>
      <c r="Z233" s="70"/>
      <c r="AA233" s="55">
        <f t="shared" si="121"/>
        <v>0</v>
      </c>
      <c r="AB233" s="77">
        <v>310</v>
      </c>
      <c r="AC233" s="70">
        <v>4084</v>
      </c>
      <c r="AD233" s="55">
        <f t="shared" si="122"/>
        <v>7.5905974534769827E-2</v>
      </c>
      <c r="AE233" s="77"/>
      <c r="AF233" s="77"/>
      <c r="AG233" s="55">
        <f t="shared" si="123"/>
        <v>0</v>
      </c>
      <c r="AH233" s="77">
        <v>0</v>
      </c>
      <c r="AI233" s="77"/>
      <c r="AJ233" s="55">
        <f t="shared" si="124"/>
        <v>0</v>
      </c>
      <c r="AK233" s="77">
        <v>0</v>
      </c>
      <c r="AL233" s="77"/>
      <c r="AM233" s="55">
        <f t="shared" si="125"/>
        <v>0</v>
      </c>
      <c r="AN233" s="97">
        <f>SUM(D233,G233,J233,M233,P233,S233,V233,Y233,AB233,AE233,AH233,AK233)</f>
        <v>679</v>
      </c>
      <c r="AO233" s="77">
        <f>SUM(E233,H233,K233,N233,Q233,W233,T233,Z233,AC233,AF233,AI233,AL233)</f>
        <v>8018</v>
      </c>
      <c r="AP233" s="98">
        <f t="shared" si="126"/>
        <v>8.4684459965078576E-2</v>
      </c>
      <c r="AQ233" s="124"/>
      <c r="AR233" s="121"/>
    </row>
    <row r="234" spans="1:44" x14ac:dyDescent="0.3">
      <c r="A234" s="233"/>
      <c r="B234" s="234"/>
      <c r="C234" s="102" t="s">
        <v>44</v>
      </c>
      <c r="D234" s="58">
        <f>SUM(D231:D233)</f>
        <v>0</v>
      </c>
      <c r="E234" s="71">
        <f>SUM(E231:E233)</f>
        <v>0</v>
      </c>
      <c r="F234" s="59">
        <f t="shared" si="115"/>
        <v>0</v>
      </c>
      <c r="G234" s="58">
        <f>SUM(G231:G233)</f>
        <v>0</v>
      </c>
      <c r="H234" s="71">
        <f>SUM(H231:H233)</f>
        <v>0</v>
      </c>
      <c r="I234" s="59">
        <f t="shared" si="127"/>
        <v>0</v>
      </c>
      <c r="J234" s="58">
        <f>SUM(J231:J233)</f>
        <v>0</v>
      </c>
      <c r="K234" s="71">
        <f>SUM(K231:K233)</f>
        <v>0</v>
      </c>
      <c r="L234" s="59">
        <f t="shared" si="116"/>
        <v>0</v>
      </c>
      <c r="M234" s="58">
        <f>SUM(M231:M233)</f>
        <v>0</v>
      </c>
      <c r="N234" s="71">
        <f>SUM(N231:N233)</f>
        <v>0</v>
      </c>
      <c r="O234" s="59">
        <f t="shared" si="117"/>
        <v>0</v>
      </c>
      <c r="P234" s="58">
        <f>SUM(P231:P233)</f>
        <v>0</v>
      </c>
      <c r="Q234" s="71">
        <f>SUM(Q231:Q233)</f>
        <v>0</v>
      </c>
      <c r="R234" s="59">
        <f t="shared" si="118"/>
        <v>0</v>
      </c>
      <c r="S234" s="58">
        <f>SUM(S231:S233)</f>
        <v>0</v>
      </c>
      <c r="T234" s="71">
        <f>SUM(T231:T233)</f>
        <v>0</v>
      </c>
      <c r="U234" s="59">
        <f t="shared" si="119"/>
        <v>0</v>
      </c>
      <c r="V234" s="58">
        <f>SUM(V231:V233)</f>
        <v>891</v>
      </c>
      <c r="W234" s="71">
        <f>SUM(W231:W233)</f>
        <v>11849</v>
      </c>
      <c r="X234" s="59">
        <f t="shared" si="120"/>
        <v>7.5196219090218577E-2</v>
      </c>
      <c r="Y234" s="58">
        <f>SUM(Y231:Y233)</f>
        <v>0</v>
      </c>
      <c r="Z234" s="71">
        <f>SUM(Z231:Z233)</f>
        <v>0</v>
      </c>
      <c r="AA234" s="59">
        <f t="shared" si="121"/>
        <v>0</v>
      </c>
      <c r="AB234" s="58">
        <f>SUM(AB231:AB233)</f>
        <v>846</v>
      </c>
      <c r="AC234" s="71">
        <f>SUM(AC231:AC233)</f>
        <v>13870</v>
      </c>
      <c r="AD234" s="59">
        <f t="shared" si="122"/>
        <v>6.0994953136265323E-2</v>
      </c>
      <c r="AE234" s="58">
        <f>SUM(AE231:AE233)</f>
        <v>0</v>
      </c>
      <c r="AF234" s="58">
        <f>SUM(AF231:AF233)</f>
        <v>0</v>
      </c>
      <c r="AG234" s="59">
        <f t="shared" si="123"/>
        <v>0</v>
      </c>
      <c r="AH234" s="58">
        <v>0</v>
      </c>
      <c r="AI234" s="58">
        <f>SUM(AI231:AI233)</f>
        <v>0</v>
      </c>
      <c r="AJ234" s="59">
        <f t="shared" si="124"/>
        <v>0</v>
      </c>
      <c r="AK234" s="58">
        <v>0</v>
      </c>
      <c r="AL234" s="58">
        <f>SUM(AL231:AL233)</f>
        <v>0</v>
      </c>
      <c r="AM234" s="59">
        <f t="shared" si="125"/>
        <v>0</v>
      </c>
      <c r="AN234" s="58">
        <f>SUM(AN231:AN233)</f>
        <v>1737</v>
      </c>
      <c r="AO234" s="58">
        <f>SUM(AO231:AO233)</f>
        <v>25719</v>
      </c>
      <c r="AP234" s="103">
        <f t="shared" si="126"/>
        <v>6.7537618103347713E-2</v>
      </c>
      <c r="AQ234" s="133">
        <f>SUM(AQ231:AQ233)</f>
        <v>0</v>
      </c>
      <c r="AR234" s="121"/>
    </row>
    <row r="235" spans="1:44" x14ac:dyDescent="0.3">
      <c r="A235" s="233"/>
      <c r="B235" s="232" t="s">
        <v>26</v>
      </c>
      <c r="C235" s="100" t="s">
        <v>55</v>
      </c>
      <c r="D235" s="77"/>
      <c r="E235" s="70"/>
      <c r="F235" s="55">
        <f t="shared" si="115"/>
        <v>0</v>
      </c>
      <c r="G235" s="77"/>
      <c r="H235" s="70"/>
      <c r="I235" s="55">
        <f t="shared" si="127"/>
        <v>0</v>
      </c>
      <c r="J235" s="77"/>
      <c r="K235" s="70"/>
      <c r="L235" s="55">
        <f t="shared" si="116"/>
        <v>0</v>
      </c>
      <c r="M235" s="77"/>
      <c r="N235" s="70"/>
      <c r="O235" s="55">
        <f t="shared" si="117"/>
        <v>0</v>
      </c>
      <c r="P235" s="77"/>
      <c r="Q235" s="70"/>
      <c r="R235" s="55">
        <f t="shared" si="118"/>
        <v>0</v>
      </c>
      <c r="S235" s="77"/>
      <c r="T235" s="70"/>
      <c r="U235" s="55">
        <f t="shared" si="119"/>
        <v>0</v>
      </c>
      <c r="V235" s="137">
        <v>392</v>
      </c>
      <c r="W235" s="70">
        <v>3832</v>
      </c>
      <c r="X235" s="55">
        <f t="shared" si="120"/>
        <v>0.1022964509394572</v>
      </c>
      <c r="Y235" s="77"/>
      <c r="Z235" s="70"/>
      <c r="AA235" s="55">
        <f t="shared" si="121"/>
        <v>0</v>
      </c>
      <c r="AB235" s="137">
        <v>522</v>
      </c>
      <c r="AC235" s="70">
        <v>6142</v>
      </c>
      <c r="AD235" s="55">
        <f t="shared" si="122"/>
        <v>8.4988603060892218E-2</v>
      </c>
      <c r="AE235" s="77"/>
      <c r="AF235" s="77"/>
      <c r="AG235" s="55">
        <f t="shared" si="123"/>
        <v>0</v>
      </c>
      <c r="AH235" s="77">
        <v>0</v>
      </c>
      <c r="AI235" s="77"/>
      <c r="AJ235" s="55">
        <f t="shared" si="124"/>
        <v>0</v>
      </c>
      <c r="AK235" s="77">
        <v>0</v>
      </c>
      <c r="AL235" s="77"/>
      <c r="AM235" s="55">
        <f t="shared" si="125"/>
        <v>0</v>
      </c>
      <c r="AN235" s="97">
        <f>SUM(D235,G235,J235,M235,P235,S235,V235,Y235,AB235,AE235,AH235,AK235)</f>
        <v>914</v>
      </c>
      <c r="AO235" s="77">
        <f>SUM(E235,H235,K235,N235,Q235,W235,T235,Z235,AC235,AF235,AI235,AL235)</f>
        <v>9974</v>
      </c>
      <c r="AP235" s="98">
        <f t="shared" si="126"/>
        <v>9.1638259474634054E-2</v>
      </c>
      <c r="AQ235" s="124"/>
      <c r="AR235" s="121"/>
    </row>
    <row r="236" spans="1:44" x14ac:dyDescent="0.3">
      <c r="A236" s="233"/>
      <c r="B236" s="233"/>
      <c r="C236" s="100" t="s">
        <v>50</v>
      </c>
      <c r="D236" s="77"/>
      <c r="E236" s="72"/>
      <c r="F236" s="55">
        <f t="shared" si="115"/>
        <v>0</v>
      </c>
      <c r="G236" s="77"/>
      <c r="H236" s="72"/>
      <c r="I236" s="55">
        <f t="shared" si="127"/>
        <v>0</v>
      </c>
      <c r="J236" s="77"/>
      <c r="K236" s="72"/>
      <c r="L236" s="55">
        <f t="shared" si="116"/>
        <v>0</v>
      </c>
      <c r="M236" s="77"/>
      <c r="N236" s="72"/>
      <c r="O236" s="55">
        <f t="shared" si="117"/>
        <v>0</v>
      </c>
      <c r="P236" s="77"/>
      <c r="Q236" s="72"/>
      <c r="R236" s="55">
        <f t="shared" si="118"/>
        <v>0</v>
      </c>
      <c r="S236" s="77"/>
      <c r="T236" s="72"/>
      <c r="U236" s="55">
        <f t="shared" si="119"/>
        <v>0</v>
      </c>
      <c r="V236" s="77">
        <v>331</v>
      </c>
      <c r="W236" s="72">
        <v>3054</v>
      </c>
      <c r="X236" s="55">
        <f t="shared" si="120"/>
        <v>0.10838244924688932</v>
      </c>
      <c r="Y236" s="77"/>
      <c r="Z236" s="72"/>
      <c r="AA236" s="55">
        <f t="shared" si="121"/>
        <v>0</v>
      </c>
      <c r="AB236" s="77">
        <v>638</v>
      </c>
      <c r="AC236" s="72">
        <v>6559</v>
      </c>
      <c r="AD236" s="55">
        <f t="shared" si="122"/>
        <v>9.7270925445952131E-2</v>
      </c>
      <c r="AE236" s="77"/>
      <c r="AF236" s="77"/>
      <c r="AG236" s="55">
        <f t="shared" si="123"/>
        <v>0</v>
      </c>
      <c r="AH236" s="77">
        <v>0</v>
      </c>
      <c r="AI236" s="77"/>
      <c r="AJ236" s="55">
        <f t="shared" si="124"/>
        <v>0</v>
      </c>
      <c r="AK236" s="77">
        <v>0</v>
      </c>
      <c r="AL236" s="77"/>
      <c r="AM236" s="55">
        <f t="shared" si="125"/>
        <v>0</v>
      </c>
      <c r="AN236" s="97">
        <f>SUM(D236,G236,J236,M236,P236,S236,V236,Y236,AB236,AE236,AH236,AK236)</f>
        <v>969</v>
      </c>
      <c r="AO236" s="77">
        <f>SUM(E236,H236,K236,N236,Q236,W236,T236,Z236,AC236,AF236,AI236,AL236)</f>
        <v>9613</v>
      </c>
      <c r="AP236" s="98">
        <f t="shared" si="126"/>
        <v>0.10080099864766462</v>
      </c>
      <c r="AQ236" s="124"/>
      <c r="AR236" s="121"/>
    </row>
    <row r="237" spans="1:44" x14ac:dyDescent="0.3">
      <c r="A237" s="233"/>
      <c r="B237" s="233"/>
      <c r="C237" s="100" t="s">
        <v>51</v>
      </c>
      <c r="D237" s="77"/>
      <c r="E237" s="70"/>
      <c r="F237" s="55">
        <f t="shared" si="115"/>
        <v>0</v>
      </c>
      <c r="G237" s="77"/>
      <c r="H237" s="70"/>
      <c r="I237" s="55">
        <f t="shared" si="127"/>
        <v>0</v>
      </c>
      <c r="J237" s="77"/>
      <c r="K237" s="70"/>
      <c r="L237" s="55">
        <f t="shared" si="116"/>
        <v>0</v>
      </c>
      <c r="M237" s="77"/>
      <c r="N237" s="70"/>
      <c r="O237" s="55">
        <f t="shared" si="117"/>
        <v>0</v>
      </c>
      <c r="P237" s="77"/>
      <c r="Q237" s="70"/>
      <c r="R237" s="55">
        <f t="shared" si="118"/>
        <v>0</v>
      </c>
      <c r="S237" s="77"/>
      <c r="T237" s="70"/>
      <c r="U237" s="55">
        <f t="shared" si="119"/>
        <v>0</v>
      </c>
      <c r="V237" s="77">
        <v>325</v>
      </c>
      <c r="W237" s="70">
        <v>3371</v>
      </c>
      <c r="X237" s="55">
        <f t="shared" si="120"/>
        <v>9.6410560664491246E-2</v>
      </c>
      <c r="Y237" s="77"/>
      <c r="Z237" s="70"/>
      <c r="AA237" s="55">
        <f t="shared" si="121"/>
        <v>0</v>
      </c>
      <c r="AB237" s="77">
        <v>544</v>
      </c>
      <c r="AC237" s="70">
        <v>5229</v>
      </c>
      <c r="AD237" s="55">
        <f t="shared" si="122"/>
        <v>0.10403518837253777</v>
      </c>
      <c r="AE237" s="77"/>
      <c r="AF237" s="70"/>
      <c r="AG237" s="55">
        <f t="shared" si="123"/>
        <v>0</v>
      </c>
      <c r="AH237" s="77">
        <v>0</v>
      </c>
      <c r="AI237" s="70"/>
      <c r="AJ237" s="55">
        <f t="shared" si="124"/>
        <v>0</v>
      </c>
      <c r="AK237" s="77">
        <v>0</v>
      </c>
      <c r="AL237" s="70"/>
      <c r="AM237" s="55">
        <f t="shared" si="125"/>
        <v>0</v>
      </c>
      <c r="AN237" s="97">
        <f>SUM(D237,G237,J237,M237,P237,S237,V237,Y237,AB237,AE237,AH237,AK237)</f>
        <v>869</v>
      </c>
      <c r="AO237" s="77">
        <f>SUM(E237,H237,K237,N237,Q237,W237,T237,Z237,AC237,AF237,AI237,AL237)</f>
        <v>8600</v>
      </c>
      <c r="AP237" s="56">
        <f t="shared" si="126"/>
        <v>0.10104651162790698</v>
      </c>
      <c r="AQ237" s="124"/>
      <c r="AR237" s="121"/>
    </row>
    <row r="238" spans="1:44" x14ac:dyDescent="0.3">
      <c r="A238" s="233"/>
      <c r="B238" s="234"/>
      <c r="C238" s="102" t="s">
        <v>44</v>
      </c>
      <c r="D238" s="58">
        <f>SUM(D235:D237)</f>
        <v>0</v>
      </c>
      <c r="E238" s="71">
        <f>SUM(E235:E237)</f>
        <v>0</v>
      </c>
      <c r="F238" s="59">
        <f t="shared" si="115"/>
        <v>0</v>
      </c>
      <c r="G238" s="58">
        <f>SUM(G235:G237)</f>
        <v>0</v>
      </c>
      <c r="H238" s="71">
        <f>SUM(H235:H237)</f>
        <v>0</v>
      </c>
      <c r="I238" s="59">
        <f t="shared" si="127"/>
        <v>0</v>
      </c>
      <c r="J238" s="58">
        <f>SUM(J235:J237)</f>
        <v>0</v>
      </c>
      <c r="K238" s="71">
        <f>SUM(K235:K237)</f>
        <v>0</v>
      </c>
      <c r="L238" s="59">
        <f t="shared" si="116"/>
        <v>0</v>
      </c>
      <c r="M238" s="58">
        <f>SUM(M235:M237)</f>
        <v>0</v>
      </c>
      <c r="N238" s="71">
        <f>SUM(N235:N237)</f>
        <v>0</v>
      </c>
      <c r="O238" s="59">
        <f t="shared" si="117"/>
        <v>0</v>
      </c>
      <c r="P238" s="58">
        <f>SUM(P235:P237)</f>
        <v>0</v>
      </c>
      <c r="Q238" s="71">
        <f>SUM(Q235:Q237)</f>
        <v>0</v>
      </c>
      <c r="R238" s="59">
        <f t="shared" si="118"/>
        <v>0</v>
      </c>
      <c r="S238" s="58">
        <f>SUM(S235:S237)</f>
        <v>0</v>
      </c>
      <c r="T238" s="71">
        <f>SUM(T235:T237)</f>
        <v>0</v>
      </c>
      <c r="U238" s="59">
        <f t="shared" si="119"/>
        <v>0</v>
      </c>
      <c r="V238" s="58">
        <f>SUM(V235:V237)</f>
        <v>1048</v>
      </c>
      <c r="W238" s="71">
        <f>SUM(W235:W237)</f>
        <v>10257</v>
      </c>
      <c r="X238" s="59">
        <f t="shared" si="120"/>
        <v>0.1021741249878132</v>
      </c>
      <c r="Y238" s="58">
        <f>SUM(Y235:Y237)</f>
        <v>0</v>
      </c>
      <c r="Z238" s="71">
        <f>SUM(Z235:Z237)</f>
        <v>0</v>
      </c>
      <c r="AA238" s="59">
        <f t="shared" si="121"/>
        <v>0</v>
      </c>
      <c r="AB238" s="58">
        <f>SUM(AB235:AB237)</f>
        <v>1704</v>
      </c>
      <c r="AC238" s="71">
        <f>SUM(AC235:AC237)</f>
        <v>17930</v>
      </c>
      <c r="AD238" s="59">
        <f t="shared" si="122"/>
        <v>9.5036252091466822E-2</v>
      </c>
      <c r="AE238" s="58">
        <f>SUM(AE235:AE237)</f>
        <v>0</v>
      </c>
      <c r="AF238" s="58">
        <f>SUM(AF235:AF237)</f>
        <v>0</v>
      </c>
      <c r="AG238" s="59">
        <f t="shared" si="123"/>
        <v>0</v>
      </c>
      <c r="AH238" s="58">
        <v>0</v>
      </c>
      <c r="AI238" s="58">
        <f>SUM(AI235:AI237)</f>
        <v>0</v>
      </c>
      <c r="AJ238" s="59">
        <f t="shared" si="124"/>
        <v>0</v>
      </c>
      <c r="AK238" s="58">
        <v>0</v>
      </c>
      <c r="AL238" s="58">
        <f>SUM(AL235:AL237)</f>
        <v>0</v>
      </c>
      <c r="AM238" s="59">
        <f t="shared" si="125"/>
        <v>0</v>
      </c>
      <c r="AN238" s="58">
        <f>SUM(AN235:AN237)</f>
        <v>2752</v>
      </c>
      <c r="AO238" s="58">
        <f>SUM(AO235:AO237)</f>
        <v>28187</v>
      </c>
      <c r="AP238" s="103">
        <f t="shared" si="126"/>
        <v>9.763366090751055E-2</v>
      </c>
      <c r="AQ238" s="133">
        <f>SUM(AQ235:AQ237)</f>
        <v>0</v>
      </c>
      <c r="AR238" s="121"/>
    </row>
    <row r="239" spans="1:44" x14ac:dyDescent="0.3">
      <c r="A239" s="233"/>
      <c r="B239" s="232" t="s">
        <v>9</v>
      </c>
      <c r="C239" s="100" t="s">
        <v>53</v>
      </c>
      <c r="D239" s="77"/>
      <c r="E239" s="70"/>
      <c r="F239" s="55">
        <f t="shared" si="115"/>
        <v>0</v>
      </c>
      <c r="G239" s="77"/>
      <c r="H239" s="70"/>
      <c r="I239" s="55">
        <f t="shared" si="127"/>
        <v>0</v>
      </c>
      <c r="J239" s="77"/>
      <c r="K239" s="70"/>
      <c r="L239" s="55">
        <f t="shared" si="116"/>
        <v>0</v>
      </c>
      <c r="M239" s="77"/>
      <c r="N239" s="70"/>
      <c r="O239" s="55">
        <f t="shared" si="117"/>
        <v>0</v>
      </c>
      <c r="P239" s="77"/>
      <c r="Q239" s="70"/>
      <c r="R239" s="55">
        <f t="shared" si="118"/>
        <v>0</v>
      </c>
      <c r="S239" s="77"/>
      <c r="T239" s="70"/>
      <c r="U239" s="55">
        <f t="shared" si="119"/>
        <v>0</v>
      </c>
      <c r="V239" s="77">
        <v>411</v>
      </c>
      <c r="W239" s="70">
        <v>4181</v>
      </c>
      <c r="X239" s="55">
        <f t="shared" si="120"/>
        <v>9.8301841664673525E-2</v>
      </c>
      <c r="Y239" s="77"/>
      <c r="Z239" s="70"/>
      <c r="AA239" s="55">
        <f t="shared" si="121"/>
        <v>0</v>
      </c>
      <c r="AB239" s="77">
        <v>786</v>
      </c>
      <c r="AC239" s="70">
        <v>10511</v>
      </c>
      <c r="AD239" s="55">
        <f t="shared" si="122"/>
        <v>7.4778803158595752E-2</v>
      </c>
      <c r="AE239" s="77"/>
      <c r="AF239" s="77"/>
      <c r="AG239" s="55">
        <f t="shared" si="123"/>
        <v>0</v>
      </c>
      <c r="AH239" s="77">
        <v>0</v>
      </c>
      <c r="AI239" s="69"/>
      <c r="AJ239" s="55">
        <f t="shared" si="124"/>
        <v>0</v>
      </c>
      <c r="AK239" s="77">
        <v>0</v>
      </c>
      <c r="AL239" s="69"/>
      <c r="AM239" s="55">
        <f t="shared" si="125"/>
        <v>0</v>
      </c>
      <c r="AN239" s="97">
        <f>SUM(D239,G239,J239,M239,P239,S239,V239,Y239,AB239,AE239,AH239,AK239)</f>
        <v>1197</v>
      </c>
      <c r="AO239" s="77">
        <f>SUM(E239,H239,K239,N239,Q239,W239,T239,Z239,AC239,AF239,AI239,AL239)</f>
        <v>14692</v>
      </c>
      <c r="AP239" s="56">
        <f t="shared" si="126"/>
        <v>8.1472910427443507E-2</v>
      </c>
      <c r="AQ239" s="124"/>
      <c r="AR239" s="121"/>
    </row>
    <row r="240" spans="1:44" x14ac:dyDescent="0.3">
      <c r="A240" s="233"/>
      <c r="B240" s="233"/>
      <c r="C240" s="100" t="s">
        <v>48</v>
      </c>
      <c r="D240" s="77"/>
      <c r="E240" s="70"/>
      <c r="F240" s="55">
        <f t="shared" si="115"/>
        <v>0</v>
      </c>
      <c r="G240" s="77"/>
      <c r="H240" s="70"/>
      <c r="I240" s="55">
        <f t="shared" si="127"/>
        <v>0</v>
      </c>
      <c r="J240" s="77"/>
      <c r="K240" s="70"/>
      <c r="L240" s="55">
        <f t="shared" si="116"/>
        <v>0</v>
      </c>
      <c r="M240" s="77"/>
      <c r="N240" s="70"/>
      <c r="O240" s="55">
        <f t="shared" si="117"/>
        <v>0</v>
      </c>
      <c r="P240" s="77"/>
      <c r="Q240" s="70"/>
      <c r="R240" s="55">
        <f t="shared" si="118"/>
        <v>0</v>
      </c>
      <c r="S240" s="77"/>
      <c r="T240" s="70"/>
      <c r="U240" s="55">
        <f t="shared" si="119"/>
        <v>0</v>
      </c>
      <c r="V240" s="77">
        <v>351</v>
      </c>
      <c r="W240" s="70">
        <v>3562</v>
      </c>
      <c r="X240" s="55">
        <f t="shared" si="120"/>
        <v>9.8540145985401464E-2</v>
      </c>
      <c r="Y240" s="77"/>
      <c r="Z240" s="70"/>
      <c r="AA240" s="55">
        <f t="shared" si="121"/>
        <v>0</v>
      </c>
      <c r="AB240" s="77">
        <v>700</v>
      </c>
      <c r="AC240" s="70">
        <v>10849</v>
      </c>
      <c r="AD240" s="55">
        <f t="shared" si="122"/>
        <v>6.4522075767351833E-2</v>
      </c>
      <c r="AE240" s="77"/>
      <c r="AF240" s="77"/>
      <c r="AG240" s="55">
        <f t="shared" si="123"/>
        <v>0</v>
      </c>
      <c r="AH240" s="77">
        <v>0</v>
      </c>
      <c r="AI240" s="70"/>
      <c r="AJ240" s="55">
        <f t="shared" si="124"/>
        <v>0</v>
      </c>
      <c r="AK240" s="77">
        <v>0</v>
      </c>
      <c r="AL240" s="70"/>
      <c r="AM240" s="55">
        <f t="shared" si="125"/>
        <v>0</v>
      </c>
      <c r="AN240" s="97">
        <f>SUM(D240,G240,J240,M240,P240,S240,V240,Y240,AB240,AE240,AH240,AK240)</f>
        <v>1051</v>
      </c>
      <c r="AO240" s="77">
        <f>SUM(E240,H240,K240,N240,Q240,W240,T240,Z240,AC240,AF240,AI240,AL240)</f>
        <v>14411</v>
      </c>
      <c r="AP240" s="56">
        <f t="shared" si="126"/>
        <v>7.2930400388592054E-2</v>
      </c>
      <c r="AQ240" s="124"/>
      <c r="AR240" s="121"/>
    </row>
    <row r="241" spans="1:44" x14ac:dyDescent="0.3">
      <c r="A241" s="233"/>
      <c r="B241" s="233"/>
      <c r="C241" s="100" t="s">
        <v>54</v>
      </c>
      <c r="D241" s="77"/>
      <c r="E241" s="70"/>
      <c r="F241" s="55">
        <f t="shared" si="115"/>
        <v>0</v>
      </c>
      <c r="G241" s="77"/>
      <c r="H241" s="70"/>
      <c r="I241" s="55">
        <f t="shared" si="127"/>
        <v>0</v>
      </c>
      <c r="J241" s="77"/>
      <c r="K241" s="70"/>
      <c r="L241" s="55">
        <f t="shared" si="116"/>
        <v>0</v>
      </c>
      <c r="M241" s="77"/>
      <c r="N241" s="70"/>
      <c r="O241" s="55">
        <f t="shared" si="117"/>
        <v>0</v>
      </c>
      <c r="P241" s="77"/>
      <c r="Q241" s="70"/>
      <c r="R241" s="55">
        <f t="shared" si="118"/>
        <v>0</v>
      </c>
      <c r="S241" s="77"/>
      <c r="T241" s="70"/>
      <c r="U241" s="55">
        <f t="shared" si="119"/>
        <v>0</v>
      </c>
      <c r="V241" s="77">
        <v>304</v>
      </c>
      <c r="W241" s="70">
        <v>2780</v>
      </c>
      <c r="X241" s="55">
        <f t="shared" si="120"/>
        <v>0.10935251798561151</v>
      </c>
      <c r="Y241" s="77"/>
      <c r="Z241" s="70"/>
      <c r="AA241" s="55">
        <f t="shared" si="121"/>
        <v>0</v>
      </c>
      <c r="AB241" s="77">
        <v>733</v>
      </c>
      <c r="AC241" s="70">
        <v>9368</v>
      </c>
      <c r="AD241" s="55">
        <f t="shared" si="122"/>
        <v>7.8245089666951317E-2</v>
      </c>
      <c r="AE241" s="77"/>
      <c r="AF241" s="77"/>
      <c r="AG241" s="55">
        <f t="shared" si="123"/>
        <v>0</v>
      </c>
      <c r="AH241" s="77">
        <v>0</v>
      </c>
      <c r="AI241" s="70"/>
      <c r="AJ241" s="55">
        <f t="shared" si="124"/>
        <v>0</v>
      </c>
      <c r="AK241" s="77">
        <v>0</v>
      </c>
      <c r="AL241" s="70"/>
      <c r="AM241" s="55">
        <f t="shared" si="125"/>
        <v>0</v>
      </c>
      <c r="AN241" s="97">
        <f>SUM(D241,G241,J241,M241,P241,S241,V241,Y241,AB241,AE241,AH241,AK241)</f>
        <v>1037</v>
      </c>
      <c r="AO241" s="77">
        <f>SUM(E241,H241,K241,N241,Q241,W241,T241,Z241,AC241,AF241,AI241,AL241)</f>
        <v>12148</v>
      </c>
      <c r="AP241" s="56">
        <f t="shared" si="126"/>
        <v>8.5363845900559759E-2</v>
      </c>
      <c r="AQ241" s="124"/>
      <c r="AR241" s="121"/>
    </row>
    <row r="242" spans="1:44" x14ac:dyDescent="0.3">
      <c r="A242" s="234"/>
      <c r="B242" s="234"/>
      <c r="C242" s="102" t="s">
        <v>44</v>
      </c>
      <c r="D242" s="58">
        <f>SUM(D239:D241)</f>
        <v>0</v>
      </c>
      <c r="E242" s="71">
        <f>SUM(E239:E241)</f>
        <v>0</v>
      </c>
      <c r="F242" s="59">
        <f t="shared" si="115"/>
        <v>0</v>
      </c>
      <c r="G242" s="58">
        <f>SUM(G239:G241)</f>
        <v>0</v>
      </c>
      <c r="H242" s="71">
        <f>SUM(H239:H241)</f>
        <v>0</v>
      </c>
      <c r="I242" s="59">
        <f t="shared" si="127"/>
        <v>0</v>
      </c>
      <c r="J242" s="58">
        <f>SUM(J239:J241)</f>
        <v>0</v>
      </c>
      <c r="K242" s="71">
        <f>SUM(K239:K241)</f>
        <v>0</v>
      </c>
      <c r="L242" s="59">
        <f t="shared" si="116"/>
        <v>0</v>
      </c>
      <c r="M242" s="58">
        <f>SUM(M239:M241)</f>
        <v>0</v>
      </c>
      <c r="N242" s="71">
        <f>SUM(N239:N241)</f>
        <v>0</v>
      </c>
      <c r="O242" s="59">
        <f t="shared" si="117"/>
        <v>0</v>
      </c>
      <c r="P242" s="58">
        <f>SUM(P239:P241)</f>
        <v>0</v>
      </c>
      <c r="Q242" s="71">
        <f>SUM(Q239:Q241)</f>
        <v>0</v>
      </c>
      <c r="R242" s="59">
        <f t="shared" si="118"/>
        <v>0</v>
      </c>
      <c r="S242" s="58">
        <f>SUM(S239:S241)</f>
        <v>0</v>
      </c>
      <c r="T242" s="71">
        <f>SUM(T239:T241)</f>
        <v>0</v>
      </c>
      <c r="U242" s="59">
        <f t="shared" si="119"/>
        <v>0</v>
      </c>
      <c r="V242" s="58">
        <f>SUM(V239:V241)</f>
        <v>1066</v>
      </c>
      <c r="W242" s="71">
        <f>SUM(W239:W241)</f>
        <v>10523</v>
      </c>
      <c r="X242" s="59">
        <f t="shared" si="120"/>
        <v>0.10130191010168203</v>
      </c>
      <c r="Y242" s="58">
        <f>SUM(Y239:Y241)</f>
        <v>0</v>
      </c>
      <c r="Z242" s="71">
        <f>SUM(Z239:Z241)</f>
        <v>0</v>
      </c>
      <c r="AA242" s="59">
        <f t="shared" si="121"/>
        <v>0</v>
      </c>
      <c r="AB242" s="58">
        <f>SUM(AB239:AB241)</f>
        <v>2219</v>
      </c>
      <c r="AC242" s="71">
        <f>SUM(AC239:AC241)</f>
        <v>30728</v>
      </c>
      <c r="AD242" s="59">
        <f t="shared" si="122"/>
        <v>7.2214267117938033E-2</v>
      </c>
      <c r="AE242" s="58">
        <f>SUM(AE239:AE241)</f>
        <v>0</v>
      </c>
      <c r="AF242" s="58">
        <f>SUM(AF239:AF241)</f>
        <v>0</v>
      </c>
      <c r="AG242" s="59">
        <f t="shared" si="123"/>
        <v>0</v>
      </c>
      <c r="AH242" s="58">
        <f>SUM(AH239:AH241)</f>
        <v>0</v>
      </c>
      <c r="AI242" s="58">
        <f>SUM(AI239:AI241)</f>
        <v>0</v>
      </c>
      <c r="AJ242" s="59">
        <f t="shared" si="124"/>
        <v>0</v>
      </c>
      <c r="AK242" s="58">
        <f>SUM(AK239:AK241)</f>
        <v>0</v>
      </c>
      <c r="AL242" s="58">
        <f>SUM(AL239:AL241)</f>
        <v>0</v>
      </c>
      <c r="AM242" s="59">
        <f t="shared" si="125"/>
        <v>0</v>
      </c>
      <c r="AN242" s="58">
        <f>SUM(AN239:AN241)</f>
        <v>3285</v>
      </c>
      <c r="AO242" s="58">
        <f>SUM(AO239:AO241)</f>
        <v>41251</v>
      </c>
      <c r="AP242" s="103">
        <f t="shared" si="126"/>
        <v>7.9634433104652014E-2</v>
      </c>
      <c r="AQ242" s="133">
        <f>SUM(AQ239:AQ241)</f>
        <v>0</v>
      </c>
      <c r="AR242" s="121"/>
    </row>
    <row r="243" spans="1:44" x14ac:dyDescent="0.3">
      <c r="A243" s="235" t="s">
        <v>46</v>
      </c>
      <c r="B243" s="236"/>
      <c r="C243" s="237"/>
      <c r="D243" s="61">
        <f>SUM(D230,D234,D238,D242)</f>
        <v>0</v>
      </c>
      <c r="E243" s="73">
        <f>SUM(E230,E234,E238,E242)</f>
        <v>0</v>
      </c>
      <c r="F243" s="62">
        <f t="shared" si="115"/>
        <v>0</v>
      </c>
      <c r="G243" s="61">
        <f>SUM(G230,G234,G238,G242)</f>
        <v>0</v>
      </c>
      <c r="H243" s="73">
        <f>SUM(H230,H234,H238,H242)</f>
        <v>0</v>
      </c>
      <c r="I243" s="62">
        <f t="shared" si="127"/>
        <v>0</v>
      </c>
      <c r="J243" s="61">
        <f>SUM(J230,J234,J238,J242)</f>
        <v>0</v>
      </c>
      <c r="K243" s="73">
        <f>SUM(K230,K234,K238,K242)</f>
        <v>0</v>
      </c>
      <c r="L243" s="62">
        <f t="shared" si="116"/>
        <v>0</v>
      </c>
      <c r="M243" s="61">
        <f>SUM(M230,M234,M238,M242)</f>
        <v>0</v>
      </c>
      <c r="N243" s="73">
        <f>SUM(N230,N234,N238,N242)</f>
        <v>0</v>
      </c>
      <c r="O243" s="62">
        <f t="shared" si="117"/>
        <v>0</v>
      </c>
      <c r="P243" s="61">
        <f>SUM(P230,P234,P238,P242)</f>
        <v>0</v>
      </c>
      <c r="Q243" s="73">
        <f>SUM(Q230,Q234,Q238,Q242)</f>
        <v>0</v>
      </c>
      <c r="R243" s="62">
        <f t="shared" si="118"/>
        <v>0</v>
      </c>
      <c r="S243" s="61">
        <f>SUM(S230,S234,S238,S242)</f>
        <v>0</v>
      </c>
      <c r="T243" s="73">
        <f>SUM(T230,T234,T238,T242)</f>
        <v>0</v>
      </c>
      <c r="U243" s="62">
        <f t="shared" si="119"/>
        <v>0</v>
      </c>
      <c r="V243" s="61">
        <f>SUM(V230,V234,V238,V242)</f>
        <v>3031</v>
      </c>
      <c r="W243" s="73">
        <f>SUM(W230,W234,W238,W242)</f>
        <v>33036</v>
      </c>
      <c r="X243" s="62">
        <f t="shared" si="120"/>
        <v>9.1748395689550788E-2</v>
      </c>
      <c r="Y243" s="61">
        <f>SUM(Y230,Y234,Y238,Y242)</f>
        <v>0</v>
      </c>
      <c r="Z243" s="73">
        <f>SUM(Z230,Z234,Z238,Z242)</f>
        <v>0</v>
      </c>
      <c r="AA243" s="62">
        <f t="shared" si="121"/>
        <v>0</v>
      </c>
      <c r="AB243" s="61">
        <f>SUM(AB230,AB234,AB238,AB242)</f>
        <v>5122</v>
      </c>
      <c r="AC243" s="73">
        <f>SUM(AC230,AC234,AC238,AC242)</f>
        <v>68367</v>
      </c>
      <c r="AD243" s="62">
        <f t="shared" si="122"/>
        <v>7.4919186157064083E-2</v>
      </c>
      <c r="AE243" s="61">
        <f>SUM(AE230,AE234,AE238,AE242)</f>
        <v>0</v>
      </c>
      <c r="AF243" s="73">
        <f>SUM(AF230,AF234,AF238,AF242)</f>
        <v>0</v>
      </c>
      <c r="AG243" s="62">
        <f t="shared" si="123"/>
        <v>0</v>
      </c>
      <c r="AH243" s="61">
        <f>SUM(AH230,AH234,AH238,AH242)</f>
        <v>0</v>
      </c>
      <c r="AI243" s="73">
        <f>SUM(AI230,AI234,AI238,AI242)</f>
        <v>0</v>
      </c>
      <c r="AJ243" s="62">
        <f t="shared" si="124"/>
        <v>0</v>
      </c>
      <c r="AK243" s="61">
        <f>SUM(AK230,AK234,AK238,AK242)</f>
        <v>0</v>
      </c>
      <c r="AL243" s="73">
        <f>SUM(AL230,AL234,AL238,AL242)</f>
        <v>0</v>
      </c>
      <c r="AM243" s="62">
        <f t="shared" si="125"/>
        <v>0</v>
      </c>
      <c r="AN243" s="61">
        <f>SUM(AN230,AN234,AN238,AN242)</f>
        <v>8153</v>
      </c>
      <c r="AO243" s="61">
        <f>SUM(AO230,AO234,AO238,AO242)</f>
        <v>101403</v>
      </c>
      <c r="AP243" s="105">
        <f t="shared" si="126"/>
        <v>8.0401960494265456E-2</v>
      </c>
      <c r="AQ243" s="134">
        <f>SUM(AQ230,AQ234,AQ238,AQ242)</f>
        <v>0</v>
      </c>
      <c r="AR243" s="121"/>
    </row>
    <row r="244" spans="1:44" x14ac:dyDescent="0.3">
      <c r="A244" s="187" t="s">
        <v>84</v>
      </c>
      <c r="B244" s="188"/>
      <c r="C244" s="189"/>
      <c r="D244" s="126">
        <f>SUM(D22,D39,D56,D73,D90,D107,D124,D141,D158,D175,D192,D209,D226,D243)</f>
        <v>1161603</v>
      </c>
      <c r="E244" s="126">
        <f>SUM(E22,E39,E56,E73,E90,E107,E124,E141,E158,E175,E192,E209,E226,E243)</f>
        <v>4818364</v>
      </c>
      <c r="F244" s="127">
        <f>IF(ISERROR(D244/E244), 0,(D244/E244))</f>
        <v>0.24107829960542623</v>
      </c>
      <c r="G244" s="126">
        <f>SUM(G22,G39,G56,G73,G90,G107,G124,G141,G158,G175,G192,G209,G226,G243)</f>
        <v>1103674</v>
      </c>
      <c r="H244" s="126">
        <f>SUM(H22,H39,H56,H73,H90,H107,H124,H141,H158,H175,H192,H209,H226,H243)</f>
        <v>4476901</v>
      </c>
      <c r="I244" s="127">
        <f t="shared" ref="I244" si="128">IF(ISERROR(G244/H244),0, (G244/H244))</f>
        <v>0.24652633596320311</v>
      </c>
      <c r="J244" s="126">
        <f>SUM(J22,J39,J56,J73,J90,J107,J124,J141,J158,J175,J192,J209,J226,J243)</f>
        <v>1312270</v>
      </c>
      <c r="K244" s="126">
        <f>SUM(K22,K39,K56,K73,K90,K107,K124,K141,K158,K175,K192,K209,K226,K243)</f>
        <v>6459047</v>
      </c>
      <c r="L244" s="127">
        <f t="shared" ref="L244" si="129">IF(ISERROR(J244/K244), 0, (J244/K244))</f>
        <v>0.20316774285742153</v>
      </c>
      <c r="M244" s="126">
        <f>SUM(M22,M39,M56,M73,M90,M107,M124,M141,M158,M175,M192,M209,M226,M243)</f>
        <v>1126157</v>
      </c>
      <c r="N244" s="126">
        <f>SUM(N22,N39,N56,N73,N90,N107,N124,N141,N158,N175,N192,N209,N226,N243)</f>
        <v>5810577</v>
      </c>
      <c r="O244" s="127">
        <f t="shared" ref="O244" si="130">IF(ISERROR(M244/N244), 0, (M244/N244))</f>
        <v>0.19381156122705198</v>
      </c>
      <c r="P244" s="126">
        <f>SUM(P22,P39,P56,P73,P90,P107,P124,P141,P158,P175,P192,P209,P226,P243)</f>
        <v>1015231</v>
      </c>
      <c r="Q244" s="126">
        <f>SUM(Q22,Q39,Q56,Q73,Q90,Q107,Q124,Q141,Q158,Q175,Q192,Q209,Q226,Q243)</f>
        <v>4464165</v>
      </c>
      <c r="R244" s="127">
        <f t="shared" ref="R244" si="131">IF(ISERROR(P244/Q244), 0, (P244/Q244))</f>
        <v>0.22741789337983698</v>
      </c>
      <c r="S244" s="126">
        <f>SUM(S22,S39,S56,S73,S90,S107,S124,S141,S158,S175,S192,S209,S226,S243)</f>
        <v>0</v>
      </c>
      <c r="T244" s="126">
        <f>SUM(T22,T39,T56,T73,T90,T107,T124,T141,T158,T175,T192,T209,T226,T243)</f>
        <v>0</v>
      </c>
      <c r="U244" s="127">
        <f t="shared" ref="U244" si="132">IF(ISERROR(S244/T244), 0, (S244/T244))</f>
        <v>0</v>
      </c>
      <c r="V244" s="126">
        <f>SUM(V22,V39,V56,V73,V90,V107,V124,V141,V158,V175,V192,V209,V226,V243)</f>
        <v>908618</v>
      </c>
      <c r="W244" s="126">
        <f>SUM(W22,W39,W56,W73,W90,W107,W124,W141,W158,W175,W192,W209,W226,W243)</f>
        <v>5099779</v>
      </c>
      <c r="X244" s="127">
        <f t="shared" ref="X244" si="133">IF(ISERROR(V244/W244), 0, (V244/W244))</f>
        <v>0.17816811277508299</v>
      </c>
      <c r="Y244" s="126">
        <f>SUM(Y22,Y39,Y56,Y73,Y90,Y107,Y124,Y141,Y158,Y175,Y192,Y209,Y226,Y243)</f>
        <v>394609</v>
      </c>
      <c r="Z244" s="126">
        <f>SUM(Z22,Z39,Z56,Z73,Z90,Z107,Z124,Z141,Z158,Z175,Z192,Z209,Z226,Z243)</f>
        <v>1665412</v>
      </c>
      <c r="AA244" s="127">
        <f t="shared" ref="AA244" si="134">IF(ISERROR(Y244/Z244), 0, (Y244/Z244))</f>
        <v>0.23694377127101282</v>
      </c>
      <c r="AB244" s="126">
        <f>SUM(AB22,AB39,AB56,AB73,AB90,AB107,AB124,AB141,AB158,AB175,AB192,AB209,AB226,AB243)</f>
        <v>14866</v>
      </c>
      <c r="AC244" s="126">
        <f>SUM(AC22,AC39,AC56,AC73,AC90,AC107,AC124,AC141,AC158,AC175,AC192,AC209,AC226,AC243)</f>
        <v>135731</v>
      </c>
      <c r="AD244" s="80">
        <f t="shared" si="122"/>
        <v>0.10952545844353906</v>
      </c>
      <c r="AE244" s="126">
        <f>SUM(AE22,AE39,AE56,AE73,AE90,AE107,AE124,AE141,AE158,AE175,AE192,AE209,AE226,AE243)</f>
        <v>38492</v>
      </c>
      <c r="AF244" s="126">
        <f>SUM(AF22,AF39,AF56,AF73,AF90,AF107,AF124,AF141,AF158,AF175,AF192,AF209,AF226,AF243)</f>
        <v>179773</v>
      </c>
      <c r="AG244" s="80">
        <f t="shared" si="123"/>
        <v>0.21411446657729469</v>
      </c>
      <c r="AH244" s="126">
        <f>SUM(AH22,AH39,AH56,AH73,AH90,AH107,AH124,AH141,AH158,AH175,AH192,AH209,AH226,AH243)</f>
        <v>14039</v>
      </c>
      <c r="AI244" s="126">
        <f>SUM(AI22,AI39,AI56,AI73,AI90,AI107,AI124,AI141,AI158,AI175,AI192,AI209,AI226,AI243)</f>
        <v>133570</v>
      </c>
      <c r="AJ244" s="80">
        <f t="shared" si="124"/>
        <v>0.10510593696189265</v>
      </c>
      <c r="AK244" s="126">
        <f>SUM(AK22,AK39,AK56,AK73,AK90,AK107,AK124,AK141,AK158,AK175,AK192,AK209,AK226,AK243)</f>
        <v>22939</v>
      </c>
      <c r="AL244" s="126">
        <f>SUM(AL22,AL39,AL56,AL73,AL90,AL107,AL124,AL141,AL158,AL175,AL192,AL209,AL226,AL243)</f>
        <v>81091</v>
      </c>
      <c r="AM244" s="80">
        <f t="shared" si="125"/>
        <v>0.28287972771330971</v>
      </c>
      <c r="AN244" s="126">
        <f>SUM(AN22,AN39,AN56,AN73,AN90,AN107,AN124,AN141,AN158,AN175,AN192,AN209,AN226,AN243)</f>
        <v>7112498</v>
      </c>
      <c r="AO244" s="126">
        <f>SUM(AO22,AO39,AO56,AO73,AO90,AO107,AO124,AO141,AO158,AO175,AO192,AO209,AO226,AO243)</f>
        <v>33324410</v>
      </c>
      <c r="AP244" s="131">
        <f t="shared" ref="AP244" si="135">IF(ISERROR(AN244/AO244), 0, (AN244/AO244))</f>
        <v>0.21343207576668274</v>
      </c>
      <c r="AQ244" s="126">
        <f>SUM(AQ22,AQ39,AQ56,AQ73,AQ90,AQ107,AQ124,AQ141,AQ158,AQ175,AQ192,AQ209,AQ226,AQ243)</f>
        <v>1035656</v>
      </c>
    </row>
    <row r="245" spans="1:44" x14ac:dyDescent="0.3">
      <c r="N245" s="111" t="s">
        <v>77</v>
      </c>
      <c r="AB245" s="108"/>
      <c r="AE245" s="108"/>
    </row>
  </sheetData>
  <mergeCells count="210">
    <mergeCell ref="A243:C243"/>
    <mergeCell ref="A244:C244"/>
    <mergeCell ref="A226:C226"/>
    <mergeCell ref="A227:A242"/>
    <mergeCell ref="B227:B230"/>
    <mergeCell ref="B231:B234"/>
    <mergeCell ref="B235:B238"/>
    <mergeCell ref="B239:B242"/>
    <mergeCell ref="A209:C209"/>
    <mergeCell ref="A210:A225"/>
    <mergeCell ref="B210:B213"/>
    <mergeCell ref="B214:B217"/>
    <mergeCell ref="B218:B221"/>
    <mergeCell ref="B222:B225"/>
    <mergeCell ref="A192:C192"/>
    <mergeCell ref="A193:A208"/>
    <mergeCell ref="B193:B196"/>
    <mergeCell ref="B197:B200"/>
    <mergeCell ref="B201:B204"/>
    <mergeCell ref="B205:B208"/>
    <mergeCell ref="A175:C175"/>
    <mergeCell ref="A176:A191"/>
    <mergeCell ref="B176:B179"/>
    <mergeCell ref="B180:B183"/>
    <mergeCell ref="B184:B187"/>
    <mergeCell ref="B188:B191"/>
    <mergeCell ref="A158:C158"/>
    <mergeCell ref="A159:A174"/>
    <mergeCell ref="B159:B162"/>
    <mergeCell ref="B163:B166"/>
    <mergeCell ref="B167:B170"/>
    <mergeCell ref="B171:B174"/>
    <mergeCell ref="A141:C141"/>
    <mergeCell ref="A142:A157"/>
    <mergeCell ref="B142:B145"/>
    <mergeCell ref="B146:B149"/>
    <mergeCell ref="B150:B153"/>
    <mergeCell ref="B154:B157"/>
    <mergeCell ref="A124:C124"/>
    <mergeCell ref="A125:A140"/>
    <mergeCell ref="B125:B128"/>
    <mergeCell ref="B129:B132"/>
    <mergeCell ref="B133:B136"/>
    <mergeCell ref="B137:B140"/>
    <mergeCell ref="A107:C107"/>
    <mergeCell ref="A108:A123"/>
    <mergeCell ref="B108:B111"/>
    <mergeCell ref="B112:B115"/>
    <mergeCell ref="B116:B119"/>
    <mergeCell ref="B120:B123"/>
    <mergeCell ref="A90:C90"/>
    <mergeCell ref="A91:A106"/>
    <mergeCell ref="B91:B94"/>
    <mergeCell ref="B95:B98"/>
    <mergeCell ref="B99:B102"/>
    <mergeCell ref="B103:B106"/>
    <mergeCell ref="A73:C73"/>
    <mergeCell ref="A74:A89"/>
    <mergeCell ref="B74:B77"/>
    <mergeCell ref="B78:B81"/>
    <mergeCell ref="B82:B85"/>
    <mergeCell ref="B86:B89"/>
    <mergeCell ref="A56:C56"/>
    <mergeCell ref="A57:A72"/>
    <mergeCell ref="B57:B60"/>
    <mergeCell ref="B61:B64"/>
    <mergeCell ref="B65:B68"/>
    <mergeCell ref="B69:B72"/>
    <mergeCell ref="A39:C39"/>
    <mergeCell ref="A40:A55"/>
    <mergeCell ref="B40:B43"/>
    <mergeCell ref="B44:B47"/>
    <mergeCell ref="B48:B51"/>
    <mergeCell ref="B52:B55"/>
    <mergeCell ref="A23:A38"/>
    <mergeCell ref="B23:B26"/>
    <mergeCell ref="AS23:AU23"/>
    <mergeCell ref="B27:B30"/>
    <mergeCell ref="B31:B34"/>
    <mergeCell ref="B35:B38"/>
    <mergeCell ref="BZ22:CA22"/>
    <mergeCell ref="CF22:CG22"/>
    <mergeCell ref="CL22:CM22"/>
    <mergeCell ref="CR22:CS22"/>
    <mergeCell ref="CX22:CY22"/>
    <mergeCell ref="DD22:DE22"/>
    <mergeCell ref="A22:C22"/>
    <mergeCell ref="AS22:AU22"/>
    <mergeCell ref="BB22:BC22"/>
    <mergeCell ref="BH22:BI22"/>
    <mergeCell ref="BN22:BO22"/>
    <mergeCell ref="BT22:BU22"/>
    <mergeCell ref="CR18:CR21"/>
    <mergeCell ref="CX18:CX21"/>
    <mergeCell ref="DD18:DD21"/>
    <mergeCell ref="CR14:CR17"/>
    <mergeCell ref="CX14:CX17"/>
    <mergeCell ref="DD14:DD17"/>
    <mergeCell ref="BZ14:BZ17"/>
    <mergeCell ref="CF14:CF17"/>
    <mergeCell ref="CL14:CL17"/>
    <mergeCell ref="CR10:CR13"/>
    <mergeCell ref="CX10:CX13"/>
    <mergeCell ref="DD10:DD13"/>
    <mergeCell ref="CR6:CR9"/>
    <mergeCell ref="CX6:CX9"/>
    <mergeCell ref="DD6:DD9"/>
    <mergeCell ref="BZ6:BZ9"/>
    <mergeCell ref="CF6:CF9"/>
    <mergeCell ref="CL6:CL9"/>
    <mergeCell ref="BH18:BH21"/>
    <mergeCell ref="BN18:BN21"/>
    <mergeCell ref="BT18:BT21"/>
    <mergeCell ref="BH14:BH17"/>
    <mergeCell ref="BN14:BN17"/>
    <mergeCell ref="BT14:BT17"/>
    <mergeCell ref="BZ18:BZ21"/>
    <mergeCell ref="CF18:CF21"/>
    <mergeCell ref="CL10:CL13"/>
    <mergeCell ref="CL18:CL21"/>
    <mergeCell ref="A6:A21"/>
    <mergeCell ref="B6:B9"/>
    <mergeCell ref="AS6:AS21"/>
    <mergeCell ref="AT6:AT9"/>
    <mergeCell ref="AZ6:AZ9"/>
    <mergeCell ref="BB6:BB9"/>
    <mergeCell ref="B14:B17"/>
    <mergeCell ref="AT14:AT17"/>
    <mergeCell ref="AZ14:AZ17"/>
    <mergeCell ref="BB14:BB17"/>
    <mergeCell ref="B10:B13"/>
    <mergeCell ref="AT10:AT13"/>
    <mergeCell ref="AZ10:AZ13"/>
    <mergeCell ref="BB10:BB13"/>
    <mergeCell ref="B18:B21"/>
    <mergeCell ref="AT18:AT21"/>
    <mergeCell ref="AZ18:AZ21"/>
    <mergeCell ref="BB18:BB21"/>
    <mergeCell ref="A4:C5"/>
    <mergeCell ref="D4:F4"/>
    <mergeCell ref="G4:I4"/>
    <mergeCell ref="J4:L4"/>
    <mergeCell ref="M4:O4"/>
    <mergeCell ref="AS2:AX2"/>
    <mergeCell ref="BB2:BF2"/>
    <mergeCell ref="BH2:BL2"/>
    <mergeCell ref="BN2:BR2"/>
    <mergeCell ref="P4:R4"/>
    <mergeCell ref="S4:U4"/>
    <mergeCell ref="V4:X4"/>
    <mergeCell ref="Y4:AA4"/>
    <mergeCell ref="AB4:AD4"/>
    <mergeCell ref="AH4:AJ4"/>
    <mergeCell ref="BH4:BI5"/>
    <mergeCell ref="BJ4:BL4"/>
    <mergeCell ref="BN4:BO5"/>
    <mergeCell ref="BP4:BR4"/>
    <mergeCell ref="AN4:AP4"/>
    <mergeCell ref="AS4:AU5"/>
    <mergeCell ref="AV4:AX4"/>
    <mergeCell ref="AZ4:AZ5"/>
    <mergeCell ref="BB4:BC5"/>
    <mergeCell ref="AE4:AG4"/>
    <mergeCell ref="DJ2:DN2"/>
    <mergeCell ref="DJ4:DK5"/>
    <mergeCell ref="DL4:DN4"/>
    <mergeCell ref="DJ6:DJ9"/>
    <mergeCell ref="DJ10:DJ13"/>
    <mergeCell ref="DJ14:DJ17"/>
    <mergeCell ref="DJ18:DJ21"/>
    <mergeCell ref="DJ22:DK22"/>
    <mergeCell ref="CX2:DB2"/>
    <mergeCell ref="DD2:DH2"/>
    <mergeCell ref="BT2:BX2"/>
    <mergeCell ref="BZ2:CD2"/>
    <mergeCell ref="CF2:CJ2"/>
    <mergeCell ref="CL2:CP2"/>
    <mergeCell ref="CR2:CV2"/>
    <mergeCell ref="BT4:BU5"/>
    <mergeCell ref="BV4:BX4"/>
    <mergeCell ref="BD4:BF4"/>
    <mergeCell ref="CR4:CS5"/>
    <mergeCell ref="CT4:CV4"/>
    <mergeCell ref="CX4:CY5"/>
    <mergeCell ref="CZ4:DB4"/>
    <mergeCell ref="DD4:DE5"/>
    <mergeCell ref="AK4:AM4"/>
    <mergeCell ref="DP2:DT2"/>
    <mergeCell ref="DP4:DQ5"/>
    <mergeCell ref="DR4:DT4"/>
    <mergeCell ref="DP6:DP9"/>
    <mergeCell ref="DP10:DP13"/>
    <mergeCell ref="DP14:DP17"/>
    <mergeCell ref="DP18:DP21"/>
    <mergeCell ref="DP22:DQ22"/>
    <mergeCell ref="DF4:DH4"/>
    <mergeCell ref="BZ4:CA5"/>
    <mergeCell ref="CB4:CD4"/>
    <mergeCell ref="CF4:CG5"/>
    <mergeCell ref="CH4:CJ4"/>
    <mergeCell ref="CL4:CM5"/>
    <mergeCell ref="CN4:CP4"/>
    <mergeCell ref="BH10:BH13"/>
    <mergeCell ref="BN10:BN13"/>
    <mergeCell ref="BT10:BT13"/>
    <mergeCell ref="BH6:BH9"/>
    <mergeCell ref="BN6:BN9"/>
    <mergeCell ref="BT6:BT9"/>
    <mergeCell ref="BZ10:BZ13"/>
    <mergeCell ref="CF10:CF13"/>
  </mergeCells>
  <phoneticPr fontId="16" type="noConversion"/>
  <pageMargins left="0.69999998807907104" right="0.69999998807907104" top="0.75" bottom="0.75" header="0.30000001192092896" footer="0.30000001192092896"/>
  <pageSetup paperSize="8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DT245"/>
  <sheetViews>
    <sheetView zoomScale="85" zoomScaleNormal="85" workbookViewId="0">
      <pane xSplit="3" ySplit="5" topLeftCell="AG6" activePane="bottomRight" state="frozen"/>
      <selection pane="topRight" activeCell="D1" sqref="D1"/>
      <selection pane="bottomLeft" activeCell="A6" sqref="A6"/>
      <selection pane="bottomRight" activeCell="AW23" sqref="AW23"/>
    </sheetView>
  </sheetViews>
  <sheetFormatPr defaultColWidth="9" defaultRowHeight="16.5" x14ac:dyDescent="0.3"/>
  <cols>
    <col min="1" max="1" width="7" style="90" customWidth="1"/>
    <col min="2" max="2" width="8.5" style="90" customWidth="1"/>
    <col min="3" max="3" width="4.25" style="110" customWidth="1"/>
    <col min="4" max="4" width="11.5" bestFit="1" customWidth="1"/>
    <col min="5" max="5" width="11.625" style="5" customWidth="1"/>
    <col min="6" max="6" width="8.125" style="4" bestFit="1" customWidth="1"/>
    <col min="7" max="7" width="11.5" bestFit="1" customWidth="1"/>
    <col min="8" max="8" width="11.625" style="5" customWidth="1"/>
    <col min="9" max="9" width="8.125" style="4" bestFit="1" customWidth="1"/>
    <col min="10" max="10" width="11.125" customWidth="1"/>
    <col min="11" max="11" width="11.625" style="5" customWidth="1"/>
    <col min="12" max="12" width="8.125" style="4" bestFit="1" customWidth="1"/>
    <col min="13" max="13" width="11.5" bestFit="1" customWidth="1"/>
    <col min="14" max="14" width="11.625" style="5" customWidth="1"/>
    <col min="15" max="15" width="8.125" style="4" bestFit="1" customWidth="1"/>
    <col min="16" max="16" width="9.75" customWidth="1"/>
    <col min="17" max="17" width="11.625" style="5" customWidth="1"/>
    <col min="18" max="18" width="8.625" style="4" customWidth="1"/>
    <col min="19" max="19" width="9.75" customWidth="1"/>
    <col min="20" max="20" width="11.625" style="5" customWidth="1"/>
    <col min="21" max="21" width="8.625" style="4" customWidth="1"/>
    <col min="22" max="22" width="9.75" customWidth="1"/>
    <col min="23" max="23" width="11.625" style="5" customWidth="1"/>
    <col min="24" max="24" width="8.125" style="4" bestFit="1" customWidth="1"/>
    <col min="25" max="25" width="9.75" customWidth="1"/>
    <col min="26" max="26" width="11.625" style="5" customWidth="1"/>
    <col min="27" max="27" width="8.125" style="4" bestFit="1" customWidth="1"/>
    <col min="28" max="28" width="10.75" style="4" customWidth="1"/>
    <col min="29" max="29" width="11.625" style="5" customWidth="1"/>
    <col min="30" max="30" width="8.625" style="4" customWidth="1"/>
    <col min="31" max="31" width="10.25" style="4" customWidth="1"/>
    <col min="32" max="32" width="11.625" style="5" customWidth="1"/>
    <col min="33" max="33" width="8.5" style="4" customWidth="1"/>
    <col min="34" max="34" width="11.75" style="4" bestFit="1" customWidth="1"/>
    <col min="35" max="35" width="11.625" style="5" customWidth="1"/>
    <col min="36" max="36" width="8.5" style="4" customWidth="1"/>
    <col min="37" max="37" width="10.5" style="4" customWidth="1"/>
    <col min="38" max="38" width="9.375" style="4" customWidth="1"/>
    <col min="39" max="39" width="8.5" style="4" customWidth="1"/>
    <col min="40" max="40" width="11.75" style="90" bestFit="1" customWidth="1"/>
    <col min="41" max="41" width="12.75" style="90" bestFit="1" customWidth="1"/>
    <col min="42" max="42" width="8.625" style="4" customWidth="1"/>
    <col min="43" max="43" width="13.375" style="5" customWidth="1"/>
    <col min="44" max="44" width="9" style="90"/>
    <col min="45" max="45" width="10.25" style="90" bestFit="1" customWidth="1"/>
    <col min="46" max="47" width="11.75" style="90" bestFit="1" customWidth="1"/>
    <col min="48" max="48" width="12.75" style="90" bestFit="1" customWidth="1"/>
    <col min="49" max="49" width="13.875" style="90" bestFit="1" customWidth="1"/>
    <col min="50" max="50" width="12.625" style="90" bestFit="1" customWidth="1"/>
    <col min="51" max="51" width="11.75" style="90" bestFit="1" customWidth="1"/>
    <col min="52" max="52" width="18.75" style="90" customWidth="1"/>
    <col min="53" max="53" width="9" style="90" hidden="1" customWidth="1"/>
    <col min="54" max="55" width="9" hidden="1" customWidth="1"/>
    <col min="56" max="56" width="10.25" hidden="1" customWidth="1"/>
    <col min="57" max="57" width="11.5" hidden="1" customWidth="1"/>
    <col min="58" max="61" width="9" hidden="1" customWidth="1"/>
    <col min="62" max="62" width="10.25" hidden="1" customWidth="1"/>
    <col min="63" max="63" width="11.5" hidden="1" customWidth="1"/>
    <col min="64" max="67" width="9" hidden="1" customWidth="1"/>
    <col min="68" max="68" width="12.25" hidden="1" customWidth="1"/>
    <col min="69" max="69" width="11.5" hidden="1" customWidth="1"/>
    <col min="70" max="73" width="9" hidden="1" customWidth="1"/>
    <col min="74" max="74" width="10.75" hidden="1" customWidth="1"/>
    <col min="75" max="75" width="11.5" hidden="1" customWidth="1"/>
    <col min="76" max="78" width="9" hidden="1" customWidth="1"/>
    <col min="79" max="79" width="6" hidden="1" customWidth="1"/>
    <col min="80" max="80" width="12.25" hidden="1" customWidth="1"/>
    <col min="81" max="81" width="11.5" hidden="1" customWidth="1"/>
    <col min="82" max="84" width="9" hidden="1" customWidth="1"/>
    <col min="85" max="85" width="6" hidden="1" customWidth="1"/>
    <col min="86" max="86" width="11" hidden="1" customWidth="1"/>
    <col min="87" max="87" width="11.5" hidden="1" customWidth="1"/>
    <col min="88" max="91" width="9" hidden="1" customWidth="1"/>
    <col min="92" max="92" width="10.25" hidden="1" customWidth="1"/>
    <col min="93" max="93" width="11.5" hidden="1" customWidth="1"/>
    <col min="94" max="94" width="9" hidden="1" customWidth="1"/>
    <col min="95" max="95" width="8.875" hidden="1" customWidth="1"/>
    <col min="96" max="97" width="9" hidden="1" customWidth="1"/>
    <col min="98" max="98" width="11.75" hidden="1" customWidth="1"/>
    <col min="99" max="99" width="13" hidden="1" customWidth="1"/>
    <col min="100" max="100" width="9" hidden="1" customWidth="1"/>
    <col min="101" max="101" width="8.875" hidden="1" customWidth="1"/>
    <col min="102" max="103" width="9" hidden="1" customWidth="1"/>
    <col min="104" max="104" width="11.75" hidden="1" customWidth="1"/>
    <col min="105" max="105" width="13" hidden="1" customWidth="1"/>
    <col min="106" max="106" width="9" hidden="1" customWidth="1"/>
    <col min="107" max="107" width="8.875" hidden="1" customWidth="1"/>
    <col min="108" max="109" width="9" hidden="1" customWidth="1"/>
    <col min="110" max="110" width="11.75" hidden="1" customWidth="1"/>
    <col min="111" max="111" width="13" hidden="1" customWidth="1"/>
    <col min="112" max="112" width="9" hidden="1" customWidth="1"/>
    <col min="113" max="116" width="9" style="90" hidden="1" customWidth="1"/>
    <col min="117" max="117" width="10.25" style="90" hidden="1" customWidth="1"/>
    <col min="118" max="124" width="9" style="90" hidden="1" customWidth="1"/>
    <col min="125" max="126" width="9" style="90" customWidth="1"/>
    <col min="127" max="16384" width="9" style="90"/>
  </cols>
  <sheetData>
    <row r="2" spans="1:124" ht="42" customHeight="1" x14ac:dyDescent="0.3">
      <c r="A2" s="89" t="s">
        <v>92</v>
      </c>
      <c r="B2" s="89"/>
      <c r="C2" s="89"/>
      <c r="D2" s="1"/>
      <c r="E2" s="89"/>
      <c r="F2" s="89"/>
      <c r="G2" s="1"/>
      <c r="H2" s="76"/>
      <c r="I2" s="89"/>
      <c r="J2" s="1"/>
      <c r="K2" s="76"/>
      <c r="L2" s="89"/>
      <c r="M2" s="1"/>
      <c r="N2" s="79"/>
      <c r="O2" s="3"/>
      <c r="AS2" s="256" t="s">
        <v>16</v>
      </c>
      <c r="AT2" s="256"/>
      <c r="AU2" s="256"/>
      <c r="AV2" s="256"/>
      <c r="AW2" s="256"/>
      <c r="AX2" s="256"/>
      <c r="BB2" s="199" t="s">
        <v>6</v>
      </c>
      <c r="BC2" s="199"/>
      <c r="BD2" s="199"/>
      <c r="BE2" s="199"/>
      <c r="BF2" s="199"/>
      <c r="BH2" s="199" t="s">
        <v>27</v>
      </c>
      <c r="BI2" s="199"/>
      <c r="BJ2" s="199"/>
      <c r="BK2" s="199"/>
      <c r="BL2" s="199"/>
      <c r="BN2" s="199" t="s">
        <v>18</v>
      </c>
      <c r="BO2" s="199"/>
      <c r="BP2" s="199"/>
      <c r="BQ2" s="199"/>
      <c r="BR2" s="199"/>
      <c r="BT2" s="199" t="s">
        <v>37</v>
      </c>
      <c r="BU2" s="199"/>
      <c r="BV2" s="199"/>
      <c r="BW2" s="199"/>
      <c r="BX2" s="199"/>
      <c r="BZ2" s="199" t="s">
        <v>23</v>
      </c>
      <c r="CA2" s="199"/>
      <c r="CB2" s="199"/>
      <c r="CC2" s="199"/>
      <c r="CD2" s="199"/>
      <c r="CF2" s="199" t="s">
        <v>19</v>
      </c>
      <c r="CG2" s="199"/>
      <c r="CH2" s="199"/>
      <c r="CI2" s="199"/>
      <c r="CJ2" s="199"/>
      <c r="CL2" s="199" t="s">
        <v>20</v>
      </c>
      <c r="CM2" s="199"/>
      <c r="CN2" s="199"/>
      <c r="CO2" s="199"/>
      <c r="CP2" s="199"/>
      <c r="CR2" s="199" t="s">
        <v>68</v>
      </c>
      <c r="CS2" s="199"/>
      <c r="CT2" s="199"/>
      <c r="CU2" s="199"/>
      <c r="CV2" s="199"/>
      <c r="CX2" s="199" t="s">
        <v>69</v>
      </c>
      <c r="CY2" s="199"/>
      <c r="CZ2" s="199"/>
      <c r="DA2" s="199"/>
      <c r="DB2" s="199"/>
      <c r="DD2" s="199" t="s">
        <v>70</v>
      </c>
      <c r="DE2" s="199"/>
      <c r="DF2" s="199"/>
      <c r="DG2" s="199"/>
      <c r="DH2" s="199"/>
      <c r="DJ2" s="199" t="s">
        <v>86</v>
      </c>
      <c r="DK2" s="199"/>
      <c r="DL2" s="199"/>
      <c r="DM2" s="199"/>
      <c r="DN2" s="199"/>
      <c r="DP2" s="199" t="s">
        <v>87</v>
      </c>
      <c r="DQ2" s="199"/>
      <c r="DR2" s="199"/>
      <c r="DS2" s="199"/>
      <c r="DT2" s="199"/>
    </row>
    <row r="3" spans="1:124" x14ac:dyDescent="0.3">
      <c r="DJ3"/>
      <c r="DK3"/>
      <c r="DL3"/>
      <c r="DM3"/>
      <c r="DN3"/>
      <c r="DP3"/>
      <c r="DQ3"/>
      <c r="DR3"/>
      <c r="DS3"/>
      <c r="DT3"/>
    </row>
    <row r="4" spans="1:124" ht="22.5" customHeight="1" x14ac:dyDescent="0.3">
      <c r="A4" s="257" t="s">
        <v>36</v>
      </c>
      <c r="B4" s="257"/>
      <c r="C4" s="257"/>
      <c r="D4" s="257" t="s">
        <v>6</v>
      </c>
      <c r="E4" s="257"/>
      <c r="F4" s="257"/>
      <c r="G4" s="251" t="s">
        <v>17</v>
      </c>
      <c r="H4" s="252"/>
      <c r="I4" s="253"/>
      <c r="J4" s="257" t="s">
        <v>18</v>
      </c>
      <c r="K4" s="257"/>
      <c r="L4" s="257"/>
      <c r="M4" s="257" t="s">
        <v>37</v>
      </c>
      <c r="N4" s="257"/>
      <c r="O4" s="257"/>
      <c r="P4" s="257" t="s">
        <v>23</v>
      </c>
      <c r="Q4" s="257"/>
      <c r="R4" s="257"/>
      <c r="S4" s="257" t="s">
        <v>19</v>
      </c>
      <c r="T4" s="257"/>
      <c r="U4" s="257"/>
      <c r="V4" s="257" t="s">
        <v>20</v>
      </c>
      <c r="W4" s="257"/>
      <c r="X4" s="257"/>
      <c r="Y4" s="257" t="s">
        <v>68</v>
      </c>
      <c r="Z4" s="257"/>
      <c r="AA4" s="257"/>
      <c r="AB4" s="251" t="s">
        <v>69</v>
      </c>
      <c r="AC4" s="252"/>
      <c r="AD4" s="253"/>
      <c r="AE4" s="251" t="s">
        <v>70</v>
      </c>
      <c r="AF4" s="252"/>
      <c r="AG4" s="253"/>
      <c r="AH4" s="251" t="s">
        <v>86</v>
      </c>
      <c r="AI4" s="252"/>
      <c r="AJ4" s="253"/>
      <c r="AK4" s="251" t="s">
        <v>87</v>
      </c>
      <c r="AL4" s="252"/>
      <c r="AM4" s="253"/>
      <c r="AN4" s="251" t="s">
        <v>44</v>
      </c>
      <c r="AO4" s="252"/>
      <c r="AP4" s="252"/>
      <c r="AQ4" s="132" t="s">
        <v>60</v>
      </c>
      <c r="AR4" s="121"/>
      <c r="AS4" s="254" t="s">
        <v>36</v>
      </c>
      <c r="AT4" s="254"/>
      <c r="AU4" s="254"/>
      <c r="AV4" s="254" t="s">
        <v>46</v>
      </c>
      <c r="AW4" s="254"/>
      <c r="AX4" s="254"/>
      <c r="AY4" s="115" t="s">
        <v>60</v>
      </c>
      <c r="AZ4" s="245" t="s">
        <v>42</v>
      </c>
      <c r="BB4" s="200" t="s">
        <v>36</v>
      </c>
      <c r="BC4" s="200"/>
      <c r="BD4" s="200" t="s">
        <v>44</v>
      </c>
      <c r="BE4" s="200"/>
      <c r="BF4" s="200"/>
      <c r="BH4" s="200" t="s">
        <v>36</v>
      </c>
      <c r="BI4" s="200"/>
      <c r="BJ4" s="200" t="s">
        <v>44</v>
      </c>
      <c r="BK4" s="200"/>
      <c r="BL4" s="200"/>
      <c r="BN4" s="200" t="s">
        <v>36</v>
      </c>
      <c r="BO4" s="200"/>
      <c r="BP4" s="200" t="s">
        <v>44</v>
      </c>
      <c r="BQ4" s="200"/>
      <c r="BR4" s="200"/>
      <c r="BT4" s="200" t="s">
        <v>36</v>
      </c>
      <c r="BU4" s="200"/>
      <c r="BV4" s="200" t="s">
        <v>44</v>
      </c>
      <c r="BW4" s="200"/>
      <c r="BX4" s="200"/>
      <c r="BZ4" s="200" t="s">
        <v>36</v>
      </c>
      <c r="CA4" s="200"/>
      <c r="CB4" s="200" t="s">
        <v>44</v>
      </c>
      <c r="CC4" s="200"/>
      <c r="CD4" s="200"/>
      <c r="CF4" s="200" t="s">
        <v>36</v>
      </c>
      <c r="CG4" s="200"/>
      <c r="CH4" s="200" t="s">
        <v>44</v>
      </c>
      <c r="CI4" s="200"/>
      <c r="CJ4" s="200"/>
      <c r="CL4" s="200" t="s">
        <v>36</v>
      </c>
      <c r="CM4" s="200"/>
      <c r="CN4" s="200" t="s">
        <v>44</v>
      </c>
      <c r="CO4" s="200"/>
      <c r="CP4" s="200"/>
      <c r="CR4" s="200" t="s">
        <v>36</v>
      </c>
      <c r="CS4" s="200"/>
      <c r="CT4" s="200" t="s">
        <v>44</v>
      </c>
      <c r="CU4" s="200"/>
      <c r="CV4" s="200"/>
      <c r="CX4" s="200" t="s">
        <v>36</v>
      </c>
      <c r="CY4" s="200"/>
      <c r="CZ4" s="200" t="s">
        <v>44</v>
      </c>
      <c r="DA4" s="200"/>
      <c r="DB4" s="200"/>
      <c r="DD4" s="200" t="s">
        <v>36</v>
      </c>
      <c r="DE4" s="200"/>
      <c r="DF4" s="200" t="s">
        <v>44</v>
      </c>
      <c r="DG4" s="200"/>
      <c r="DH4" s="200"/>
      <c r="DJ4" s="200" t="s">
        <v>36</v>
      </c>
      <c r="DK4" s="200"/>
      <c r="DL4" s="200" t="s">
        <v>44</v>
      </c>
      <c r="DM4" s="200"/>
      <c r="DN4" s="200"/>
      <c r="DP4" s="200" t="s">
        <v>36</v>
      </c>
      <c r="DQ4" s="200"/>
      <c r="DR4" s="200" t="s">
        <v>44</v>
      </c>
      <c r="DS4" s="200"/>
      <c r="DT4" s="200"/>
    </row>
    <row r="5" spans="1:124" ht="37.5" customHeight="1" thickBot="1" x14ac:dyDescent="0.35">
      <c r="A5" s="258"/>
      <c r="B5" s="258"/>
      <c r="C5" s="258"/>
      <c r="D5" s="112" t="s">
        <v>67</v>
      </c>
      <c r="E5" s="68" t="s">
        <v>10</v>
      </c>
      <c r="F5" s="93" t="s">
        <v>40</v>
      </c>
      <c r="G5" s="112" t="s">
        <v>67</v>
      </c>
      <c r="H5" s="68" t="s">
        <v>10</v>
      </c>
      <c r="I5" s="93" t="s">
        <v>40</v>
      </c>
      <c r="J5" s="112" t="s">
        <v>67</v>
      </c>
      <c r="K5" s="68" t="s">
        <v>10</v>
      </c>
      <c r="L5" s="93" t="s">
        <v>40</v>
      </c>
      <c r="M5" s="112" t="s">
        <v>67</v>
      </c>
      <c r="N5" s="68" t="s">
        <v>10</v>
      </c>
      <c r="O5" s="93" t="s">
        <v>40</v>
      </c>
      <c r="P5" s="112" t="s">
        <v>67</v>
      </c>
      <c r="Q5" s="68" t="s">
        <v>10</v>
      </c>
      <c r="R5" s="93" t="s">
        <v>40</v>
      </c>
      <c r="S5" s="112" t="s">
        <v>67</v>
      </c>
      <c r="T5" s="68" t="s">
        <v>10</v>
      </c>
      <c r="U5" s="93" t="s">
        <v>40</v>
      </c>
      <c r="V5" s="112" t="s">
        <v>67</v>
      </c>
      <c r="W5" s="68" t="s">
        <v>10</v>
      </c>
      <c r="X5" s="93" t="s">
        <v>40</v>
      </c>
      <c r="Y5" s="112" t="s">
        <v>67</v>
      </c>
      <c r="Z5" s="68" t="s">
        <v>10</v>
      </c>
      <c r="AA5" s="93" t="s">
        <v>40</v>
      </c>
      <c r="AB5" s="112" t="s">
        <v>67</v>
      </c>
      <c r="AC5" s="68" t="s">
        <v>10</v>
      </c>
      <c r="AD5" s="93" t="s">
        <v>40</v>
      </c>
      <c r="AE5" s="112" t="s">
        <v>67</v>
      </c>
      <c r="AF5" s="68" t="s">
        <v>10</v>
      </c>
      <c r="AG5" s="93" t="s">
        <v>40</v>
      </c>
      <c r="AH5" s="112" t="s">
        <v>67</v>
      </c>
      <c r="AI5" s="68" t="s">
        <v>10</v>
      </c>
      <c r="AJ5" s="93" t="s">
        <v>40</v>
      </c>
      <c r="AK5" s="112" t="s">
        <v>67</v>
      </c>
      <c r="AL5" s="68" t="s">
        <v>10</v>
      </c>
      <c r="AM5" s="93" t="s">
        <v>40</v>
      </c>
      <c r="AN5" s="91" t="s">
        <v>76</v>
      </c>
      <c r="AO5" s="92" t="s">
        <v>10</v>
      </c>
      <c r="AP5" s="130" t="s">
        <v>40</v>
      </c>
      <c r="AQ5" s="141" t="s">
        <v>21</v>
      </c>
      <c r="AR5" s="121"/>
      <c r="AS5" s="255"/>
      <c r="AT5" s="255"/>
      <c r="AU5" s="255"/>
      <c r="AV5" s="94" t="s">
        <v>76</v>
      </c>
      <c r="AW5" s="95" t="s">
        <v>10</v>
      </c>
      <c r="AX5" s="95" t="s">
        <v>40</v>
      </c>
      <c r="AY5" s="10" t="s">
        <v>21</v>
      </c>
      <c r="AZ5" s="246"/>
      <c r="BB5" s="201"/>
      <c r="BC5" s="201"/>
      <c r="BD5" s="7" t="s">
        <v>76</v>
      </c>
      <c r="BE5" s="8" t="s">
        <v>10</v>
      </c>
      <c r="BF5" s="8" t="s">
        <v>40</v>
      </c>
      <c r="BH5" s="201"/>
      <c r="BI5" s="201"/>
      <c r="BJ5" s="7" t="s">
        <v>76</v>
      </c>
      <c r="BK5" s="8" t="s">
        <v>10</v>
      </c>
      <c r="BL5" s="8" t="s">
        <v>40</v>
      </c>
      <c r="BN5" s="201"/>
      <c r="BO5" s="201"/>
      <c r="BP5" s="7" t="s">
        <v>76</v>
      </c>
      <c r="BQ5" s="8" t="s">
        <v>10</v>
      </c>
      <c r="BR5" s="8" t="s">
        <v>40</v>
      </c>
      <c r="BT5" s="201"/>
      <c r="BU5" s="201"/>
      <c r="BV5" s="7" t="s">
        <v>76</v>
      </c>
      <c r="BW5" s="8" t="s">
        <v>10</v>
      </c>
      <c r="BX5" s="8" t="s">
        <v>40</v>
      </c>
      <c r="BZ5" s="201"/>
      <c r="CA5" s="201"/>
      <c r="CB5" s="7" t="s">
        <v>76</v>
      </c>
      <c r="CC5" s="8" t="s">
        <v>10</v>
      </c>
      <c r="CD5" s="8" t="s">
        <v>40</v>
      </c>
      <c r="CF5" s="201"/>
      <c r="CG5" s="201"/>
      <c r="CH5" s="7" t="s">
        <v>76</v>
      </c>
      <c r="CI5" s="8" t="s">
        <v>10</v>
      </c>
      <c r="CJ5" s="8" t="s">
        <v>40</v>
      </c>
      <c r="CL5" s="201"/>
      <c r="CM5" s="201"/>
      <c r="CN5" s="7" t="s">
        <v>76</v>
      </c>
      <c r="CO5" s="8" t="s">
        <v>10</v>
      </c>
      <c r="CP5" s="8" t="s">
        <v>40</v>
      </c>
      <c r="CR5" s="201"/>
      <c r="CS5" s="201"/>
      <c r="CT5" s="7" t="s">
        <v>76</v>
      </c>
      <c r="CU5" s="8" t="s">
        <v>10</v>
      </c>
      <c r="CV5" s="8" t="s">
        <v>40</v>
      </c>
      <c r="CX5" s="201"/>
      <c r="CY5" s="201"/>
      <c r="CZ5" s="7" t="s">
        <v>76</v>
      </c>
      <c r="DA5" s="8" t="s">
        <v>10</v>
      </c>
      <c r="DB5" s="8" t="s">
        <v>40</v>
      </c>
      <c r="DD5" s="201"/>
      <c r="DE5" s="201"/>
      <c r="DF5" s="7" t="s">
        <v>76</v>
      </c>
      <c r="DG5" s="8" t="s">
        <v>10</v>
      </c>
      <c r="DH5" s="8" t="s">
        <v>40</v>
      </c>
      <c r="DJ5" s="201"/>
      <c r="DK5" s="201"/>
      <c r="DL5" s="7" t="s">
        <v>76</v>
      </c>
      <c r="DM5" s="8" t="s">
        <v>10</v>
      </c>
      <c r="DN5" s="8" t="s">
        <v>40</v>
      </c>
      <c r="DP5" s="201"/>
      <c r="DQ5" s="201"/>
      <c r="DR5" s="7" t="s">
        <v>76</v>
      </c>
      <c r="DS5" s="8" t="s">
        <v>10</v>
      </c>
      <c r="DT5" s="8" t="s">
        <v>40</v>
      </c>
    </row>
    <row r="6" spans="1:124" ht="18.75" customHeight="1" thickTop="1" x14ac:dyDescent="0.3">
      <c r="A6" s="247" t="s">
        <v>22</v>
      </c>
      <c r="B6" s="233" t="s">
        <v>24</v>
      </c>
      <c r="C6" s="96" t="s">
        <v>41</v>
      </c>
      <c r="D6" s="77">
        <v>53283</v>
      </c>
      <c r="E6" s="69">
        <v>197121</v>
      </c>
      <c r="F6" s="55">
        <f t="shared" ref="F6:F69" si="0">IF(ISERROR(D6/E6),0,(D6/E6))</f>
        <v>0.27030605567138966</v>
      </c>
      <c r="G6" s="77">
        <v>39049</v>
      </c>
      <c r="H6" s="69">
        <v>162797</v>
      </c>
      <c r="I6" s="55">
        <f>IF(ISERROR(G6/H6),0,(G6/H6))</f>
        <v>0.23986314244119977</v>
      </c>
      <c r="J6" s="77">
        <v>46314</v>
      </c>
      <c r="K6" s="69">
        <v>181060</v>
      </c>
      <c r="L6" s="55">
        <f t="shared" ref="L6:L69" si="1">IF(ISERROR(J6/K6),0,(J6/K6))</f>
        <v>0.2557936595603667</v>
      </c>
      <c r="M6" s="77">
        <v>38988</v>
      </c>
      <c r="N6" s="69">
        <v>154657</v>
      </c>
      <c r="O6" s="55">
        <f t="shared" ref="O6:O69" si="2">IF(ISERROR(M6/N6),0,(M6/N6))</f>
        <v>0.2520933420407741</v>
      </c>
      <c r="P6" s="77">
        <v>35721</v>
      </c>
      <c r="Q6" s="69">
        <v>135878</v>
      </c>
      <c r="R6" s="55">
        <f t="shared" ref="R6:R69" si="3">IF(ISERROR(P6/Q6),0,(P6/Q6))</f>
        <v>0.26289023977391485</v>
      </c>
      <c r="S6" s="77"/>
      <c r="T6" s="69"/>
      <c r="U6" s="55">
        <f t="shared" ref="U6:U69" si="4">IF(ISERROR(S6/T6),0,(S6/T6))</f>
        <v>0</v>
      </c>
      <c r="V6" s="77">
        <v>30146</v>
      </c>
      <c r="W6" s="69">
        <v>137976</v>
      </c>
      <c r="X6" s="55">
        <f t="shared" ref="X6:X69" si="5">IF(ISERROR(V6/W6),0,(V6/W6))</f>
        <v>0.21848727314895344</v>
      </c>
      <c r="Y6" s="77">
        <v>17895</v>
      </c>
      <c r="Z6" s="69">
        <v>73569</v>
      </c>
      <c r="AA6" s="55">
        <f t="shared" ref="AA6:AA69" si="6">IF(ISERROR(Y6/Z6),0,(Y6/Z6))</f>
        <v>0.24324103902458916</v>
      </c>
      <c r="AB6" s="77"/>
      <c r="AC6" s="69"/>
      <c r="AD6" s="55">
        <f t="shared" ref="AD6:AD69" si="7">IF(ISERROR(AB6/AC6),0,(AB6/AC6))</f>
        <v>0</v>
      </c>
      <c r="AE6" s="77">
        <v>1438</v>
      </c>
      <c r="AF6" s="69">
        <v>5250</v>
      </c>
      <c r="AG6" s="55">
        <f t="shared" ref="AG6:AG69" si="8">IF(ISERROR(AE6/AF6),0,(AE6/AF6))</f>
        <v>0.27390476190476193</v>
      </c>
      <c r="AH6" s="77"/>
      <c r="AI6" s="69"/>
      <c r="AJ6" s="55">
        <f t="shared" ref="AJ6:AJ69" si="9">IF(ISERROR(AH6/AI6),0,(AH6/AI6))</f>
        <v>0</v>
      </c>
      <c r="AK6" s="77"/>
      <c r="AL6" s="69"/>
      <c r="AM6" s="55">
        <f t="shared" ref="AM6:AM69" si="10">IF(ISERROR(AK6/AL6),0,(AK6/AL6))</f>
        <v>0</v>
      </c>
      <c r="AN6" s="97">
        <f>SUM(D6,G6,J6,M6,P6,S6,V6,Y6,AB6,AE6,AH6,AK6)</f>
        <v>262834</v>
      </c>
      <c r="AO6" s="77">
        <f>SUM(E6,H6,K6,N6,Q6,W6,T6,Z6,AC6,AF6,AI6,AL6)</f>
        <v>1048308</v>
      </c>
      <c r="AP6" s="98">
        <f t="shared" ref="AP6:AP69" si="11">IF(ISERROR(AN6/AO6),0,(AN6/AO6))</f>
        <v>0.2507221160193378</v>
      </c>
      <c r="AQ6" s="140">
        <v>40499</v>
      </c>
      <c r="AR6" s="121"/>
      <c r="AS6" s="248" t="s">
        <v>8</v>
      </c>
      <c r="AT6" s="243" t="s">
        <v>24</v>
      </c>
      <c r="AU6" s="99" t="s">
        <v>41</v>
      </c>
      <c r="AV6" s="16">
        <f t="shared" ref="AV6:AW8" si="12">SUM(AN6,AN23,AN40,AN57,AN74,AN91,AN108,AN125,AN142,AN159,AN210,AN176,AN193,AN227)</f>
        <v>737428</v>
      </c>
      <c r="AW6" s="16">
        <f t="shared" si="12"/>
        <v>3153596</v>
      </c>
      <c r="AX6" s="17">
        <f t="shared" ref="AX6:AX23" si="13">IF(ISERROR(AV6/AW6),0,(AV6/AW6))</f>
        <v>0.23383718142717075</v>
      </c>
      <c r="AY6" s="16">
        <f t="shared" ref="AY6:AY21" si="14">SUM(AQ6,AQ23,AQ40,AQ57,AQ74,AQ91,AQ108,AQ125,AQ142,AQ159,AQ176,AQ193,AQ210,AQ227)</f>
        <v>106998</v>
      </c>
      <c r="AZ6" s="209"/>
      <c r="BB6" s="193" t="s">
        <v>24</v>
      </c>
      <c r="BC6" s="12" t="s">
        <v>41</v>
      </c>
      <c r="BD6" s="16">
        <f>SUM(D6,D23,D40,D57,D74,D91,D108,D125,D142,D159,D176,D193,D210,D227)</f>
        <v>133090</v>
      </c>
      <c r="BE6" s="16">
        <f>SUM(E6,E23,E40,E57,E74,E91,E108,E125,E142,E159,E176,E193,E210,E227)</f>
        <v>494729</v>
      </c>
      <c r="BF6" s="17">
        <f t="shared" ref="BF6:BF22" si="15">IF(ISERROR(BD6/BE6),0,(BD6/BE6))</f>
        <v>0.26901596631691288</v>
      </c>
      <c r="BH6" s="193" t="s">
        <v>24</v>
      </c>
      <c r="BI6" s="12" t="s">
        <v>41</v>
      </c>
      <c r="BJ6" s="16">
        <f t="shared" ref="BJ6:BK8" si="16">SUM(G6,G23,G40,G57,G74,G91,G108,G125,G142,G159,G176,G193,G210,G227)</f>
        <v>102426</v>
      </c>
      <c r="BK6" s="16">
        <f t="shared" si="16"/>
        <v>395234</v>
      </c>
      <c r="BL6" s="17">
        <f t="shared" ref="BL6:BL22" si="17">IF(ISERROR(BJ6/BK6),0,(BJ6/BK6))</f>
        <v>0.2591528056796733</v>
      </c>
      <c r="BN6" s="193" t="s">
        <v>24</v>
      </c>
      <c r="BO6" s="12" t="s">
        <v>41</v>
      </c>
      <c r="BP6" s="16">
        <f t="shared" ref="BP6:BQ8" si="18">SUM(J6,J23,J40,J57,J74,J91,J108,J125,J142,J159,J176,J193,J210,J227)</f>
        <v>139661</v>
      </c>
      <c r="BQ6" s="16">
        <f t="shared" si="18"/>
        <v>607980</v>
      </c>
      <c r="BR6" s="17">
        <f t="shared" ref="BR6:BR22" si="19">IF(ISERROR(BP6/BQ6),0,(BP6/BQ6))</f>
        <v>0.2297131484588309</v>
      </c>
      <c r="BT6" s="193" t="s">
        <v>24</v>
      </c>
      <c r="BU6" s="12" t="s">
        <v>41</v>
      </c>
      <c r="BV6" s="16">
        <f t="shared" ref="BV6:BW8" si="20">SUM(M6,M23,M40,M57,M74,M91,M108,M125,M142,M159,M176,M193,M210,M227)</f>
        <v>113885</v>
      </c>
      <c r="BW6" s="16">
        <f t="shared" si="20"/>
        <v>532895</v>
      </c>
      <c r="BX6" s="17">
        <f t="shared" ref="BX6:BX22" si="21">IF(ISERROR(BV6/BW6),0,(BV6/BW6))</f>
        <v>0.2137100179209788</v>
      </c>
      <c r="BZ6" s="193" t="s">
        <v>24</v>
      </c>
      <c r="CA6" s="12" t="s">
        <v>41</v>
      </c>
      <c r="CB6" s="16">
        <f t="shared" ref="CB6:CC8" si="22">SUM(P6,P23,P40,P57,P74,P91,P108,P125,P142,P159,P176,P193,P210,P227)</f>
        <v>98873</v>
      </c>
      <c r="CC6" s="16">
        <f t="shared" si="22"/>
        <v>399835</v>
      </c>
      <c r="CD6" s="17">
        <f t="shared" ref="CD6:CD22" si="23">IF(ISERROR(CB6/CC6),0,(CB6/CC6))</f>
        <v>0.24728450485825404</v>
      </c>
      <c r="CF6" s="193" t="s">
        <v>24</v>
      </c>
      <c r="CG6" s="12" t="s">
        <v>41</v>
      </c>
      <c r="CH6" s="16">
        <f t="shared" ref="CH6:CI8" si="24">SUM(S6,S23,S40,S57,S74,S91,S108,S125,S142,S159,S176,S193,S210,S227)</f>
        <v>0</v>
      </c>
      <c r="CI6" s="16">
        <f t="shared" si="24"/>
        <v>0</v>
      </c>
      <c r="CJ6" s="17">
        <f t="shared" ref="CJ6:CJ22" si="25">IF(ISERROR(CH6/CI6),0,(CH6/CI6))</f>
        <v>0</v>
      </c>
      <c r="CL6" s="193" t="s">
        <v>24</v>
      </c>
      <c r="CM6" s="12" t="s">
        <v>41</v>
      </c>
      <c r="CN6" s="16">
        <f t="shared" ref="CN6:CO8" si="26">SUM(V6,V23,V40,V57,V74,V91,V108,V125,V159,V176,V193,V210,V227)</f>
        <v>95359</v>
      </c>
      <c r="CO6" s="16">
        <f t="shared" si="26"/>
        <v>485698</v>
      </c>
      <c r="CP6" s="17">
        <f t="shared" ref="CP6:CP22" si="27">IF(ISERROR(CN6/CO6),0,(CN6/CO6))</f>
        <v>0.19633393590255674</v>
      </c>
      <c r="CR6" s="193" t="s">
        <v>24</v>
      </c>
      <c r="CS6" s="12" t="s">
        <v>41</v>
      </c>
      <c r="CT6" s="16">
        <f t="shared" ref="CT6:CU8" si="28">SUM(Y6,Y23,Y40,Y57,Y74,Y91,Y108,Y125,Y142,Y159,Y176,Y193,Y210,Y227)</f>
        <v>45003</v>
      </c>
      <c r="CU6" s="16">
        <f t="shared" si="28"/>
        <v>170474</v>
      </c>
      <c r="CV6" s="17">
        <f t="shared" ref="CV6:CV22" si="29">IF(ISERROR(CT6/CU6),0,(CT6/CU6))</f>
        <v>0.26398747023006441</v>
      </c>
      <c r="CW6" s="16"/>
      <c r="CX6" s="193" t="s">
        <v>24</v>
      </c>
      <c r="CY6" s="12" t="s">
        <v>41</v>
      </c>
      <c r="CZ6" s="16">
        <f t="shared" ref="CZ6:DA8" si="30">SUM(AB6,AB23,AB40,AB57,AB74,AB91,AB108,AB125,AB142,AB159,AB176,AB193,AB210,AB227)</f>
        <v>2102</v>
      </c>
      <c r="DA6" s="16">
        <f t="shared" si="30"/>
        <v>20225</v>
      </c>
      <c r="DB6" s="17">
        <f t="shared" ref="DB6:DB22" si="31">IF(ISERROR(CZ6/DA6),0,(CZ6/DA6))</f>
        <v>0.10393077873918417</v>
      </c>
      <c r="DC6" s="16"/>
      <c r="DD6" s="193" t="s">
        <v>24</v>
      </c>
      <c r="DE6" s="12" t="s">
        <v>41</v>
      </c>
      <c r="DF6" s="16">
        <f t="shared" ref="DF6:DG8" si="32">SUM(AE6,AE23,AE40,AE57,AE74,AE91,AE108,AE125,AE142,AE159,AE176,AE193,AE210,AE227)</f>
        <v>3251</v>
      </c>
      <c r="DG6" s="16">
        <f t="shared" si="32"/>
        <v>14114</v>
      </c>
      <c r="DH6" s="17">
        <f t="shared" ref="DH6:DH22" si="33">IF(ISERROR(DF6/DG6),0,(DF6/DG6))</f>
        <v>0.23033867082329601</v>
      </c>
      <c r="DJ6" s="193" t="s">
        <v>24</v>
      </c>
      <c r="DK6" s="12" t="s">
        <v>41</v>
      </c>
      <c r="DL6" s="16">
        <f>SUM($AH6,$AH23,$AH40,$AH57,$AH74,$AH91,$AH108,$AH125,$AH142,$AH159,$AH176,$AH193,$AH210,$AH227)</f>
        <v>3778</v>
      </c>
      <c r="DM6" s="16">
        <f t="shared" ref="DL6:DM8" si="34">SUM(AI6,AI23,AI40,AI57,AI74,AI91,AI108,AI125,AI142,AI159,AI176,AI193,AI210,AI227)</f>
        <v>32412</v>
      </c>
      <c r="DN6" s="17">
        <f t="shared" ref="DN6:DN22" si="35">IF(ISERROR(DL6/DM6),0,(DL6/DM6))</f>
        <v>0.11656176724669876</v>
      </c>
      <c r="DP6" s="193" t="s">
        <v>24</v>
      </c>
      <c r="DQ6" s="12" t="s">
        <v>41</v>
      </c>
      <c r="DR6" s="16">
        <f>SUM($AK6,$AK23,$AK40,$AK57,$AK74,$AK91,$AK108,$AK125,$AK142,$AK159,$AK176,$AK193,$AK210,$AK227)</f>
        <v>0</v>
      </c>
      <c r="DS6" s="16">
        <f t="shared" ref="DR6:DS8" si="36">SUM(AL6,AL23,AL40,AL57,AL74,AL91,AL108,AL125,AL142,AL159,AL176,AL193,AL210,AL227)</f>
        <v>0</v>
      </c>
      <c r="DT6" s="17">
        <f t="shared" ref="DT6:DT22" si="37">IF(ISERROR(DR6/DS6),0,(DR6/DS6))</f>
        <v>0</v>
      </c>
    </row>
    <row r="7" spans="1:124" ht="18.75" customHeight="1" x14ac:dyDescent="0.3">
      <c r="A7" s="233"/>
      <c r="B7" s="233"/>
      <c r="C7" s="100" t="s">
        <v>43</v>
      </c>
      <c r="D7" s="77">
        <v>47496</v>
      </c>
      <c r="E7" s="70">
        <v>165531</v>
      </c>
      <c r="F7" s="55">
        <f t="shared" si="0"/>
        <v>0.28693114884825199</v>
      </c>
      <c r="G7" s="77">
        <v>36759</v>
      </c>
      <c r="H7" s="70">
        <v>150626</v>
      </c>
      <c r="I7" s="55">
        <f>IF(ISERROR(G7/H7),0,(G7/H7))</f>
        <v>0.24404153333421852</v>
      </c>
      <c r="J7" s="77">
        <v>42184</v>
      </c>
      <c r="K7" s="70">
        <v>167740</v>
      </c>
      <c r="L7" s="55">
        <f t="shared" si="1"/>
        <v>0.25148444020507926</v>
      </c>
      <c r="M7" s="77">
        <v>35015</v>
      </c>
      <c r="N7" s="70">
        <v>139079</v>
      </c>
      <c r="O7" s="55">
        <f t="shared" si="2"/>
        <v>0.25176338627686423</v>
      </c>
      <c r="P7" s="77">
        <v>32135</v>
      </c>
      <c r="Q7" s="70">
        <v>121944</v>
      </c>
      <c r="R7" s="55">
        <f t="shared" si="3"/>
        <v>0.26352260053795185</v>
      </c>
      <c r="S7" s="77">
        <v>0</v>
      </c>
      <c r="T7" s="70"/>
      <c r="U7" s="55">
        <f t="shared" si="4"/>
        <v>0</v>
      </c>
      <c r="V7" s="77">
        <v>25926</v>
      </c>
      <c r="W7" s="70">
        <v>121364</v>
      </c>
      <c r="X7" s="55">
        <f t="shared" si="5"/>
        <v>0.2136218318446986</v>
      </c>
      <c r="Y7" s="77">
        <v>16152</v>
      </c>
      <c r="Z7" s="70">
        <v>70271</v>
      </c>
      <c r="AA7" s="55">
        <f t="shared" si="6"/>
        <v>0.2298529976804087</v>
      </c>
      <c r="AB7" s="77"/>
      <c r="AC7" s="70"/>
      <c r="AD7" s="55">
        <f t="shared" si="7"/>
        <v>0</v>
      </c>
      <c r="AE7" s="77">
        <v>1015</v>
      </c>
      <c r="AF7" s="70">
        <v>3606</v>
      </c>
      <c r="AG7" s="55">
        <f t="shared" si="8"/>
        <v>0.28147531891292293</v>
      </c>
      <c r="AH7" s="77"/>
      <c r="AI7" s="70"/>
      <c r="AJ7" s="55">
        <f t="shared" si="9"/>
        <v>0</v>
      </c>
      <c r="AK7" s="77"/>
      <c r="AL7" s="70"/>
      <c r="AM7" s="55">
        <f t="shared" si="10"/>
        <v>0</v>
      </c>
      <c r="AN7" s="97">
        <f>SUM(D7,G7,J7,M7,P7,S7,V7,Y7,AB7,AE7,AH7,AK7)</f>
        <v>236682</v>
      </c>
      <c r="AO7" s="77">
        <f>SUM(E7,H7,K7,N7,Q7,W7,T7,Z7,AC7,AF7,AI7,AL7)</f>
        <v>940161</v>
      </c>
      <c r="AP7" s="56">
        <f t="shared" si="11"/>
        <v>0.25174624346255586</v>
      </c>
      <c r="AQ7" s="124">
        <v>47317</v>
      </c>
      <c r="AR7" s="121"/>
      <c r="AS7" s="249"/>
      <c r="AT7" s="243"/>
      <c r="AU7" s="101" t="s">
        <v>43</v>
      </c>
      <c r="AV7" s="16">
        <f t="shared" si="12"/>
        <v>698252</v>
      </c>
      <c r="AW7" s="16">
        <f t="shared" si="12"/>
        <v>2900288</v>
      </c>
      <c r="AX7" s="17">
        <f t="shared" si="13"/>
        <v>0.24075264249619349</v>
      </c>
      <c r="AY7" s="16">
        <f t="shared" si="14"/>
        <v>115051</v>
      </c>
      <c r="AZ7" s="210"/>
      <c r="BB7" s="193"/>
      <c r="BC7" s="19" t="s">
        <v>43</v>
      </c>
      <c r="BD7" s="16">
        <f>SUM(D7,D24,D41,D58,D75,D92,D109,D126,D143,D160,D177,D194,D211,D228)</f>
        <v>126012</v>
      </c>
      <c r="BE7" s="16">
        <f>SUM(E7,E24,E41,E58,E75,E92,E109,E126,E143,E160,E177,E194,E211,E228)</f>
        <v>438878</v>
      </c>
      <c r="BF7" s="17">
        <f t="shared" si="15"/>
        <v>0.28712307292687261</v>
      </c>
      <c r="BH7" s="193"/>
      <c r="BI7" s="19" t="s">
        <v>43</v>
      </c>
      <c r="BJ7" s="16">
        <f t="shared" si="16"/>
        <v>101374</v>
      </c>
      <c r="BK7" s="16">
        <f t="shared" si="16"/>
        <v>375899</v>
      </c>
      <c r="BL7" s="17">
        <f t="shared" si="17"/>
        <v>0.26968414387907391</v>
      </c>
      <c r="BN7" s="193"/>
      <c r="BO7" s="19" t="s">
        <v>43</v>
      </c>
      <c r="BP7" s="16">
        <f t="shared" si="18"/>
        <v>132582</v>
      </c>
      <c r="BQ7" s="16">
        <f t="shared" si="18"/>
        <v>565358</v>
      </c>
      <c r="BR7" s="17">
        <f t="shared" si="19"/>
        <v>0.23450981501986351</v>
      </c>
      <c r="BT7" s="193"/>
      <c r="BU7" s="19" t="s">
        <v>43</v>
      </c>
      <c r="BV7" s="16">
        <f t="shared" si="20"/>
        <v>108246</v>
      </c>
      <c r="BW7" s="16">
        <f t="shared" si="20"/>
        <v>497819</v>
      </c>
      <c r="BX7" s="17">
        <f t="shared" si="21"/>
        <v>0.21744047535349192</v>
      </c>
      <c r="BZ7" s="193"/>
      <c r="CA7" s="19" t="s">
        <v>43</v>
      </c>
      <c r="CB7" s="16">
        <f t="shared" si="22"/>
        <v>94926</v>
      </c>
      <c r="CC7" s="16">
        <f t="shared" si="22"/>
        <v>374649</v>
      </c>
      <c r="CD7" s="17">
        <f t="shared" si="23"/>
        <v>0.25337315727520959</v>
      </c>
      <c r="CF7" s="193"/>
      <c r="CG7" s="19" t="s">
        <v>43</v>
      </c>
      <c r="CH7" s="16">
        <f t="shared" si="24"/>
        <v>0</v>
      </c>
      <c r="CI7" s="16">
        <f t="shared" si="24"/>
        <v>0</v>
      </c>
      <c r="CJ7" s="17">
        <f t="shared" si="25"/>
        <v>0</v>
      </c>
      <c r="CL7" s="193"/>
      <c r="CM7" s="19" t="s">
        <v>43</v>
      </c>
      <c r="CN7" s="16">
        <f t="shared" si="26"/>
        <v>85741</v>
      </c>
      <c r="CO7" s="16">
        <f t="shared" si="26"/>
        <v>425048</v>
      </c>
      <c r="CP7" s="17">
        <f t="shared" si="27"/>
        <v>0.20172074683329883</v>
      </c>
      <c r="CR7" s="193"/>
      <c r="CS7" s="19" t="s">
        <v>43</v>
      </c>
      <c r="CT7" s="16">
        <f t="shared" si="28"/>
        <v>41751</v>
      </c>
      <c r="CU7" s="16">
        <f t="shared" si="28"/>
        <v>161344</v>
      </c>
      <c r="CV7" s="17">
        <f t="shared" si="29"/>
        <v>0.25877008131693774</v>
      </c>
      <c r="CX7" s="193"/>
      <c r="CY7" s="19" t="s">
        <v>43</v>
      </c>
      <c r="CZ7" s="16">
        <f t="shared" si="30"/>
        <v>1915</v>
      </c>
      <c r="DA7" s="16">
        <f t="shared" si="30"/>
        <v>22016</v>
      </c>
      <c r="DB7" s="17">
        <f t="shared" si="31"/>
        <v>8.6982194767441859E-2</v>
      </c>
      <c r="DD7" s="193"/>
      <c r="DE7" s="19" t="s">
        <v>43</v>
      </c>
      <c r="DF7" s="16">
        <f t="shared" si="32"/>
        <v>2399</v>
      </c>
      <c r="DG7" s="16">
        <f t="shared" si="32"/>
        <v>10504</v>
      </c>
      <c r="DH7" s="17">
        <f t="shared" si="33"/>
        <v>0.2283891850723534</v>
      </c>
      <c r="DJ7" s="193"/>
      <c r="DK7" s="19" t="s">
        <v>43</v>
      </c>
      <c r="DL7" s="16">
        <f t="shared" si="34"/>
        <v>3306</v>
      </c>
      <c r="DM7" s="16">
        <f t="shared" si="34"/>
        <v>28773</v>
      </c>
      <c r="DN7" s="17">
        <f t="shared" si="35"/>
        <v>0.11489938483995413</v>
      </c>
      <c r="DP7" s="193"/>
      <c r="DQ7" s="19" t="s">
        <v>43</v>
      </c>
      <c r="DR7" s="16">
        <f t="shared" si="36"/>
        <v>0</v>
      </c>
      <c r="DS7" s="16">
        <f t="shared" si="36"/>
        <v>0</v>
      </c>
      <c r="DT7" s="17">
        <f t="shared" si="37"/>
        <v>0</v>
      </c>
    </row>
    <row r="8" spans="1:124" ht="18.75" customHeight="1" x14ac:dyDescent="0.3">
      <c r="A8" s="233"/>
      <c r="B8" s="233"/>
      <c r="C8" s="100" t="s">
        <v>47</v>
      </c>
      <c r="D8" s="77">
        <v>44756</v>
      </c>
      <c r="E8" s="70">
        <v>143068</v>
      </c>
      <c r="F8" s="55">
        <f t="shared" si="0"/>
        <v>0.31283026253250201</v>
      </c>
      <c r="G8" s="77">
        <v>38989</v>
      </c>
      <c r="H8" s="70">
        <v>135326</v>
      </c>
      <c r="I8" s="55">
        <f t="shared" ref="I8" si="38">IF(ISERROR(G8/H8),0,(G8/H8))</f>
        <v>0.28811167107577257</v>
      </c>
      <c r="J8" s="77">
        <v>45749</v>
      </c>
      <c r="K8" s="70">
        <v>153486</v>
      </c>
      <c r="L8" s="55">
        <f t="shared" si="1"/>
        <v>0.29806627314543344</v>
      </c>
      <c r="M8" s="77">
        <v>30689</v>
      </c>
      <c r="N8" s="70">
        <v>105149</v>
      </c>
      <c r="O8" s="55">
        <f t="shared" si="2"/>
        <v>0.2918620243654243</v>
      </c>
      <c r="P8" s="77">
        <v>35983</v>
      </c>
      <c r="Q8" s="70">
        <v>120769</v>
      </c>
      <c r="R8" s="55">
        <f t="shared" si="3"/>
        <v>0.29794897697256745</v>
      </c>
      <c r="S8" s="77"/>
      <c r="T8" s="70"/>
      <c r="U8" s="55">
        <f t="shared" si="4"/>
        <v>0</v>
      </c>
      <c r="V8" s="77">
        <v>28404</v>
      </c>
      <c r="W8" s="70">
        <v>108511</v>
      </c>
      <c r="X8" s="55">
        <f t="shared" si="5"/>
        <v>0.26176148040290848</v>
      </c>
      <c r="Y8" s="77">
        <v>18845</v>
      </c>
      <c r="Z8" s="70">
        <v>66395</v>
      </c>
      <c r="AA8" s="55">
        <f t="shared" si="6"/>
        <v>0.28383161382634237</v>
      </c>
      <c r="AB8" s="77"/>
      <c r="AC8" s="70"/>
      <c r="AD8" s="55">
        <f t="shared" si="7"/>
        <v>0</v>
      </c>
      <c r="AE8" s="77">
        <v>1760</v>
      </c>
      <c r="AF8" s="70">
        <v>5894</v>
      </c>
      <c r="AG8" s="55">
        <f t="shared" si="8"/>
        <v>0.29860875466576181</v>
      </c>
      <c r="AH8" s="77"/>
      <c r="AI8" s="70"/>
      <c r="AJ8" s="55">
        <f t="shared" si="9"/>
        <v>0</v>
      </c>
      <c r="AK8" s="77"/>
      <c r="AL8" s="70"/>
      <c r="AM8" s="55">
        <f t="shared" si="10"/>
        <v>0</v>
      </c>
      <c r="AN8" s="97">
        <f>SUM(D8,G8,J8,M8,P8,S8,V8,Y8,AB8,AE8,AH8,AK8)</f>
        <v>245175</v>
      </c>
      <c r="AO8" s="77">
        <f>SUM(E8,H8,K8,N8,Q8,W8,T8,Z8,AC8,AF8,AI8,AL8)</f>
        <v>838598</v>
      </c>
      <c r="AP8" s="56">
        <f t="shared" si="11"/>
        <v>0.29236296771516268</v>
      </c>
      <c r="AQ8" s="124">
        <v>36201</v>
      </c>
      <c r="AR8" s="121"/>
      <c r="AS8" s="249"/>
      <c r="AT8" s="243"/>
      <c r="AU8" s="101" t="s">
        <v>47</v>
      </c>
      <c r="AV8" s="16">
        <f t="shared" si="12"/>
        <v>691631</v>
      </c>
      <c r="AW8" s="16">
        <f t="shared" si="12"/>
        <v>2468660</v>
      </c>
      <c r="AX8" s="17">
        <f t="shared" si="13"/>
        <v>0.28016454270737973</v>
      </c>
      <c r="AY8" s="16">
        <f t="shared" si="14"/>
        <v>82722</v>
      </c>
      <c r="AZ8" s="210"/>
      <c r="BA8" s="65"/>
      <c r="BB8" s="193"/>
      <c r="BC8" s="19" t="s">
        <v>47</v>
      </c>
      <c r="BD8" s="16">
        <f>SUM(D8,D25,D42,D59,D76,D93,D110,D127,D144,D161,D178,D195,D212,D229)</f>
        <v>116589</v>
      </c>
      <c r="BE8" s="16">
        <f>SUM(E8,E25,E42,E59,E76,H93,E110,E127,E144,E161,E178,E195,E212,E229)</f>
        <v>369268</v>
      </c>
      <c r="BF8" s="17">
        <f t="shared" si="15"/>
        <v>0.31573003888774548</v>
      </c>
      <c r="BH8" s="193"/>
      <c r="BI8" s="19" t="s">
        <v>47</v>
      </c>
      <c r="BJ8" s="16">
        <f t="shared" si="16"/>
        <v>99774</v>
      </c>
      <c r="BK8" s="16">
        <f t="shared" si="16"/>
        <v>325021</v>
      </c>
      <c r="BL8" s="17">
        <f t="shared" si="17"/>
        <v>0.30697708763433745</v>
      </c>
      <c r="BN8" s="193"/>
      <c r="BO8" s="19" t="s">
        <v>47</v>
      </c>
      <c r="BP8" s="16">
        <f t="shared" si="18"/>
        <v>137819</v>
      </c>
      <c r="BQ8" s="16">
        <f t="shared" si="18"/>
        <v>494642</v>
      </c>
      <c r="BR8" s="17">
        <f t="shared" si="19"/>
        <v>0.27862373191115997</v>
      </c>
      <c r="BT8" s="193"/>
      <c r="BU8" s="19" t="s">
        <v>47</v>
      </c>
      <c r="BV8" s="16">
        <f t="shared" si="20"/>
        <v>92509</v>
      </c>
      <c r="BW8" s="16">
        <f t="shared" si="20"/>
        <v>361395</v>
      </c>
      <c r="BX8" s="17">
        <f t="shared" si="21"/>
        <v>0.25597753150984381</v>
      </c>
      <c r="BZ8" s="193"/>
      <c r="CA8" s="19" t="s">
        <v>47</v>
      </c>
      <c r="CB8" s="16">
        <f t="shared" si="22"/>
        <v>100567</v>
      </c>
      <c r="CC8" s="16">
        <f t="shared" si="22"/>
        <v>348938</v>
      </c>
      <c r="CD8" s="17">
        <f t="shared" si="23"/>
        <v>0.28820879353925338</v>
      </c>
      <c r="CF8" s="193"/>
      <c r="CG8" s="19" t="s">
        <v>47</v>
      </c>
      <c r="CH8" s="16">
        <f t="shared" si="24"/>
        <v>0</v>
      </c>
      <c r="CI8" s="16">
        <f t="shared" si="24"/>
        <v>0</v>
      </c>
      <c r="CJ8" s="17">
        <f t="shared" si="25"/>
        <v>0</v>
      </c>
      <c r="CL8" s="193"/>
      <c r="CM8" s="19" t="s">
        <v>47</v>
      </c>
      <c r="CN8" s="16">
        <f t="shared" si="26"/>
        <v>88799</v>
      </c>
      <c r="CO8" s="16">
        <f t="shared" si="26"/>
        <v>361340</v>
      </c>
      <c r="CP8" s="17">
        <f t="shared" si="27"/>
        <v>0.24574915591963248</v>
      </c>
      <c r="CR8" s="193"/>
      <c r="CS8" s="19" t="s">
        <v>47</v>
      </c>
      <c r="CT8" s="16">
        <f t="shared" si="28"/>
        <v>46172</v>
      </c>
      <c r="CU8" s="16">
        <f t="shared" si="28"/>
        <v>147349</v>
      </c>
      <c r="CV8" s="17">
        <f t="shared" si="29"/>
        <v>0.31335129522426347</v>
      </c>
      <c r="CX8" s="193"/>
      <c r="CY8" s="19" t="s">
        <v>47</v>
      </c>
      <c r="CZ8" s="16">
        <f t="shared" si="30"/>
        <v>1922</v>
      </c>
      <c r="DA8" s="16">
        <f t="shared" si="30"/>
        <v>18272</v>
      </c>
      <c r="DB8" s="17">
        <f t="shared" si="31"/>
        <v>0.10518826619964974</v>
      </c>
      <c r="DD8" s="193"/>
      <c r="DE8" s="19" t="s">
        <v>47</v>
      </c>
      <c r="DF8" s="16">
        <f t="shared" si="32"/>
        <v>3843</v>
      </c>
      <c r="DG8" s="16">
        <f t="shared" si="32"/>
        <v>14686</v>
      </c>
      <c r="DH8" s="17">
        <f t="shared" si="33"/>
        <v>0.2616777883698761</v>
      </c>
      <c r="DJ8" s="193"/>
      <c r="DK8" s="19" t="s">
        <v>47</v>
      </c>
      <c r="DL8" s="16">
        <f t="shared" si="34"/>
        <v>3637</v>
      </c>
      <c r="DM8" s="16">
        <f t="shared" si="34"/>
        <v>26733</v>
      </c>
      <c r="DN8" s="17">
        <f t="shared" si="35"/>
        <v>0.13604907791867729</v>
      </c>
      <c r="DP8" s="193"/>
      <c r="DQ8" s="19" t="s">
        <v>47</v>
      </c>
      <c r="DR8" s="16">
        <f t="shared" si="36"/>
        <v>0</v>
      </c>
      <c r="DS8" s="16">
        <f t="shared" si="36"/>
        <v>0</v>
      </c>
      <c r="DT8" s="17">
        <f t="shared" si="37"/>
        <v>0</v>
      </c>
    </row>
    <row r="9" spans="1:124" ht="18.75" customHeight="1" x14ac:dyDescent="0.3">
      <c r="A9" s="233"/>
      <c r="B9" s="234"/>
      <c r="C9" s="102" t="s">
        <v>44</v>
      </c>
      <c r="D9" s="58">
        <f>SUM(D6:D8)</f>
        <v>145535</v>
      </c>
      <c r="E9" s="71">
        <f>SUM(E6:E8)</f>
        <v>505720</v>
      </c>
      <c r="F9" s="59">
        <f t="shared" si="0"/>
        <v>0.28777782171952859</v>
      </c>
      <c r="G9" s="58">
        <f>SUM(G6:G8)</f>
        <v>114797</v>
      </c>
      <c r="H9" s="71">
        <f>SUM(H6:H8)</f>
        <v>448749</v>
      </c>
      <c r="I9" s="59">
        <f t="shared" ref="I9:I69" si="39">IF(ISERROR(G9/H9),0,(G9/H9))</f>
        <v>0.2558156118453746</v>
      </c>
      <c r="J9" s="58">
        <f>SUM(J6:J8)</f>
        <v>134247</v>
      </c>
      <c r="K9" s="71">
        <f>SUM(K6:K8)</f>
        <v>502286</v>
      </c>
      <c r="L9" s="59">
        <f t="shared" si="1"/>
        <v>0.26727203226846857</v>
      </c>
      <c r="M9" s="58">
        <f>SUM(M6:M8)</f>
        <v>104692</v>
      </c>
      <c r="N9" s="71">
        <f>SUM(N6:N8)</f>
        <v>398885</v>
      </c>
      <c r="O9" s="59">
        <f t="shared" si="2"/>
        <v>0.26246161174273286</v>
      </c>
      <c r="P9" s="58">
        <f>SUM(P6:P8)</f>
        <v>103839</v>
      </c>
      <c r="Q9" s="71">
        <f>SUM(Q6:Q8)</f>
        <v>378591</v>
      </c>
      <c r="R9" s="59">
        <f t="shared" si="3"/>
        <v>0.27427751848300674</v>
      </c>
      <c r="S9" s="58">
        <f>SUM(S6:S8)</f>
        <v>0</v>
      </c>
      <c r="T9" s="71">
        <f>SUM(T6:T8)</f>
        <v>0</v>
      </c>
      <c r="U9" s="59">
        <f t="shared" si="4"/>
        <v>0</v>
      </c>
      <c r="V9" s="58">
        <f>SUM(V6:V8)</f>
        <v>84476</v>
      </c>
      <c r="W9" s="71">
        <f>SUM(W6:W8)</f>
        <v>367851</v>
      </c>
      <c r="X9" s="59">
        <f t="shared" si="5"/>
        <v>0.22964733003308405</v>
      </c>
      <c r="Y9" s="58">
        <f>SUM(Y6:Y8)</f>
        <v>52892</v>
      </c>
      <c r="Z9" s="71">
        <f>SUM(Z6:Z8)</f>
        <v>210235</v>
      </c>
      <c r="AA9" s="59">
        <f t="shared" si="6"/>
        <v>0.25158513092491736</v>
      </c>
      <c r="AB9" s="58">
        <f>SUM(AB6:AB8)</f>
        <v>0</v>
      </c>
      <c r="AC9" s="71">
        <f>SUM(AC6:AC8)</f>
        <v>0</v>
      </c>
      <c r="AD9" s="59">
        <f t="shared" si="7"/>
        <v>0</v>
      </c>
      <c r="AE9" s="58">
        <f>SUM(AE6:AE8)</f>
        <v>4213</v>
      </c>
      <c r="AF9" s="71">
        <f>SUM(AF6:AF8)</f>
        <v>14750</v>
      </c>
      <c r="AG9" s="59">
        <f t="shared" si="8"/>
        <v>0.28562711864406781</v>
      </c>
      <c r="AH9" s="58">
        <f>SUM(AH6:AH8)</f>
        <v>0</v>
      </c>
      <c r="AI9" s="71">
        <f>SUM(AI6:AI8)</f>
        <v>0</v>
      </c>
      <c r="AJ9" s="59">
        <f t="shared" si="9"/>
        <v>0</v>
      </c>
      <c r="AK9" s="58">
        <f>SUM(AK6:AK8)</f>
        <v>0</v>
      </c>
      <c r="AL9" s="71">
        <f>SUM(AL6:AL8)</f>
        <v>0</v>
      </c>
      <c r="AM9" s="59">
        <f t="shared" si="10"/>
        <v>0</v>
      </c>
      <c r="AN9" s="58">
        <f>SUM(AN6:AN8)</f>
        <v>744691</v>
      </c>
      <c r="AO9" s="58">
        <f>SUM(AO6:AO8)</f>
        <v>2827067</v>
      </c>
      <c r="AP9" s="103">
        <f t="shared" si="11"/>
        <v>0.26341469798911732</v>
      </c>
      <c r="AQ9" s="133">
        <f>SUM(AQ6:AQ8)</f>
        <v>124017</v>
      </c>
      <c r="AR9" s="121"/>
      <c r="AS9" s="249"/>
      <c r="AT9" s="244"/>
      <c r="AU9" s="104" t="s">
        <v>44</v>
      </c>
      <c r="AV9" s="26">
        <f>SUM(AV6:AV8)</f>
        <v>2127311</v>
      </c>
      <c r="AW9" s="26">
        <f>SUM(AW6:AW8)</f>
        <v>8522544</v>
      </c>
      <c r="AX9" s="27">
        <f t="shared" si="13"/>
        <v>0.24960985827705906</v>
      </c>
      <c r="AY9" s="26">
        <f t="shared" si="14"/>
        <v>304771</v>
      </c>
      <c r="AZ9" s="210"/>
      <c r="BB9" s="194"/>
      <c r="BC9" s="25" t="s">
        <v>44</v>
      </c>
      <c r="BD9" s="26">
        <f>SUM(BD6:BD8)</f>
        <v>375691</v>
      </c>
      <c r="BE9" s="26">
        <f>SUM(BE6:BE8)</f>
        <v>1302875</v>
      </c>
      <c r="BF9" s="27">
        <f t="shared" si="15"/>
        <v>0.28835536793629474</v>
      </c>
      <c r="BH9" s="194"/>
      <c r="BI9" s="25" t="s">
        <v>44</v>
      </c>
      <c r="BJ9" s="26">
        <f>SUM(BJ6:BJ8)</f>
        <v>303574</v>
      </c>
      <c r="BK9" s="26">
        <f>SUM(BK6:BK8)</f>
        <v>1096154</v>
      </c>
      <c r="BL9" s="27">
        <f t="shared" si="17"/>
        <v>0.27694466288495961</v>
      </c>
      <c r="BN9" s="194"/>
      <c r="BO9" s="25" t="s">
        <v>44</v>
      </c>
      <c r="BP9" s="26">
        <f>SUM(BP6:BP8)</f>
        <v>410062</v>
      </c>
      <c r="BQ9" s="26">
        <f>SUM(BQ6:BQ8)</f>
        <v>1667980</v>
      </c>
      <c r="BR9" s="27">
        <f t="shared" si="19"/>
        <v>0.24584347534143094</v>
      </c>
      <c r="BT9" s="194"/>
      <c r="BU9" s="25" t="s">
        <v>44</v>
      </c>
      <c r="BV9" s="26">
        <f>SUM(BV6:BV8)</f>
        <v>314640</v>
      </c>
      <c r="BW9" s="26">
        <f>SUM(BW6:BW8)</f>
        <v>1392109</v>
      </c>
      <c r="BX9" s="27">
        <f t="shared" si="21"/>
        <v>0.22601678460522848</v>
      </c>
      <c r="BZ9" s="194"/>
      <c r="CA9" s="25" t="s">
        <v>44</v>
      </c>
      <c r="CB9" s="26">
        <f>SUM(CB6:CB8)</f>
        <v>294366</v>
      </c>
      <c r="CC9" s="26">
        <f>SUM(CC6:CC8)</f>
        <v>1123422</v>
      </c>
      <c r="CD9" s="27">
        <f t="shared" si="23"/>
        <v>0.26202620208612615</v>
      </c>
      <c r="CF9" s="194"/>
      <c r="CG9" s="25" t="s">
        <v>44</v>
      </c>
      <c r="CH9" s="26">
        <f>SUM(CH6:CH8)</f>
        <v>0</v>
      </c>
      <c r="CI9" s="26">
        <f>SUM(CI6:CI8)</f>
        <v>0</v>
      </c>
      <c r="CJ9" s="27">
        <f t="shared" si="25"/>
        <v>0</v>
      </c>
      <c r="CL9" s="194"/>
      <c r="CM9" s="25" t="s">
        <v>44</v>
      </c>
      <c r="CN9" s="26">
        <f>SUM(CN6:CN8)</f>
        <v>269899</v>
      </c>
      <c r="CO9" s="26">
        <f>SUM(CO6:CO8)</f>
        <v>1272086</v>
      </c>
      <c r="CP9" s="27">
        <f t="shared" si="27"/>
        <v>0.21217040357334332</v>
      </c>
      <c r="CR9" s="194"/>
      <c r="CS9" s="25" t="s">
        <v>44</v>
      </c>
      <c r="CT9" s="26">
        <f>SUM(CT6:CT8)</f>
        <v>132926</v>
      </c>
      <c r="CU9" s="26">
        <f>SUM(CU6:CU8)</f>
        <v>479167</v>
      </c>
      <c r="CV9" s="27">
        <f t="shared" si="29"/>
        <v>0.27741058962741594</v>
      </c>
      <c r="CX9" s="194"/>
      <c r="CY9" s="25" t="s">
        <v>44</v>
      </c>
      <c r="CZ9" s="26">
        <f>SUM(CZ6:CZ8)</f>
        <v>5939</v>
      </c>
      <c r="DA9" s="26">
        <f>SUM(DA6:DA8)</f>
        <v>60513</v>
      </c>
      <c r="DB9" s="27">
        <f t="shared" si="31"/>
        <v>9.8144200419744518E-2</v>
      </c>
      <c r="DD9" s="194"/>
      <c r="DE9" s="25" t="s">
        <v>44</v>
      </c>
      <c r="DF9" s="26">
        <f>SUM(DF6:DF8)</f>
        <v>9493</v>
      </c>
      <c r="DG9" s="26">
        <f>SUM(DG6:DG8)</f>
        <v>39304</v>
      </c>
      <c r="DH9" s="27">
        <f t="shared" si="33"/>
        <v>0.24152757989008752</v>
      </c>
      <c r="DJ9" s="194"/>
      <c r="DK9" s="25" t="s">
        <v>44</v>
      </c>
      <c r="DL9" s="26">
        <f>SUM(DL6:DL8)</f>
        <v>10721</v>
      </c>
      <c r="DM9" s="26">
        <f>SUM(DM6:DM8)</f>
        <v>87918</v>
      </c>
      <c r="DN9" s="27">
        <f t="shared" si="35"/>
        <v>0.12194317432152688</v>
      </c>
      <c r="DP9" s="194"/>
      <c r="DQ9" s="25" t="s">
        <v>44</v>
      </c>
      <c r="DR9" s="26">
        <f>SUM(DR6:DR8)</f>
        <v>0</v>
      </c>
      <c r="DS9" s="26">
        <f>SUM(DS6:DS8)</f>
        <v>0</v>
      </c>
      <c r="DT9" s="27">
        <f t="shared" si="37"/>
        <v>0</v>
      </c>
    </row>
    <row r="10" spans="1:124" ht="18.75" customHeight="1" x14ac:dyDescent="0.3">
      <c r="A10" s="233"/>
      <c r="B10" s="232" t="s">
        <v>25</v>
      </c>
      <c r="C10" s="100" t="s">
        <v>38</v>
      </c>
      <c r="D10" s="129">
        <v>59760</v>
      </c>
      <c r="E10" s="70">
        <v>218940</v>
      </c>
      <c r="F10" s="55">
        <f t="shared" si="0"/>
        <v>0.27295149355987941</v>
      </c>
      <c r="G10" s="129">
        <v>47996</v>
      </c>
      <c r="H10" s="70">
        <v>176803</v>
      </c>
      <c r="I10" s="55">
        <f t="shared" si="39"/>
        <v>0.27146598191207161</v>
      </c>
      <c r="J10" s="129">
        <v>44411</v>
      </c>
      <c r="K10" s="70">
        <v>165986</v>
      </c>
      <c r="L10" s="55">
        <f t="shared" si="1"/>
        <v>0.26755870977070356</v>
      </c>
      <c r="M10" s="129">
        <v>36864</v>
      </c>
      <c r="N10" s="70">
        <v>143157</v>
      </c>
      <c r="O10" s="55">
        <f t="shared" si="2"/>
        <v>0.25750749177476479</v>
      </c>
      <c r="P10" s="129">
        <v>40203</v>
      </c>
      <c r="Q10" s="70">
        <v>145647</v>
      </c>
      <c r="R10" s="55">
        <f t="shared" si="3"/>
        <v>0.27603040227399123</v>
      </c>
      <c r="S10" s="77"/>
      <c r="T10" s="70"/>
      <c r="U10" s="55">
        <f t="shared" si="4"/>
        <v>0</v>
      </c>
      <c r="V10" s="129">
        <v>29878</v>
      </c>
      <c r="W10" s="70">
        <v>138013</v>
      </c>
      <c r="X10" s="55">
        <f t="shared" si="5"/>
        <v>0.21648685268779028</v>
      </c>
      <c r="Y10" s="129">
        <v>17482</v>
      </c>
      <c r="Z10" s="70">
        <v>66319</v>
      </c>
      <c r="AA10" s="55">
        <f t="shared" si="6"/>
        <v>0.26360469850269153</v>
      </c>
      <c r="AB10" s="129"/>
      <c r="AC10" s="70"/>
      <c r="AD10" s="55">
        <f t="shared" si="7"/>
        <v>0</v>
      </c>
      <c r="AE10" s="129">
        <v>1787</v>
      </c>
      <c r="AF10" s="70">
        <v>6914</v>
      </c>
      <c r="AG10" s="55">
        <f t="shared" si="8"/>
        <v>0.25846109343361295</v>
      </c>
      <c r="AH10" s="129"/>
      <c r="AI10" s="70"/>
      <c r="AJ10" s="55">
        <f t="shared" si="9"/>
        <v>0</v>
      </c>
      <c r="AK10" s="129"/>
      <c r="AL10" s="70"/>
      <c r="AM10" s="55">
        <f t="shared" si="10"/>
        <v>0</v>
      </c>
      <c r="AN10" s="97">
        <f>SUM(D10,G10,J10,M10,P10,S10,V10,Y10,AB10,AE10,AH10,AK10)</f>
        <v>278381</v>
      </c>
      <c r="AO10" s="77">
        <f>SUM(E10,H10,K10,N10,Q10,W10,T10,Z10,AC10,AF10,AI10,AL10)</f>
        <v>1061779</v>
      </c>
      <c r="AP10" s="56">
        <f t="shared" si="11"/>
        <v>0.26218356173930735</v>
      </c>
      <c r="AQ10" s="22">
        <v>45123</v>
      </c>
      <c r="AR10" s="121"/>
      <c r="AS10" s="249"/>
      <c r="AT10" s="242" t="s">
        <v>25</v>
      </c>
      <c r="AU10" s="101" t="s">
        <v>38</v>
      </c>
      <c r="AV10" s="16">
        <f t="shared" ref="AV10:AW12" si="40">SUM(AN10,AN27,AN44,AN61,AN78,AN95,AN112,AN129,AN146,AN163,AN214,AN180,AN197,AN231)</f>
        <v>791315</v>
      </c>
      <c r="AW10" s="16">
        <f t="shared" si="40"/>
        <v>3178299</v>
      </c>
      <c r="AX10" s="17">
        <f t="shared" si="13"/>
        <v>0.24897437276983694</v>
      </c>
      <c r="AY10" s="16">
        <f t="shared" si="14"/>
        <v>108518</v>
      </c>
      <c r="AZ10" s="207"/>
      <c r="BA10" s="65"/>
      <c r="BB10" s="192" t="s">
        <v>25</v>
      </c>
      <c r="BC10" s="19" t="s">
        <v>38</v>
      </c>
      <c r="BD10" s="16">
        <f t="shared" ref="BD10:BE12" si="41">SUM(D10,D27,D44,D61,D78,D95,D112,D129,D146,D163,D180,D197,D214,D231)</f>
        <v>154440</v>
      </c>
      <c r="BE10" s="16">
        <f t="shared" si="41"/>
        <v>550995</v>
      </c>
      <c r="BF10" s="17">
        <f t="shared" si="15"/>
        <v>0.28029292461819072</v>
      </c>
      <c r="BH10" s="192" t="s">
        <v>25</v>
      </c>
      <c r="BI10" s="19" t="s">
        <v>38</v>
      </c>
      <c r="BJ10" s="16">
        <f t="shared" ref="BJ10:BK12" si="42">SUM(G10,G27,G44,G61,G78,G95,G112,G129,G146,G163,G180,G197,G214,G231)</f>
        <v>123007</v>
      </c>
      <c r="BK10" s="16">
        <f t="shared" si="42"/>
        <v>431728</v>
      </c>
      <c r="BL10" s="17">
        <f t="shared" si="17"/>
        <v>0.28491781862654264</v>
      </c>
      <c r="BN10" s="192" t="s">
        <v>25</v>
      </c>
      <c r="BO10" s="19" t="s">
        <v>38</v>
      </c>
      <c r="BP10" s="16">
        <f t="shared" ref="BP10:BQ12" si="43">SUM(J10,J27,J44,J61,J78,J95,J112,J129,J146,J163,J180,J197,J214,J231)</f>
        <v>135888</v>
      </c>
      <c r="BQ10" s="16">
        <f t="shared" si="43"/>
        <v>566708</v>
      </c>
      <c r="BR10" s="17">
        <f t="shared" si="19"/>
        <v>0.23978486275118757</v>
      </c>
      <c r="BT10" s="192" t="s">
        <v>25</v>
      </c>
      <c r="BU10" s="19" t="s">
        <v>38</v>
      </c>
      <c r="BV10" s="16">
        <f t="shared" ref="BV10:BW12" si="44">SUM(M10,M27,M44,M61,M78,M95,M112,M129,M146,M163,M180,M197,M214,M231)</f>
        <v>118766</v>
      </c>
      <c r="BW10" s="16">
        <f t="shared" si="44"/>
        <v>523768</v>
      </c>
      <c r="BX10" s="17">
        <f t="shared" si="21"/>
        <v>0.22675306624306946</v>
      </c>
      <c r="BZ10" s="192" t="s">
        <v>25</v>
      </c>
      <c r="CA10" s="19" t="s">
        <v>38</v>
      </c>
      <c r="CB10" s="16">
        <f t="shared" ref="CB10:CC12" si="45">SUM(P10,P27,P44,P61,P78,P95,P112,P129,P146,P163,P180,P197,P214,P231)</f>
        <v>115926</v>
      </c>
      <c r="CC10" s="16">
        <f t="shared" si="45"/>
        <v>450362</v>
      </c>
      <c r="CD10" s="17">
        <f t="shared" si="23"/>
        <v>0.25740626429405677</v>
      </c>
      <c r="CF10" s="192" t="s">
        <v>25</v>
      </c>
      <c r="CG10" s="19" t="s">
        <v>38</v>
      </c>
      <c r="CH10" s="16">
        <f t="shared" ref="CH10:CI12" si="46">SUM(S10,S27,S44,S61,S78,S95,S112,S129,S146,S163,S180,S197,S214,S231)</f>
        <v>0</v>
      </c>
      <c r="CI10" s="16">
        <f t="shared" si="46"/>
        <v>0</v>
      </c>
      <c r="CJ10" s="17">
        <f t="shared" si="25"/>
        <v>0</v>
      </c>
      <c r="CL10" s="192" t="s">
        <v>25</v>
      </c>
      <c r="CM10" s="19" t="s">
        <v>38</v>
      </c>
      <c r="CN10" s="16">
        <f t="shared" ref="CN10:CO12" si="47">SUM(V10,V27,V44,V61,V78,V95,V112,V129,V163,V180,V197,V214,V231)</f>
        <v>93914</v>
      </c>
      <c r="CO10" s="16">
        <f t="shared" si="47"/>
        <v>447259</v>
      </c>
      <c r="CP10" s="17">
        <f t="shared" si="27"/>
        <v>0.2099767696122381</v>
      </c>
      <c r="CR10" s="192" t="s">
        <v>25</v>
      </c>
      <c r="CS10" s="19" t="s">
        <v>38</v>
      </c>
      <c r="CT10" s="16">
        <f t="shared" ref="CT10:CU12" si="48">SUM(Y10,Y27,Y44,Y61,Y78,Y95,Y112,Y129,Y146,Y163,Y180,Y197,Y214,Y231)</f>
        <v>39519</v>
      </c>
      <c r="CU10" s="16">
        <f t="shared" si="48"/>
        <v>134060</v>
      </c>
      <c r="CV10" s="17">
        <f t="shared" si="29"/>
        <v>0.29478591675369237</v>
      </c>
      <c r="CX10" s="192" t="s">
        <v>25</v>
      </c>
      <c r="CY10" s="19" t="s">
        <v>38</v>
      </c>
      <c r="CZ10" s="16">
        <f t="shared" ref="CZ10:DA12" si="49">SUM(AB10,AB27,AB44,AB61,AB78,AB95,AB112,AB129,AB146,AB163,AB180,AB197,AB214,AB231)</f>
        <v>1903</v>
      </c>
      <c r="DA10" s="16">
        <f t="shared" si="49"/>
        <v>21943</v>
      </c>
      <c r="DB10" s="17">
        <f t="shared" si="31"/>
        <v>8.6724695802761695E-2</v>
      </c>
      <c r="DD10" s="192" t="s">
        <v>25</v>
      </c>
      <c r="DE10" s="19" t="s">
        <v>38</v>
      </c>
      <c r="DF10" s="16">
        <f t="shared" ref="DF10:DG12" si="50">SUM(AE10,AE27,AE44,AE61,AE78,AE95,AE112,AE129,AE146,AE163,AE180,AE197,AE214,AE231)</f>
        <v>4394</v>
      </c>
      <c r="DG10" s="16">
        <f t="shared" si="50"/>
        <v>20265</v>
      </c>
      <c r="DH10" s="17">
        <f t="shared" si="33"/>
        <v>0.21682704169750802</v>
      </c>
      <c r="DJ10" s="192" t="s">
        <v>25</v>
      </c>
      <c r="DK10" s="19" t="s">
        <v>38</v>
      </c>
      <c r="DL10" s="16">
        <f t="shared" ref="DL10:DM12" si="51">SUM(AH10,AH27,AH44,AH61,AH78,AH95,AH112,AH129,AH146,AH163,AH180,AH197,AH214,AH231)</f>
        <v>3558</v>
      </c>
      <c r="DM10" s="16">
        <f t="shared" si="51"/>
        <v>31211</v>
      </c>
      <c r="DN10" s="17">
        <f t="shared" si="35"/>
        <v>0.11399826984076127</v>
      </c>
      <c r="DP10" s="192" t="s">
        <v>25</v>
      </c>
      <c r="DQ10" s="19" t="s">
        <v>38</v>
      </c>
      <c r="DR10" s="16">
        <f t="shared" ref="DR10:DS12" si="52">SUM(AK10,AK27,AK44,AK61,AK78,AK95,AK112,AK129,AK146,AK163,AK180,AK197,AK214,AK231)</f>
        <v>0</v>
      </c>
      <c r="DS10" s="16">
        <f t="shared" si="52"/>
        <v>0</v>
      </c>
      <c r="DT10" s="17">
        <f t="shared" si="37"/>
        <v>0</v>
      </c>
    </row>
    <row r="11" spans="1:124" ht="18.75" customHeight="1" x14ac:dyDescent="0.3">
      <c r="A11" s="233"/>
      <c r="B11" s="233"/>
      <c r="C11" s="54" t="s">
        <v>39</v>
      </c>
      <c r="D11" s="136">
        <v>61419</v>
      </c>
      <c r="E11" s="5">
        <v>234981</v>
      </c>
      <c r="F11" s="55">
        <f t="shared" si="0"/>
        <v>0.26137857954472915</v>
      </c>
      <c r="G11" s="135">
        <v>47208</v>
      </c>
      <c r="H11" s="70">
        <v>194040</v>
      </c>
      <c r="I11" s="55">
        <f t="shared" si="39"/>
        <v>0.24329004329004328</v>
      </c>
      <c r="J11" s="135">
        <v>47128</v>
      </c>
      <c r="K11" s="70">
        <v>182624</v>
      </c>
      <c r="L11" s="55">
        <f t="shared" si="1"/>
        <v>0.25806027685298755</v>
      </c>
      <c r="M11" s="135">
        <v>41002</v>
      </c>
      <c r="N11" s="70">
        <v>160094</v>
      </c>
      <c r="O11" s="55">
        <f t="shared" si="2"/>
        <v>0.25611203417991929</v>
      </c>
      <c r="P11" s="135">
        <v>41495</v>
      </c>
      <c r="Q11" s="70">
        <v>153884</v>
      </c>
      <c r="R11" s="55">
        <f t="shared" si="3"/>
        <v>0.26965116581320997</v>
      </c>
      <c r="S11" s="77">
        <v>0</v>
      </c>
      <c r="T11" s="77"/>
      <c r="U11" s="55">
        <f t="shared" si="4"/>
        <v>0</v>
      </c>
      <c r="V11" s="135">
        <v>33464</v>
      </c>
      <c r="W11" s="70">
        <v>155108</v>
      </c>
      <c r="X11" s="55">
        <f t="shared" si="5"/>
        <v>0.21574644763648554</v>
      </c>
      <c r="Y11" s="135">
        <v>19249</v>
      </c>
      <c r="Z11" s="70">
        <v>71674</v>
      </c>
      <c r="AA11" s="55">
        <f t="shared" si="6"/>
        <v>0.26856321678711947</v>
      </c>
      <c r="AB11" s="135"/>
      <c r="AC11" s="70"/>
      <c r="AD11" s="55">
        <f t="shared" si="7"/>
        <v>0</v>
      </c>
      <c r="AE11" s="135">
        <v>2091</v>
      </c>
      <c r="AF11" s="70">
        <v>7274</v>
      </c>
      <c r="AG11" s="55">
        <f t="shared" si="8"/>
        <v>0.28746219411602969</v>
      </c>
      <c r="AH11" s="135"/>
      <c r="AI11" s="70"/>
      <c r="AJ11" s="55">
        <f t="shared" si="9"/>
        <v>0</v>
      </c>
      <c r="AK11" s="135"/>
      <c r="AL11" s="70"/>
      <c r="AM11" s="55">
        <f t="shared" si="10"/>
        <v>0</v>
      </c>
      <c r="AN11" s="97">
        <f>SUM(D11,G11,J11,M11,P11,S11,V11,Y11,AB11,AE11,AH11,AK11)</f>
        <v>293056</v>
      </c>
      <c r="AO11" s="77">
        <f>SUM(E11,H11,K11,N11,Q11,W11,T11,Z11,AC11,AF11,AI11,AL11)</f>
        <v>1159679</v>
      </c>
      <c r="AP11" s="56">
        <f t="shared" si="11"/>
        <v>0.25270441216922956</v>
      </c>
      <c r="AQ11" s="118">
        <v>47232</v>
      </c>
      <c r="AR11" s="122"/>
      <c r="AS11" s="249"/>
      <c r="AT11" s="243"/>
      <c r="AU11" s="101" t="s">
        <v>39</v>
      </c>
      <c r="AV11" s="16">
        <f t="shared" si="40"/>
        <v>832262</v>
      </c>
      <c r="AW11" s="16">
        <f t="shared" si="40"/>
        <v>3477593</v>
      </c>
      <c r="AX11" s="17">
        <f t="shared" si="13"/>
        <v>0.23932127767682992</v>
      </c>
      <c r="AY11" s="16">
        <f t="shared" si="14"/>
        <v>120391</v>
      </c>
      <c r="AZ11" s="207"/>
      <c r="BA11" s="65"/>
      <c r="BB11" s="193"/>
      <c r="BC11" s="19" t="s">
        <v>39</v>
      </c>
      <c r="BD11" s="16">
        <f t="shared" si="41"/>
        <v>160930</v>
      </c>
      <c r="BE11" s="16">
        <f t="shared" si="41"/>
        <v>606774</v>
      </c>
      <c r="BF11" s="17">
        <f t="shared" si="15"/>
        <v>0.26522230682263909</v>
      </c>
      <c r="BH11" s="193"/>
      <c r="BI11" s="19" t="s">
        <v>39</v>
      </c>
      <c r="BJ11" s="16">
        <f t="shared" si="42"/>
        <v>123849</v>
      </c>
      <c r="BK11" s="16">
        <f t="shared" si="42"/>
        <v>473844</v>
      </c>
      <c r="BL11" s="17">
        <f t="shared" si="17"/>
        <v>0.26137083090637425</v>
      </c>
      <c r="BN11" s="193"/>
      <c r="BO11" s="19" t="s">
        <v>39</v>
      </c>
      <c r="BP11" s="16">
        <f t="shared" si="43"/>
        <v>142279</v>
      </c>
      <c r="BQ11" s="16">
        <f t="shared" si="43"/>
        <v>617772</v>
      </c>
      <c r="BR11" s="17">
        <f t="shared" si="19"/>
        <v>0.23030988779031747</v>
      </c>
      <c r="BT11" s="193"/>
      <c r="BU11" s="19" t="s">
        <v>39</v>
      </c>
      <c r="BV11" s="16">
        <f t="shared" si="44"/>
        <v>133110</v>
      </c>
      <c r="BW11" s="16">
        <f t="shared" si="44"/>
        <v>601110</v>
      </c>
      <c r="BX11" s="17">
        <f t="shared" si="21"/>
        <v>0.22144033537954783</v>
      </c>
      <c r="BZ11" s="193"/>
      <c r="CA11" s="19" t="s">
        <v>39</v>
      </c>
      <c r="CB11" s="16">
        <f t="shared" si="45"/>
        <v>121007</v>
      </c>
      <c r="CC11" s="16">
        <f t="shared" si="45"/>
        <v>482196</v>
      </c>
      <c r="CD11" s="17">
        <f t="shared" si="23"/>
        <v>0.25094982123451876</v>
      </c>
      <c r="CF11" s="193"/>
      <c r="CG11" s="19" t="s">
        <v>39</v>
      </c>
      <c r="CH11" s="16">
        <f t="shared" si="46"/>
        <v>0</v>
      </c>
      <c r="CI11" s="16">
        <f t="shared" si="46"/>
        <v>0</v>
      </c>
      <c r="CJ11" s="17">
        <f t="shared" si="25"/>
        <v>0</v>
      </c>
      <c r="CL11" s="193"/>
      <c r="CM11" s="19" t="s">
        <v>39</v>
      </c>
      <c r="CN11" s="16">
        <f t="shared" si="47"/>
        <v>97074</v>
      </c>
      <c r="CO11" s="16">
        <f t="shared" si="47"/>
        <v>467633</v>
      </c>
      <c r="CP11" s="17">
        <f t="shared" si="27"/>
        <v>0.20758586327312231</v>
      </c>
      <c r="CR11" s="193"/>
      <c r="CS11" s="19" t="s">
        <v>39</v>
      </c>
      <c r="CT11" s="16">
        <f t="shared" si="48"/>
        <v>43139</v>
      </c>
      <c r="CU11" s="16">
        <f t="shared" si="48"/>
        <v>146579</v>
      </c>
      <c r="CV11" s="17">
        <f t="shared" si="29"/>
        <v>0.29430545985441298</v>
      </c>
      <c r="CX11" s="193"/>
      <c r="CY11" s="19" t="s">
        <v>39</v>
      </c>
      <c r="CZ11" s="16">
        <f t="shared" si="49"/>
        <v>2520</v>
      </c>
      <c r="DA11" s="16">
        <f t="shared" si="49"/>
        <v>28396</v>
      </c>
      <c r="DB11" s="17">
        <f t="shared" si="31"/>
        <v>8.8744893646992534E-2</v>
      </c>
      <c r="DD11" s="193"/>
      <c r="DE11" s="19" t="s">
        <v>39</v>
      </c>
      <c r="DF11" s="16">
        <f t="shared" si="50"/>
        <v>4690</v>
      </c>
      <c r="DG11" s="16">
        <f t="shared" si="50"/>
        <v>20442</v>
      </c>
      <c r="DH11" s="17">
        <f t="shared" si="33"/>
        <v>0.22942960571372664</v>
      </c>
      <c r="DJ11" s="193"/>
      <c r="DK11" s="19" t="s">
        <v>39</v>
      </c>
      <c r="DL11" s="16">
        <f t="shared" si="51"/>
        <v>3664</v>
      </c>
      <c r="DM11" s="16">
        <f t="shared" si="51"/>
        <v>32847</v>
      </c>
      <c r="DN11" s="17">
        <f t="shared" si="35"/>
        <v>0.11154747769963771</v>
      </c>
      <c r="DP11" s="193"/>
      <c r="DQ11" s="19" t="s">
        <v>39</v>
      </c>
      <c r="DR11" s="16">
        <f t="shared" si="52"/>
        <v>0</v>
      </c>
      <c r="DS11" s="16">
        <f t="shared" si="52"/>
        <v>0</v>
      </c>
      <c r="DT11" s="17">
        <f t="shared" si="37"/>
        <v>0</v>
      </c>
    </row>
    <row r="12" spans="1:124" ht="18.75" customHeight="1" x14ac:dyDescent="0.3">
      <c r="A12" s="233"/>
      <c r="B12" s="233"/>
      <c r="C12" s="100" t="s">
        <v>52</v>
      </c>
      <c r="D12" s="77">
        <v>59777</v>
      </c>
      <c r="E12" s="70">
        <v>231152</v>
      </c>
      <c r="F12" s="55">
        <f t="shared" si="0"/>
        <v>0.2586047276251125</v>
      </c>
      <c r="G12" s="77">
        <v>44889</v>
      </c>
      <c r="H12" s="70">
        <v>182078</v>
      </c>
      <c r="I12" s="55">
        <f t="shared" si="39"/>
        <v>0.24653719834356705</v>
      </c>
      <c r="J12" s="77">
        <v>44752</v>
      </c>
      <c r="K12" s="70">
        <v>173420</v>
      </c>
      <c r="L12" s="55">
        <f t="shared" si="1"/>
        <v>0.25805558759081998</v>
      </c>
      <c r="M12" s="77">
        <v>41873</v>
      </c>
      <c r="N12" s="70">
        <v>159657</v>
      </c>
      <c r="O12" s="55">
        <f t="shared" si="2"/>
        <v>0.26226848807130287</v>
      </c>
      <c r="P12" s="77">
        <v>39698</v>
      </c>
      <c r="Q12" s="70">
        <v>145830</v>
      </c>
      <c r="R12" s="55">
        <f t="shared" si="3"/>
        <v>0.27222107933895634</v>
      </c>
      <c r="S12" s="77"/>
      <c r="T12" s="77"/>
      <c r="U12" s="55">
        <f t="shared" si="4"/>
        <v>0</v>
      </c>
      <c r="V12" s="77">
        <v>30712</v>
      </c>
      <c r="W12" s="70">
        <v>143501</v>
      </c>
      <c r="X12" s="55">
        <f t="shared" si="5"/>
        <v>0.21401941449885367</v>
      </c>
      <c r="Y12" s="77">
        <v>17740</v>
      </c>
      <c r="Z12" s="70">
        <v>66156</v>
      </c>
      <c r="AA12" s="55">
        <f t="shared" si="6"/>
        <v>0.26815406010036885</v>
      </c>
      <c r="AB12" s="77"/>
      <c r="AC12" s="70"/>
      <c r="AD12" s="55">
        <f t="shared" si="7"/>
        <v>0</v>
      </c>
      <c r="AE12" s="77">
        <v>1807</v>
      </c>
      <c r="AF12" s="70">
        <v>6535</v>
      </c>
      <c r="AG12" s="55">
        <f t="shared" si="8"/>
        <v>0.27651109410864577</v>
      </c>
      <c r="AH12" s="77"/>
      <c r="AI12" s="70"/>
      <c r="AJ12" s="55">
        <f t="shared" si="9"/>
        <v>0</v>
      </c>
      <c r="AK12" s="77"/>
      <c r="AL12" s="70"/>
      <c r="AM12" s="55">
        <f t="shared" si="10"/>
        <v>0</v>
      </c>
      <c r="AN12" s="97">
        <f>SUM(D12,G12,J12,M12,P12,S12,V12,Y12,AB12,AE12,AH12,AK12)</f>
        <v>281248</v>
      </c>
      <c r="AO12" s="77">
        <f>SUM(E12,H12,K12,N12,Q12,W12,T12,Z12,AC12,AF12,AI12,AL12)</f>
        <v>1108329</v>
      </c>
      <c r="AP12" s="56">
        <f t="shared" si="11"/>
        <v>0.25375858612379537</v>
      </c>
      <c r="AQ12" s="124">
        <v>52522</v>
      </c>
      <c r="AR12" s="121"/>
      <c r="AS12" s="249"/>
      <c r="AT12" s="243"/>
      <c r="AU12" s="101" t="s">
        <v>52</v>
      </c>
      <c r="AV12" s="16">
        <f t="shared" si="40"/>
        <v>815537</v>
      </c>
      <c r="AW12" s="16">
        <f t="shared" si="40"/>
        <v>3347025</v>
      </c>
      <c r="AX12" s="17">
        <f t="shared" si="13"/>
        <v>0.2436602654596246</v>
      </c>
      <c r="AY12" s="16">
        <f t="shared" si="14"/>
        <v>132758</v>
      </c>
      <c r="AZ12" s="207"/>
      <c r="BB12" s="193"/>
      <c r="BC12" s="19" t="s">
        <v>52</v>
      </c>
      <c r="BD12" s="16">
        <f t="shared" si="41"/>
        <v>159599</v>
      </c>
      <c r="BE12" s="16">
        <f t="shared" si="41"/>
        <v>599635</v>
      </c>
      <c r="BF12" s="17">
        <f t="shared" si="15"/>
        <v>0.266160247483886</v>
      </c>
      <c r="BH12" s="193"/>
      <c r="BI12" s="19" t="s">
        <v>52</v>
      </c>
      <c r="BJ12" s="16">
        <f t="shared" si="42"/>
        <v>122765</v>
      </c>
      <c r="BK12" s="16">
        <f t="shared" si="42"/>
        <v>459642</v>
      </c>
      <c r="BL12" s="17">
        <f t="shared" si="17"/>
        <v>0.26708829915455939</v>
      </c>
      <c r="BN12" s="193"/>
      <c r="BO12" s="19" t="s">
        <v>52</v>
      </c>
      <c r="BP12" s="16">
        <f t="shared" si="43"/>
        <v>135837</v>
      </c>
      <c r="BQ12" s="16">
        <f t="shared" si="43"/>
        <v>573606</v>
      </c>
      <c r="BR12" s="17">
        <f t="shared" si="19"/>
        <v>0.236812376439577</v>
      </c>
      <c r="BT12" s="193"/>
      <c r="BU12" s="19" t="s">
        <v>52</v>
      </c>
      <c r="BV12" s="16">
        <f t="shared" si="44"/>
        <v>133945</v>
      </c>
      <c r="BW12" s="16">
        <f t="shared" si="44"/>
        <v>589747</v>
      </c>
      <c r="BX12" s="17">
        <f t="shared" si="21"/>
        <v>0.22712281707240561</v>
      </c>
      <c r="BZ12" s="193"/>
      <c r="CA12" s="19" t="s">
        <v>52</v>
      </c>
      <c r="CB12" s="16">
        <f t="shared" si="45"/>
        <v>117327</v>
      </c>
      <c r="CC12" s="16">
        <f t="shared" si="45"/>
        <v>454476</v>
      </c>
      <c r="CD12" s="17">
        <f t="shared" si="23"/>
        <v>0.25815884667177147</v>
      </c>
      <c r="CF12" s="193"/>
      <c r="CG12" s="19" t="s">
        <v>52</v>
      </c>
      <c r="CH12" s="16">
        <f t="shared" si="46"/>
        <v>0</v>
      </c>
      <c r="CI12" s="16">
        <f t="shared" si="46"/>
        <v>0</v>
      </c>
      <c r="CJ12" s="17">
        <f t="shared" si="25"/>
        <v>0</v>
      </c>
      <c r="CL12" s="193"/>
      <c r="CM12" s="19" t="s">
        <v>52</v>
      </c>
      <c r="CN12" s="16">
        <f t="shared" si="47"/>
        <v>93711</v>
      </c>
      <c r="CO12" s="16">
        <f t="shared" si="47"/>
        <v>457205</v>
      </c>
      <c r="CP12" s="17">
        <f t="shared" si="27"/>
        <v>0.20496495007709889</v>
      </c>
      <c r="CR12" s="193"/>
      <c r="CS12" s="19" t="s">
        <v>52</v>
      </c>
      <c r="CT12" s="16">
        <f t="shared" si="48"/>
        <v>41546</v>
      </c>
      <c r="CU12" s="16">
        <f t="shared" si="48"/>
        <v>136752</v>
      </c>
      <c r="CV12" s="17">
        <f t="shared" si="29"/>
        <v>0.30380542880542882</v>
      </c>
      <c r="CX12" s="193"/>
      <c r="CY12" s="19" t="s">
        <v>52</v>
      </c>
      <c r="CZ12" s="16">
        <f t="shared" si="49"/>
        <v>3310</v>
      </c>
      <c r="DA12" s="16">
        <f t="shared" si="49"/>
        <v>31329</v>
      </c>
      <c r="DB12" s="17">
        <f t="shared" si="31"/>
        <v>0.10565290944492324</v>
      </c>
      <c r="DD12" s="193"/>
      <c r="DE12" s="19" t="s">
        <v>52</v>
      </c>
      <c r="DF12" s="16">
        <f t="shared" si="50"/>
        <v>4293</v>
      </c>
      <c r="DG12" s="16">
        <f t="shared" si="50"/>
        <v>18949</v>
      </c>
      <c r="DH12" s="17">
        <f t="shared" si="33"/>
        <v>0.22655549105493694</v>
      </c>
      <c r="DJ12" s="193"/>
      <c r="DK12" s="19" t="s">
        <v>52</v>
      </c>
      <c r="DL12" s="16">
        <f t="shared" si="51"/>
        <v>3204</v>
      </c>
      <c r="DM12" s="16">
        <f t="shared" si="51"/>
        <v>25684</v>
      </c>
      <c r="DN12" s="17">
        <f t="shared" si="35"/>
        <v>0.12474692415511603</v>
      </c>
      <c r="DP12" s="193"/>
      <c r="DQ12" s="19" t="s">
        <v>52</v>
      </c>
      <c r="DR12" s="16">
        <f t="shared" si="52"/>
        <v>0</v>
      </c>
      <c r="DS12" s="16">
        <f t="shared" si="52"/>
        <v>0</v>
      </c>
      <c r="DT12" s="17">
        <f t="shared" si="37"/>
        <v>0</v>
      </c>
    </row>
    <row r="13" spans="1:124" ht="18.75" customHeight="1" x14ac:dyDescent="0.3">
      <c r="A13" s="233"/>
      <c r="B13" s="234"/>
      <c r="C13" s="102" t="s">
        <v>44</v>
      </c>
      <c r="D13" s="58">
        <f>SUM(D10:D12)</f>
        <v>180956</v>
      </c>
      <c r="E13" s="71">
        <f>SUM(E10:E12)</f>
        <v>685073</v>
      </c>
      <c r="F13" s="59">
        <f t="shared" si="0"/>
        <v>0.26414119371220296</v>
      </c>
      <c r="G13" s="58">
        <f>SUM(G10:G12)</f>
        <v>140093</v>
      </c>
      <c r="H13" s="71">
        <f>SUM(H10:H12)</f>
        <v>552921</v>
      </c>
      <c r="I13" s="59">
        <f t="shared" si="39"/>
        <v>0.25336892612145318</v>
      </c>
      <c r="J13" s="58">
        <f>SUM(J10:J12)</f>
        <v>136291</v>
      </c>
      <c r="K13" s="71">
        <f>SUM(K10:K12)</f>
        <v>522030</v>
      </c>
      <c r="L13" s="59">
        <f t="shared" si="1"/>
        <v>0.26107886519931806</v>
      </c>
      <c r="M13" s="58">
        <f>SUM(M10:M12)</f>
        <v>119739</v>
      </c>
      <c r="N13" s="71">
        <f>SUM(N10:N12)</f>
        <v>462908</v>
      </c>
      <c r="O13" s="59">
        <f t="shared" si="2"/>
        <v>0.25866694894017817</v>
      </c>
      <c r="P13" s="58">
        <f>SUM(P10:P12)</f>
        <v>121396</v>
      </c>
      <c r="Q13" s="71">
        <f>SUM(Q10:Q12)</f>
        <v>445361</v>
      </c>
      <c r="R13" s="59">
        <f t="shared" si="3"/>
        <v>0.27257887421664673</v>
      </c>
      <c r="S13" s="58">
        <f>SUM(S10:S12)</f>
        <v>0</v>
      </c>
      <c r="T13" s="71">
        <f>SUM(T10:T12)</f>
        <v>0</v>
      </c>
      <c r="U13" s="59">
        <f t="shared" si="4"/>
        <v>0</v>
      </c>
      <c r="V13" s="58">
        <f>SUM(V10:V12)</f>
        <v>94054</v>
      </c>
      <c r="W13" s="71">
        <f>SUM(W10:W12)</f>
        <v>436622</v>
      </c>
      <c r="X13" s="59">
        <f t="shared" si="5"/>
        <v>0.21541287429401176</v>
      </c>
      <c r="Y13" s="58">
        <f>SUM(Y10:Y12)</f>
        <v>54471</v>
      </c>
      <c r="Z13" s="71">
        <f>SUM(Z10:Z12)</f>
        <v>204149</v>
      </c>
      <c r="AA13" s="59">
        <f t="shared" si="6"/>
        <v>0.26681982277650146</v>
      </c>
      <c r="AB13" s="58">
        <f>SUM(AB10:AB12)</f>
        <v>0</v>
      </c>
      <c r="AC13" s="71">
        <f>SUM(AC10:AC12)</f>
        <v>0</v>
      </c>
      <c r="AD13" s="59">
        <f t="shared" si="7"/>
        <v>0</v>
      </c>
      <c r="AE13" s="58">
        <f>SUM(AE10:AE12)</f>
        <v>5685</v>
      </c>
      <c r="AF13" s="71">
        <f>SUM(AF10:AF12)</f>
        <v>20723</v>
      </c>
      <c r="AG13" s="59">
        <f t="shared" si="8"/>
        <v>0.27433286686290598</v>
      </c>
      <c r="AH13" s="58">
        <f>SUM(AH10:AH12)</f>
        <v>0</v>
      </c>
      <c r="AI13" s="71">
        <f>SUM(AI10:AI12)</f>
        <v>0</v>
      </c>
      <c r="AJ13" s="59">
        <f t="shared" si="9"/>
        <v>0</v>
      </c>
      <c r="AK13" s="58">
        <f>SUM(AK10:AK12)</f>
        <v>0</v>
      </c>
      <c r="AL13" s="71">
        <f>SUM(AL10:AL12)</f>
        <v>0</v>
      </c>
      <c r="AM13" s="59">
        <f t="shared" si="10"/>
        <v>0</v>
      </c>
      <c r="AN13" s="58">
        <f>SUM(AN10:AN12)</f>
        <v>852685</v>
      </c>
      <c r="AO13" s="58">
        <f>SUM(AO10:AO12)</f>
        <v>3329787</v>
      </c>
      <c r="AP13" s="103">
        <f t="shared" si="11"/>
        <v>0.25607794132177225</v>
      </c>
      <c r="AQ13" s="133">
        <f>SUM(AQ10:AQ12)</f>
        <v>144877</v>
      </c>
      <c r="AR13" s="121"/>
      <c r="AS13" s="249"/>
      <c r="AT13" s="244"/>
      <c r="AU13" s="104" t="s">
        <v>44</v>
      </c>
      <c r="AV13" s="26">
        <f>SUM(AV10:AV12)</f>
        <v>2439114</v>
      </c>
      <c r="AW13" s="26">
        <f>SUM(AW10:AW12)</f>
        <v>10002917</v>
      </c>
      <c r="AX13" s="27">
        <f t="shared" si="13"/>
        <v>0.24384027179271806</v>
      </c>
      <c r="AY13" s="26">
        <f t="shared" si="14"/>
        <v>361667</v>
      </c>
      <c r="AZ13" s="207"/>
      <c r="BB13" s="194"/>
      <c r="BC13" s="25" t="s">
        <v>44</v>
      </c>
      <c r="BD13" s="26">
        <f>SUM(BD10:BD12)</f>
        <v>474969</v>
      </c>
      <c r="BE13" s="26">
        <f>SUM(BE10:BE12)</f>
        <v>1757404</v>
      </c>
      <c r="BF13" s="27">
        <f t="shared" si="15"/>
        <v>0.27026739440674996</v>
      </c>
      <c r="BH13" s="194"/>
      <c r="BI13" s="25" t="s">
        <v>44</v>
      </c>
      <c r="BJ13" s="26">
        <f>SUM(BJ10:BJ12)</f>
        <v>369621</v>
      </c>
      <c r="BK13" s="26">
        <f>SUM(BK10:BK12)</f>
        <v>1365214</v>
      </c>
      <c r="BL13" s="27">
        <f t="shared" si="17"/>
        <v>0.27074216935952899</v>
      </c>
      <c r="BN13" s="194"/>
      <c r="BO13" s="25" t="s">
        <v>44</v>
      </c>
      <c r="BP13" s="26">
        <f>SUM(BP10:BP12)</f>
        <v>414004</v>
      </c>
      <c r="BQ13" s="26">
        <f>SUM(BQ10:BQ12)</f>
        <v>1758086</v>
      </c>
      <c r="BR13" s="27">
        <f t="shared" si="19"/>
        <v>0.23548563608378656</v>
      </c>
      <c r="BT13" s="194"/>
      <c r="BU13" s="25" t="s">
        <v>44</v>
      </c>
      <c r="BV13" s="26">
        <f>SUM(BV10:BV12)</f>
        <v>385821</v>
      </c>
      <c r="BW13" s="26">
        <f>SUM(BW10:BW12)</f>
        <v>1714625</v>
      </c>
      <c r="BX13" s="27">
        <f t="shared" si="21"/>
        <v>0.225017715243858</v>
      </c>
      <c r="BZ13" s="194"/>
      <c r="CA13" s="25" t="s">
        <v>44</v>
      </c>
      <c r="CB13" s="26">
        <f>SUM(CB10:CB12)</f>
        <v>354260</v>
      </c>
      <c r="CC13" s="26">
        <f>SUM(CC10:CC12)</f>
        <v>1387034</v>
      </c>
      <c r="CD13" s="27">
        <f t="shared" si="23"/>
        <v>0.25540830289668459</v>
      </c>
      <c r="CF13" s="194"/>
      <c r="CG13" s="25" t="s">
        <v>44</v>
      </c>
      <c r="CH13" s="26">
        <f>SUM(CH10:CH12)</f>
        <v>0</v>
      </c>
      <c r="CI13" s="26">
        <f>SUM(CI10:CI12)</f>
        <v>0</v>
      </c>
      <c r="CJ13" s="27">
        <f t="shared" si="25"/>
        <v>0</v>
      </c>
      <c r="CL13" s="194"/>
      <c r="CM13" s="25" t="s">
        <v>44</v>
      </c>
      <c r="CN13" s="26">
        <f>SUM(CN10:CN12)</f>
        <v>284699</v>
      </c>
      <c r="CO13" s="26">
        <f>SUM(CO10:CO12)</f>
        <v>1372097</v>
      </c>
      <c r="CP13" s="27">
        <f t="shared" si="27"/>
        <v>0.20749189015062347</v>
      </c>
      <c r="CR13" s="194"/>
      <c r="CS13" s="25" t="s">
        <v>44</v>
      </c>
      <c r="CT13" s="26">
        <f>SUM(CT10:CT12)</f>
        <v>124204</v>
      </c>
      <c r="CU13" s="26">
        <f>SUM(CU10:CU12)</f>
        <v>417391</v>
      </c>
      <c r="CV13" s="27">
        <f t="shared" si="29"/>
        <v>0.29757230031313564</v>
      </c>
      <c r="CX13" s="194"/>
      <c r="CY13" s="25" t="s">
        <v>44</v>
      </c>
      <c r="CZ13" s="26">
        <f>SUM(CZ10:CZ12)</f>
        <v>7733</v>
      </c>
      <c r="DA13" s="26">
        <f>SUM(DA10:DA12)</f>
        <v>81668</v>
      </c>
      <c r="DB13" s="27">
        <f t="shared" si="31"/>
        <v>9.4688249987755296E-2</v>
      </c>
      <c r="DD13" s="194"/>
      <c r="DE13" s="25" t="s">
        <v>44</v>
      </c>
      <c r="DF13" s="26">
        <f>SUM(DF10:DF12)</f>
        <v>13377</v>
      </c>
      <c r="DG13" s="26">
        <f>SUM(DG10:DG12)</f>
        <v>59656</v>
      </c>
      <c r="DH13" s="27">
        <f t="shared" si="33"/>
        <v>0.22423561754056592</v>
      </c>
      <c r="DJ13" s="194"/>
      <c r="DK13" s="25" t="s">
        <v>44</v>
      </c>
      <c r="DL13" s="26">
        <f>SUM(DL10:DL12)</f>
        <v>10426</v>
      </c>
      <c r="DM13" s="26">
        <f>SUM(DM10:DM12)</f>
        <v>89742</v>
      </c>
      <c r="DN13" s="27">
        <f t="shared" si="35"/>
        <v>0.11617748657261928</v>
      </c>
      <c r="DP13" s="194"/>
      <c r="DQ13" s="25" t="s">
        <v>44</v>
      </c>
      <c r="DR13" s="26">
        <f>SUM(DR10:DR12)</f>
        <v>0</v>
      </c>
      <c r="DS13" s="26">
        <f>SUM(DS10:DS12)</f>
        <v>0</v>
      </c>
      <c r="DT13" s="27">
        <f t="shared" si="37"/>
        <v>0</v>
      </c>
    </row>
    <row r="14" spans="1:124" ht="18.75" customHeight="1" x14ac:dyDescent="0.3">
      <c r="A14" s="233"/>
      <c r="B14" s="232" t="s">
        <v>26</v>
      </c>
      <c r="C14" s="100" t="s">
        <v>55</v>
      </c>
      <c r="D14" s="137">
        <v>58765</v>
      </c>
      <c r="E14" s="70">
        <v>235262</v>
      </c>
      <c r="F14" s="55">
        <f t="shared" si="0"/>
        <v>0.24978534569968799</v>
      </c>
      <c r="G14" s="137">
        <v>45831</v>
      </c>
      <c r="H14" s="70">
        <v>175130</v>
      </c>
      <c r="I14" s="55">
        <f t="shared" si="39"/>
        <v>0.26169702506709303</v>
      </c>
      <c r="J14" s="137">
        <v>43862</v>
      </c>
      <c r="K14" s="70">
        <v>171225</v>
      </c>
      <c r="L14" s="55">
        <f t="shared" si="1"/>
        <v>0.25616586362972699</v>
      </c>
      <c r="M14" s="137">
        <v>38189</v>
      </c>
      <c r="N14" s="70">
        <v>144536</v>
      </c>
      <c r="O14" s="55">
        <f t="shared" si="2"/>
        <v>0.26421791110865112</v>
      </c>
      <c r="P14" s="137">
        <v>41786</v>
      </c>
      <c r="Q14" s="70">
        <v>156552</v>
      </c>
      <c r="R14" s="55">
        <f t="shared" si="3"/>
        <v>0.26691450763963409</v>
      </c>
      <c r="S14" s="77"/>
      <c r="T14" s="70"/>
      <c r="U14" s="55">
        <f t="shared" si="4"/>
        <v>0</v>
      </c>
      <c r="V14" s="137">
        <v>31110</v>
      </c>
      <c r="W14" s="70">
        <v>139167</v>
      </c>
      <c r="X14" s="55">
        <f t="shared" si="5"/>
        <v>0.22354437474401259</v>
      </c>
      <c r="Y14" s="137">
        <v>15455</v>
      </c>
      <c r="Z14" s="70">
        <v>62081</v>
      </c>
      <c r="AA14" s="55">
        <f t="shared" si="6"/>
        <v>0.24894895378618256</v>
      </c>
      <c r="AB14">
        <v>451</v>
      </c>
      <c r="AC14" s="70">
        <v>1774</v>
      </c>
      <c r="AD14" s="55">
        <f t="shared" si="7"/>
        <v>0.25422773393461107</v>
      </c>
      <c r="AE14" s="137">
        <v>2136</v>
      </c>
      <c r="AF14" s="70">
        <v>8129</v>
      </c>
      <c r="AG14" s="55">
        <f t="shared" si="8"/>
        <v>0.26276294747201379</v>
      </c>
      <c r="AH14" s="137"/>
      <c r="AI14" s="70"/>
      <c r="AJ14" s="55">
        <f t="shared" si="9"/>
        <v>0</v>
      </c>
      <c r="AK14" s="137"/>
      <c r="AL14" s="70"/>
      <c r="AM14" s="55">
        <f t="shared" si="10"/>
        <v>0</v>
      </c>
      <c r="AN14" s="97">
        <f>SUM(D14,G14,J14,M14,P14,S14,V14,Y14,AB14,AE14,AH14,AK14)</f>
        <v>277585</v>
      </c>
      <c r="AO14" s="77">
        <f>SUM(E14,H14,K14,N14,Q14,W14,T14,Z14,AC14,AF14,AI14,AL14)</f>
        <v>1093856</v>
      </c>
      <c r="AP14" s="56">
        <f t="shared" si="11"/>
        <v>0.25376740631307959</v>
      </c>
      <c r="AQ14" s="143">
        <v>62603</v>
      </c>
      <c r="AR14" s="121"/>
      <c r="AS14" s="249"/>
      <c r="AT14" s="242" t="s">
        <v>26</v>
      </c>
      <c r="AU14" s="101" t="s">
        <v>55</v>
      </c>
      <c r="AV14" s="16">
        <f t="shared" ref="AV14:AW16" si="53">SUM(AN14,AN31,AN48,AN65,AN82,AN99,AN116,AN133,AN150,AN167,AN218,AN184,AN201,AN235)</f>
        <v>801905</v>
      </c>
      <c r="AW14" s="16">
        <f t="shared" si="53"/>
        <v>3193507</v>
      </c>
      <c r="AX14" s="17">
        <f t="shared" si="13"/>
        <v>0.25110481987357475</v>
      </c>
      <c r="AY14" s="16">
        <f t="shared" si="14"/>
        <v>138174</v>
      </c>
      <c r="AZ14" s="207"/>
      <c r="BB14" s="192" t="s">
        <v>26</v>
      </c>
      <c r="BC14" s="19" t="s">
        <v>55</v>
      </c>
      <c r="BD14" s="16">
        <f t="shared" ref="BD14:BE16" si="54">SUM(D14,D31,D48,D65,D82,D99,D116,D133,D150,D167,D184,D201,D218,D235)</f>
        <v>154452</v>
      </c>
      <c r="BE14" s="16">
        <f t="shared" si="54"/>
        <v>584953</v>
      </c>
      <c r="BF14" s="17">
        <f t="shared" si="15"/>
        <v>0.26404172642930285</v>
      </c>
      <c r="BH14" s="192" t="s">
        <v>26</v>
      </c>
      <c r="BI14" s="19" t="s">
        <v>55</v>
      </c>
      <c r="BJ14" s="16">
        <f t="shared" ref="BJ14:BK16" si="55">SUM(G14,G31,G48,G65,G82,G99,G116,G133,G150,G167,G184,G201,G218,G235)</f>
        <v>121426</v>
      </c>
      <c r="BK14" s="16">
        <f t="shared" si="55"/>
        <v>434595</v>
      </c>
      <c r="BL14" s="17">
        <f t="shared" si="17"/>
        <v>0.27940036125588191</v>
      </c>
      <c r="BN14" s="192" t="s">
        <v>26</v>
      </c>
      <c r="BO14" s="19" t="s">
        <v>55</v>
      </c>
      <c r="BP14" s="16">
        <f t="shared" ref="BP14:BQ16" si="56">SUM(J14,J31,J48,J65,J82,J99,J116,J133,J150,J167,J184,J201,J218,J235)</f>
        <v>135776</v>
      </c>
      <c r="BQ14" s="16">
        <f t="shared" si="56"/>
        <v>551119</v>
      </c>
      <c r="BR14" s="17">
        <f t="shared" si="19"/>
        <v>0.2463642153509496</v>
      </c>
      <c r="BT14" s="192" t="s">
        <v>26</v>
      </c>
      <c r="BU14" s="19" t="s">
        <v>55</v>
      </c>
      <c r="BV14" s="16">
        <f t="shared" ref="BV14:BW16" si="57">SUM(M14,M31,M48,M65,M82,M99,M116,M133,M150,M167,M184,M201,M218,M235)</f>
        <v>125443</v>
      </c>
      <c r="BW14" s="16">
        <f t="shared" si="57"/>
        <v>533158</v>
      </c>
      <c r="BX14" s="17">
        <f t="shared" si="21"/>
        <v>0.23528297427779382</v>
      </c>
      <c r="BZ14" s="192" t="s">
        <v>26</v>
      </c>
      <c r="CA14" s="19" t="s">
        <v>55</v>
      </c>
      <c r="CB14" s="16">
        <f t="shared" ref="CB14:CC16" si="58">SUM(P14,P31,P48,P65,P82,P99,P116,P133,P150,P167,P184,P201,P218,P235)</f>
        <v>123411</v>
      </c>
      <c r="CC14" s="16">
        <f t="shared" si="58"/>
        <v>461747</v>
      </c>
      <c r="CD14" s="17">
        <f t="shared" si="23"/>
        <v>0.26726973862309877</v>
      </c>
      <c r="CF14" s="192" t="s">
        <v>26</v>
      </c>
      <c r="CG14" s="19" t="s">
        <v>55</v>
      </c>
      <c r="CH14" s="16">
        <f t="shared" ref="CH14:CI16" si="59">SUM(S14,S31,S48,S65,S82,S99,S116,S133,S150,S167,S184,S201,S218,S235)</f>
        <v>0</v>
      </c>
      <c r="CI14" s="16">
        <f t="shared" si="59"/>
        <v>0</v>
      </c>
      <c r="CJ14" s="17">
        <f t="shared" si="25"/>
        <v>0</v>
      </c>
      <c r="CL14" s="192" t="s">
        <v>26</v>
      </c>
      <c r="CM14" s="19" t="s">
        <v>55</v>
      </c>
      <c r="CN14" s="16">
        <f t="shared" ref="CN14:CO16" si="60">SUM(V14,V31,V48,V65,V82,V99,V116,V133,V167,V184,V201,V218,V235)</f>
        <v>91196</v>
      </c>
      <c r="CO14" s="16">
        <f t="shared" si="60"/>
        <v>415817</v>
      </c>
      <c r="CP14" s="17">
        <f t="shared" si="27"/>
        <v>0.2193176325162271</v>
      </c>
      <c r="CR14" s="192" t="s">
        <v>26</v>
      </c>
      <c r="CS14" s="19" t="s">
        <v>55</v>
      </c>
      <c r="CT14" s="16">
        <f t="shared" ref="CT14:CU16" si="61">SUM(Y14,Y31,Y48,Y65,Y82,Y99,Y116,Y133,Y150,Y167,Y184,Y201,Y218,Y235)</f>
        <v>35638</v>
      </c>
      <c r="CU14" s="16">
        <f t="shared" si="61"/>
        <v>122448</v>
      </c>
      <c r="CV14" s="17">
        <f t="shared" si="29"/>
        <v>0.29104599503462697</v>
      </c>
      <c r="CX14" s="192" t="s">
        <v>26</v>
      </c>
      <c r="CY14" s="19" t="s">
        <v>55</v>
      </c>
      <c r="CZ14" s="16">
        <f t="shared" ref="CZ14:DA16" si="62">SUM(AB14,AB31,AB48,AB65,AB82,AB99,AB116,AB133,AB150,AB167,AB184,AB201,AB218,AB235)</f>
        <v>4538</v>
      </c>
      <c r="DA14" s="16">
        <f t="shared" si="62"/>
        <v>33668</v>
      </c>
      <c r="DB14" s="17">
        <f t="shared" si="31"/>
        <v>0.13478674111916361</v>
      </c>
      <c r="DD14" s="192" t="s">
        <v>26</v>
      </c>
      <c r="DE14" s="19" t="s">
        <v>55</v>
      </c>
      <c r="DF14" s="16">
        <f t="shared" ref="DF14:DG16" si="63">SUM(AE14,AE31,AE48,AE65,AE82,AE99,AE116,AE133,AE150,AE167,AE184,AE201,AE218,AE235)</f>
        <v>5541</v>
      </c>
      <c r="DG14" s="16">
        <f t="shared" si="63"/>
        <v>23772</v>
      </c>
      <c r="DH14" s="17">
        <f t="shared" si="33"/>
        <v>0.23308934881373045</v>
      </c>
      <c r="DJ14" s="192" t="s">
        <v>26</v>
      </c>
      <c r="DK14" s="19" t="s">
        <v>55</v>
      </c>
      <c r="DL14" s="16">
        <f t="shared" ref="DL14:DM16" si="64">SUM(AH14,AH31,AH48,AH65,AH82,AH99,AH116,AH133,AH150,AH167,AH184,AH201,AH218,AH235)</f>
        <v>4484</v>
      </c>
      <c r="DM14" s="16">
        <f t="shared" si="64"/>
        <v>32230</v>
      </c>
      <c r="DN14" s="17">
        <f t="shared" si="35"/>
        <v>0.13912503878374186</v>
      </c>
      <c r="DP14" s="192" t="s">
        <v>26</v>
      </c>
      <c r="DQ14" s="19" t="s">
        <v>55</v>
      </c>
      <c r="DR14" s="16">
        <f t="shared" ref="DR14:DS16" si="65">SUM(AK14,AK31,AK48,AK65,AK82,AK99,AK116,AK133,AK150,AK167,AK184,AK201,AK218,AK235)</f>
        <v>0</v>
      </c>
      <c r="DS14" s="16">
        <f t="shared" si="65"/>
        <v>0</v>
      </c>
      <c r="DT14" s="17">
        <f t="shared" si="37"/>
        <v>0</v>
      </c>
    </row>
    <row r="15" spans="1:124" ht="18.75" customHeight="1" x14ac:dyDescent="0.3">
      <c r="A15" s="233"/>
      <c r="B15" s="233"/>
      <c r="C15" s="100" t="s">
        <v>50</v>
      </c>
      <c r="D15" s="142">
        <v>54831</v>
      </c>
      <c r="E15" s="72"/>
      <c r="F15" s="55">
        <f t="shared" si="0"/>
        <v>0</v>
      </c>
      <c r="G15" s="142">
        <v>47287</v>
      </c>
      <c r="H15" s="72"/>
      <c r="I15" s="55">
        <f t="shared" si="39"/>
        <v>0</v>
      </c>
      <c r="J15" s="142">
        <v>46497</v>
      </c>
      <c r="K15" s="72"/>
      <c r="L15" s="55">
        <f t="shared" si="1"/>
        <v>0</v>
      </c>
      <c r="M15" s="142">
        <v>37351</v>
      </c>
      <c r="N15" s="72"/>
      <c r="O15" s="55">
        <f t="shared" si="2"/>
        <v>0</v>
      </c>
      <c r="P15" s="142">
        <v>37650</v>
      </c>
      <c r="Q15" s="72"/>
      <c r="R15" s="55">
        <f t="shared" si="3"/>
        <v>0</v>
      </c>
      <c r="S15" s="77"/>
      <c r="T15" s="72"/>
      <c r="U15" s="55">
        <f t="shared" si="4"/>
        <v>0</v>
      </c>
      <c r="V15" s="142">
        <v>27155</v>
      </c>
      <c r="W15" s="72"/>
      <c r="X15" s="55">
        <f t="shared" si="5"/>
        <v>0</v>
      </c>
      <c r="Y15" s="142">
        <v>15052</v>
      </c>
      <c r="Z15" s="72"/>
      <c r="AA15" s="55">
        <f t="shared" si="6"/>
        <v>0</v>
      </c>
      <c r="AB15" s="142">
        <v>1045</v>
      </c>
      <c r="AC15" s="72"/>
      <c r="AD15" s="55">
        <f t="shared" si="7"/>
        <v>0</v>
      </c>
      <c r="AE15" s="142">
        <v>2380</v>
      </c>
      <c r="AF15" s="72"/>
      <c r="AG15" s="55">
        <f t="shared" si="8"/>
        <v>0</v>
      </c>
      <c r="AH15" s="77"/>
      <c r="AI15" s="72"/>
      <c r="AJ15" s="55">
        <f t="shared" si="9"/>
        <v>0</v>
      </c>
      <c r="AK15" s="77"/>
      <c r="AL15" s="72"/>
      <c r="AM15" s="55">
        <f t="shared" si="10"/>
        <v>0</v>
      </c>
      <c r="AN15" s="97">
        <f>SUM(D15,G15,J15,M15,P15,S15,V15,Y15,AB15,AE15,AH15,AK15)</f>
        <v>269248</v>
      </c>
      <c r="AO15" s="77">
        <f>SUM(E15,H15,K15,N15,Q15,W15,T15,Z15,AC15,AF15,AI15,AL15)</f>
        <v>0</v>
      </c>
      <c r="AP15" s="56">
        <f t="shared" si="11"/>
        <v>0</v>
      </c>
      <c r="AQ15" s="124">
        <v>62854</v>
      </c>
      <c r="AR15" s="121"/>
      <c r="AS15" s="249"/>
      <c r="AT15" s="243"/>
      <c r="AU15" s="101" t="s">
        <v>50</v>
      </c>
      <c r="AV15" s="16">
        <f t="shared" si="53"/>
        <v>807033</v>
      </c>
      <c r="AW15" s="16">
        <f t="shared" si="53"/>
        <v>0</v>
      </c>
      <c r="AX15" s="17">
        <f t="shared" si="13"/>
        <v>0</v>
      </c>
      <c r="AY15" s="16">
        <f t="shared" si="14"/>
        <v>145430</v>
      </c>
      <c r="AZ15" s="207"/>
      <c r="BB15" s="193"/>
      <c r="BC15" s="19" t="s">
        <v>50</v>
      </c>
      <c r="BD15" s="16">
        <f t="shared" si="54"/>
        <v>150326</v>
      </c>
      <c r="BE15" s="16">
        <f t="shared" si="54"/>
        <v>0</v>
      </c>
      <c r="BF15" s="17">
        <f t="shared" si="15"/>
        <v>0</v>
      </c>
      <c r="BH15" s="193"/>
      <c r="BI15" s="19" t="s">
        <v>50</v>
      </c>
      <c r="BJ15" s="16">
        <f t="shared" si="55"/>
        <v>130538</v>
      </c>
      <c r="BK15" s="16">
        <f t="shared" si="55"/>
        <v>0</v>
      </c>
      <c r="BL15" s="17">
        <f t="shared" si="17"/>
        <v>0</v>
      </c>
      <c r="BN15" s="193"/>
      <c r="BO15" s="19" t="s">
        <v>50</v>
      </c>
      <c r="BP15" s="16">
        <f t="shared" si="56"/>
        <v>141385</v>
      </c>
      <c r="BQ15" s="16">
        <f t="shared" si="56"/>
        <v>0</v>
      </c>
      <c r="BR15" s="17">
        <f t="shared" si="19"/>
        <v>0</v>
      </c>
      <c r="BT15" s="193"/>
      <c r="BU15" s="19" t="s">
        <v>50</v>
      </c>
      <c r="BV15" s="16">
        <f t="shared" si="57"/>
        <v>127923</v>
      </c>
      <c r="BW15" s="16">
        <f t="shared" si="57"/>
        <v>0</v>
      </c>
      <c r="BX15" s="17">
        <f t="shared" si="21"/>
        <v>0</v>
      </c>
      <c r="BZ15" s="193"/>
      <c r="CA15" s="19" t="s">
        <v>50</v>
      </c>
      <c r="CB15" s="16">
        <f t="shared" si="58"/>
        <v>119310</v>
      </c>
      <c r="CC15" s="16">
        <f t="shared" si="58"/>
        <v>0</v>
      </c>
      <c r="CD15" s="17">
        <f t="shared" si="23"/>
        <v>0</v>
      </c>
      <c r="CF15" s="193"/>
      <c r="CG15" s="19" t="s">
        <v>50</v>
      </c>
      <c r="CH15" s="16">
        <f t="shared" si="59"/>
        <v>0</v>
      </c>
      <c r="CI15" s="16">
        <f t="shared" si="59"/>
        <v>0</v>
      </c>
      <c r="CJ15" s="17">
        <f t="shared" si="25"/>
        <v>0</v>
      </c>
      <c r="CL15" s="193"/>
      <c r="CM15" s="19" t="s">
        <v>50</v>
      </c>
      <c r="CN15" s="16">
        <f t="shared" si="60"/>
        <v>85766</v>
      </c>
      <c r="CO15" s="16">
        <f t="shared" si="60"/>
        <v>0</v>
      </c>
      <c r="CP15" s="17">
        <f t="shared" si="27"/>
        <v>0</v>
      </c>
      <c r="CR15" s="193"/>
      <c r="CS15" s="19" t="s">
        <v>50</v>
      </c>
      <c r="CT15" s="16">
        <f t="shared" si="61"/>
        <v>34681</v>
      </c>
      <c r="CU15" s="16">
        <f t="shared" si="61"/>
        <v>0</v>
      </c>
      <c r="CV15" s="17">
        <f t="shared" si="29"/>
        <v>0</v>
      </c>
      <c r="CX15" s="193"/>
      <c r="CY15" s="19" t="s">
        <v>50</v>
      </c>
      <c r="CZ15" s="16">
        <f t="shared" si="62"/>
        <v>6244</v>
      </c>
      <c r="DA15" s="16">
        <f t="shared" si="62"/>
        <v>0</v>
      </c>
      <c r="DB15" s="17">
        <f t="shared" si="31"/>
        <v>0</v>
      </c>
      <c r="DD15" s="193"/>
      <c r="DE15" s="19" t="s">
        <v>50</v>
      </c>
      <c r="DF15" s="16">
        <f t="shared" si="63"/>
        <v>6102</v>
      </c>
      <c r="DG15" s="16">
        <f t="shared" si="63"/>
        <v>0</v>
      </c>
      <c r="DH15" s="17">
        <f t="shared" si="33"/>
        <v>0</v>
      </c>
      <c r="DJ15" s="193"/>
      <c r="DK15" s="19" t="s">
        <v>50</v>
      </c>
      <c r="DL15" s="16">
        <f t="shared" si="64"/>
        <v>4758</v>
      </c>
      <c r="DM15" s="16">
        <f t="shared" si="64"/>
        <v>0</v>
      </c>
      <c r="DN15" s="17">
        <f t="shared" si="35"/>
        <v>0</v>
      </c>
      <c r="DP15" s="193"/>
      <c r="DQ15" s="19" t="s">
        <v>50</v>
      </c>
      <c r="DR15" s="16">
        <f t="shared" si="65"/>
        <v>0</v>
      </c>
      <c r="DS15" s="16">
        <f t="shared" si="65"/>
        <v>0</v>
      </c>
      <c r="DT15" s="17">
        <f t="shared" si="37"/>
        <v>0</v>
      </c>
    </row>
    <row r="16" spans="1:124" ht="18.75" customHeight="1" x14ac:dyDescent="0.3">
      <c r="A16" s="233"/>
      <c r="B16" s="233"/>
      <c r="C16" s="100" t="s">
        <v>51</v>
      </c>
      <c r="D16" s="77">
        <v>55978</v>
      </c>
      <c r="E16" s="70"/>
      <c r="F16" s="55">
        <f t="shared" si="0"/>
        <v>0</v>
      </c>
      <c r="G16" s="77">
        <v>46310</v>
      </c>
      <c r="H16" s="70"/>
      <c r="I16" s="55">
        <f t="shared" si="39"/>
        <v>0</v>
      </c>
      <c r="J16" s="77">
        <v>45643</v>
      </c>
      <c r="K16" s="70"/>
      <c r="L16" s="55">
        <f t="shared" si="1"/>
        <v>0</v>
      </c>
      <c r="M16" s="77">
        <v>39609</v>
      </c>
      <c r="N16" s="70"/>
      <c r="O16" s="55">
        <f t="shared" si="2"/>
        <v>0</v>
      </c>
      <c r="P16" s="77">
        <v>34299</v>
      </c>
      <c r="Q16" s="70"/>
      <c r="R16" s="55">
        <f t="shared" si="3"/>
        <v>0</v>
      </c>
      <c r="S16" s="77"/>
      <c r="T16" s="70"/>
      <c r="U16" s="55">
        <f t="shared" si="4"/>
        <v>0</v>
      </c>
      <c r="V16" s="77">
        <v>31472</v>
      </c>
      <c r="W16" s="70"/>
      <c r="X16" s="55">
        <f t="shared" si="5"/>
        <v>0</v>
      </c>
      <c r="Y16" s="77">
        <v>17153</v>
      </c>
      <c r="Z16" s="70"/>
      <c r="AA16" s="55">
        <f t="shared" si="6"/>
        <v>0</v>
      </c>
      <c r="AB16" s="77">
        <v>331</v>
      </c>
      <c r="AC16" s="70"/>
      <c r="AD16" s="55">
        <f t="shared" si="7"/>
        <v>0</v>
      </c>
      <c r="AE16" s="77">
        <v>2288</v>
      </c>
      <c r="AF16" s="70"/>
      <c r="AG16" s="55">
        <f t="shared" si="8"/>
        <v>0</v>
      </c>
      <c r="AH16" s="77"/>
      <c r="AI16" s="70"/>
      <c r="AJ16" s="55">
        <f t="shared" si="9"/>
        <v>0</v>
      </c>
      <c r="AK16" s="77"/>
      <c r="AL16" s="70"/>
      <c r="AM16" s="55">
        <f t="shared" si="10"/>
        <v>0</v>
      </c>
      <c r="AN16" s="97">
        <f>SUM(D16,G16,J16,M16,P16,S16,V16,Y16,AB16,AE16,AH16,AK16)</f>
        <v>273083</v>
      </c>
      <c r="AO16" s="77">
        <f>SUM(E16,H16,K16,N16,Q16,W16,T16,Z16,AC16,AF16,AI16,AL16)</f>
        <v>0</v>
      </c>
      <c r="AP16" s="56">
        <f t="shared" si="11"/>
        <v>0</v>
      </c>
      <c r="AQ16" s="124">
        <v>46914</v>
      </c>
      <c r="AR16" s="121"/>
      <c r="AS16" s="249"/>
      <c r="AT16" s="243"/>
      <c r="AU16" s="101" t="s">
        <v>51</v>
      </c>
      <c r="AV16" s="16">
        <f t="shared" si="53"/>
        <v>787300</v>
      </c>
      <c r="AW16" s="16">
        <f t="shared" si="53"/>
        <v>0</v>
      </c>
      <c r="AX16" s="17">
        <f t="shared" si="13"/>
        <v>0</v>
      </c>
      <c r="AY16" s="16">
        <f t="shared" si="14"/>
        <v>108045</v>
      </c>
      <c r="AZ16" s="207"/>
      <c r="BB16" s="193"/>
      <c r="BC16" s="19" t="s">
        <v>51</v>
      </c>
      <c r="BD16" s="16">
        <f t="shared" si="54"/>
        <v>145974</v>
      </c>
      <c r="BE16" s="16">
        <f t="shared" si="54"/>
        <v>0</v>
      </c>
      <c r="BF16" s="17">
        <f t="shared" si="15"/>
        <v>0</v>
      </c>
      <c r="BH16" s="193"/>
      <c r="BI16" s="19" t="s">
        <v>51</v>
      </c>
      <c r="BJ16" s="16">
        <f t="shared" si="55"/>
        <v>120732</v>
      </c>
      <c r="BK16" s="16">
        <f t="shared" si="55"/>
        <v>0</v>
      </c>
      <c r="BL16" s="17">
        <f t="shared" si="17"/>
        <v>0</v>
      </c>
      <c r="BN16" s="193"/>
      <c r="BO16" s="19" t="s">
        <v>51</v>
      </c>
      <c r="BP16" s="16">
        <f t="shared" si="56"/>
        <v>133032</v>
      </c>
      <c r="BQ16" s="16">
        <f t="shared" si="56"/>
        <v>0</v>
      </c>
      <c r="BR16" s="17">
        <f t="shared" si="19"/>
        <v>0</v>
      </c>
      <c r="BT16" s="193"/>
      <c r="BU16" s="19" t="s">
        <v>51</v>
      </c>
      <c r="BV16" s="16">
        <f t="shared" si="57"/>
        <v>132641</v>
      </c>
      <c r="BW16" s="16">
        <f t="shared" si="57"/>
        <v>0</v>
      </c>
      <c r="BX16" s="17">
        <f t="shared" si="21"/>
        <v>0</v>
      </c>
      <c r="BZ16" s="193"/>
      <c r="CA16" s="19" t="s">
        <v>51</v>
      </c>
      <c r="CB16" s="16">
        <f t="shared" si="58"/>
        <v>101845</v>
      </c>
      <c r="CC16" s="16">
        <f t="shared" si="58"/>
        <v>0</v>
      </c>
      <c r="CD16" s="17">
        <f t="shared" si="23"/>
        <v>0</v>
      </c>
      <c r="CF16" s="193"/>
      <c r="CG16" s="19" t="s">
        <v>51</v>
      </c>
      <c r="CH16" s="16">
        <f t="shared" si="59"/>
        <v>0</v>
      </c>
      <c r="CI16" s="16">
        <f t="shared" si="59"/>
        <v>0</v>
      </c>
      <c r="CJ16" s="17">
        <f t="shared" si="25"/>
        <v>0</v>
      </c>
      <c r="CL16" s="193"/>
      <c r="CM16" s="19" t="s">
        <v>51</v>
      </c>
      <c r="CN16" s="16">
        <f t="shared" si="60"/>
        <v>100896</v>
      </c>
      <c r="CO16" s="16">
        <f t="shared" si="60"/>
        <v>0</v>
      </c>
      <c r="CP16" s="17">
        <f t="shared" si="27"/>
        <v>0</v>
      </c>
      <c r="CR16" s="193"/>
      <c r="CS16" s="19" t="s">
        <v>51</v>
      </c>
      <c r="CT16" s="16">
        <f t="shared" si="61"/>
        <v>37911</v>
      </c>
      <c r="CU16" s="16">
        <f t="shared" si="61"/>
        <v>0</v>
      </c>
      <c r="CV16" s="17">
        <f t="shared" si="29"/>
        <v>0</v>
      </c>
      <c r="CX16" s="193"/>
      <c r="CY16" s="19" t="s">
        <v>51</v>
      </c>
      <c r="CZ16" s="16">
        <f t="shared" si="62"/>
        <v>3866</v>
      </c>
      <c r="DA16" s="16">
        <f t="shared" si="62"/>
        <v>0</v>
      </c>
      <c r="DB16" s="17">
        <f t="shared" si="31"/>
        <v>0</v>
      </c>
      <c r="DD16" s="193"/>
      <c r="DE16" s="19" t="s">
        <v>51</v>
      </c>
      <c r="DF16" s="16">
        <f t="shared" si="63"/>
        <v>6103</v>
      </c>
      <c r="DG16" s="16">
        <f t="shared" si="63"/>
        <v>0</v>
      </c>
      <c r="DH16" s="17">
        <f t="shared" si="33"/>
        <v>0</v>
      </c>
      <c r="DJ16" s="193"/>
      <c r="DK16" s="19" t="s">
        <v>51</v>
      </c>
      <c r="DL16" s="16">
        <f t="shared" si="64"/>
        <v>4300</v>
      </c>
      <c r="DM16" s="16">
        <f t="shared" si="64"/>
        <v>0</v>
      </c>
      <c r="DN16" s="17">
        <f t="shared" si="35"/>
        <v>0</v>
      </c>
      <c r="DP16" s="193"/>
      <c r="DQ16" s="19" t="s">
        <v>51</v>
      </c>
      <c r="DR16" s="16">
        <f t="shared" si="65"/>
        <v>0</v>
      </c>
      <c r="DS16" s="16">
        <f t="shared" si="65"/>
        <v>0</v>
      </c>
      <c r="DT16" s="17">
        <f t="shared" si="37"/>
        <v>0</v>
      </c>
    </row>
    <row r="17" spans="1:124" ht="18.75" customHeight="1" x14ac:dyDescent="0.3">
      <c r="A17" s="233"/>
      <c r="B17" s="234"/>
      <c r="C17" s="102" t="s">
        <v>44</v>
      </c>
      <c r="D17" s="58">
        <f>SUM(D14:D16)</f>
        <v>169574</v>
      </c>
      <c r="E17" s="71">
        <f>SUM(E14:E16)</f>
        <v>235262</v>
      </c>
      <c r="F17" s="59">
        <f t="shared" si="0"/>
        <v>0.72078788754665013</v>
      </c>
      <c r="G17" s="58">
        <f>SUM(G14:G16)</f>
        <v>139428</v>
      </c>
      <c r="H17" s="71">
        <f>SUM(H14:H16)</f>
        <v>175130</v>
      </c>
      <c r="I17" s="59">
        <f t="shared" si="39"/>
        <v>0.79614001027807912</v>
      </c>
      <c r="J17" s="58">
        <f>SUM(J14:J16)</f>
        <v>136002</v>
      </c>
      <c r="K17" s="71">
        <f>SUM(K14:K16)</f>
        <v>171225</v>
      </c>
      <c r="L17" s="59">
        <f t="shared" si="1"/>
        <v>0.79428821725799392</v>
      </c>
      <c r="M17" s="58">
        <f>SUM(M14:M16)</f>
        <v>115149</v>
      </c>
      <c r="N17" s="71">
        <f>SUM(N14:N16)</f>
        <v>144536</v>
      </c>
      <c r="O17" s="59">
        <f t="shared" si="2"/>
        <v>0.79668041180052029</v>
      </c>
      <c r="P17" s="58">
        <f>SUM(P14:P16)</f>
        <v>113735</v>
      </c>
      <c r="Q17" s="71">
        <f>SUM(Q14:Q16)</f>
        <v>156552</v>
      </c>
      <c r="R17" s="59">
        <f t="shared" si="3"/>
        <v>0.72649982114568956</v>
      </c>
      <c r="S17" s="58">
        <f>SUM(S14:S16)</f>
        <v>0</v>
      </c>
      <c r="T17" s="71">
        <f>SUM(T14:T16)</f>
        <v>0</v>
      </c>
      <c r="U17" s="59">
        <f t="shared" si="4"/>
        <v>0</v>
      </c>
      <c r="V17" s="58">
        <f>SUM(V14:V16)</f>
        <v>89737</v>
      </c>
      <c r="W17" s="71">
        <f>SUM(W14:W16)</f>
        <v>139167</v>
      </c>
      <c r="X17" s="59">
        <f t="shared" si="5"/>
        <v>0.64481522199946828</v>
      </c>
      <c r="Y17" s="58">
        <f>SUM(Y14:Y16)</f>
        <v>47660</v>
      </c>
      <c r="Z17" s="71">
        <f>SUM(Z14:Z16)</f>
        <v>62081</v>
      </c>
      <c r="AA17" s="59">
        <f t="shared" si="6"/>
        <v>0.76770670575538413</v>
      </c>
      <c r="AB17" s="58">
        <f>SUM(AB14:AB16)</f>
        <v>1827</v>
      </c>
      <c r="AC17" s="71">
        <f>SUM(AC14:AC16)</f>
        <v>1774</v>
      </c>
      <c r="AD17" s="59">
        <f t="shared" si="7"/>
        <v>1.0298759864712514</v>
      </c>
      <c r="AE17" s="58">
        <f>SUM(AE14:AE16)</f>
        <v>6804</v>
      </c>
      <c r="AF17" s="71">
        <f>SUM(AF14:AF16)</f>
        <v>8129</v>
      </c>
      <c r="AG17" s="59">
        <f t="shared" si="8"/>
        <v>0.83700332144175171</v>
      </c>
      <c r="AH17" s="58">
        <f>SUM(AH14:AH16)</f>
        <v>0</v>
      </c>
      <c r="AI17" s="71">
        <f>SUM(AI14:AI16)</f>
        <v>0</v>
      </c>
      <c r="AJ17" s="59">
        <f t="shared" si="9"/>
        <v>0</v>
      </c>
      <c r="AK17" s="58">
        <f>SUM(AK14:AK16)</f>
        <v>0</v>
      </c>
      <c r="AL17" s="71">
        <f>SUM(AL14:AL16)</f>
        <v>0</v>
      </c>
      <c r="AM17" s="59">
        <f t="shared" si="10"/>
        <v>0</v>
      </c>
      <c r="AN17" s="58">
        <f>SUM(AN14:AN16)</f>
        <v>819916</v>
      </c>
      <c r="AO17" s="58">
        <f>SUM(AO14:AO16)</f>
        <v>1093856</v>
      </c>
      <c r="AP17" s="103">
        <f t="shared" si="11"/>
        <v>0.74956484217301</v>
      </c>
      <c r="AQ17" s="133">
        <f>SUM(AQ14:AQ16)</f>
        <v>172371</v>
      </c>
      <c r="AR17" s="121"/>
      <c r="AS17" s="249"/>
      <c r="AT17" s="244"/>
      <c r="AU17" s="104" t="s">
        <v>44</v>
      </c>
      <c r="AV17" s="26">
        <f>SUM(AV14:AV16)</f>
        <v>2396238</v>
      </c>
      <c r="AW17" s="26">
        <f>SUM(AW14:AW16)</f>
        <v>3193507</v>
      </c>
      <c r="AX17" s="27">
        <f t="shared" si="13"/>
        <v>0.75034687570749026</v>
      </c>
      <c r="AY17" s="26">
        <f t="shared" si="14"/>
        <v>391649</v>
      </c>
      <c r="AZ17" s="207"/>
      <c r="BB17" s="194"/>
      <c r="BC17" s="25" t="s">
        <v>44</v>
      </c>
      <c r="BD17" s="26">
        <f>SUM(BD14:BD16)</f>
        <v>450752</v>
      </c>
      <c r="BE17" s="26">
        <f>SUM(BE14:BE16)</f>
        <v>584953</v>
      </c>
      <c r="BF17" s="27">
        <f t="shared" si="15"/>
        <v>0.77057814901368149</v>
      </c>
      <c r="BH17" s="194"/>
      <c r="BI17" s="25" t="s">
        <v>44</v>
      </c>
      <c r="BJ17" s="26">
        <f>SUM(BJ14:BJ16)</f>
        <v>372696</v>
      </c>
      <c r="BK17" s="26">
        <f>SUM(BK14:BK16)</f>
        <v>434595</v>
      </c>
      <c r="BL17" s="27">
        <f t="shared" si="17"/>
        <v>0.85757084181824461</v>
      </c>
      <c r="BN17" s="194"/>
      <c r="BO17" s="25" t="s">
        <v>44</v>
      </c>
      <c r="BP17" s="26">
        <f>SUM(BP14:BP16)</f>
        <v>410193</v>
      </c>
      <c r="BQ17" s="26">
        <f>SUM(BQ14:BQ16)</f>
        <v>551119</v>
      </c>
      <c r="BR17" s="27">
        <f t="shared" si="19"/>
        <v>0.74429116034830956</v>
      </c>
      <c r="BT17" s="194"/>
      <c r="BU17" s="25" t="s">
        <v>44</v>
      </c>
      <c r="BV17" s="26">
        <f>SUM(BV14:BV16)</f>
        <v>386007</v>
      </c>
      <c r="BW17" s="26">
        <f>SUM(BW14:BW16)</f>
        <v>533158</v>
      </c>
      <c r="BX17" s="27">
        <f t="shared" si="21"/>
        <v>0.72400114037489827</v>
      </c>
      <c r="BZ17" s="194"/>
      <c r="CA17" s="25" t="s">
        <v>44</v>
      </c>
      <c r="CB17" s="26">
        <f>SUM(CB14:CB16)</f>
        <v>344566</v>
      </c>
      <c r="CC17" s="26">
        <f>SUM(CC14:CC16)</f>
        <v>461747</v>
      </c>
      <c r="CD17" s="27">
        <f t="shared" si="23"/>
        <v>0.74622249846777566</v>
      </c>
      <c r="CF17" s="194"/>
      <c r="CG17" s="25" t="s">
        <v>44</v>
      </c>
      <c r="CH17" s="26">
        <f>SUM(CH14:CH16)</f>
        <v>0</v>
      </c>
      <c r="CI17" s="26">
        <f>SUM(CI14:CI16)</f>
        <v>0</v>
      </c>
      <c r="CJ17" s="27">
        <f t="shared" si="25"/>
        <v>0</v>
      </c>
      <c r="CL17" s="194"/>
      <c r="CM17" s="25" t="s">
        <v>44</v>
      </c>
      <c r="CN17" s="26">
        <f>SUM(CN14:CN16)</f>
        <v>277858</v>
      </c>
      <c r="CO17" s="26">
        <f>SUM(CO14:CO16)</f>
        <v>415817</v>
      </c>
      <c r="CP17" s="27">
        <f t="shared" si="27"/>
        <v>0.66822183797199253</v>
      </c>
      <c r="CR17" s="194"/>
      <c r="CS17" s="25" t="s">
        <v>44</v>
      </c>
      <c r="CT17" s="26">
        <f>SUM(CT14:CT16)</f>
        <v>108230</v>
      </c>
      <c r="CU17" s="26">
        <f>SUM(CU14:CU16)</f>
        <v>122448</v>
      </c>
      <c r="CV17" s="27">
        <f t="shared" si="29"/>
        <v>0.88388540441656871</v>
      </c>
      <c r="CX17" s="194"/>
      <c r="CY17" s="25" t="s">
        <v>44</v>
      </c>
      <c r="CZ17" s="26">
        <f>SUM(CZ14:CZ16)</f>
        <v>14648</v>
      </c>
      <c r="DA17" s="26">
        <f>SUM(DA14:DA16)</f>
        <v>33668</v>
      </c>
      <c r="DB17" s="27">
        <f t="shared" si="31"/>
        <v>0.43507187834145183</v>
      </c>
      <c r="DD17" s="194"/>
      <c r="DE17" s="25" t="s">
        <v>44</v>
      </c>
      <c r="DF17" s="26">
        <f>SUM(DF14:DF16)</f>
        <v>17746</v>
      </c>
      <c r="DG17" s="26">
        <f>SUM(DG14:DG16)</f>
        <v>23772</v>
      </c>
      <c r="DH17" s="27">
        <f t="shared" si="33"/>
        <v>0.74650849739188962</v>
      </c>
      <c r="DJ17" s="194"/>
      <c r="DK17" s="25" t="s">
        <v>44</v>
      </c>
      <c r="DL17" s="26">
        <f>SUM(DL14:DL16)</f>
        <v>13542</v>
      </c>
      <c r="DM17" s="26">
        <f>SUM(DM14:DM16)</f>
        <v>32230</v>
      </c>
      <c r="DN17" s="27">
        <f t="shared" si="35"/>
        <v>0.42016754576481541</v>
      </c>
      <c r="DP17" s="194"/>
      <c r="DQ17" s="25" t="s">
        <v>44</v>
      </c>
      <c r="DR17" s="26">
        <f>SUM(DR14:DR16)</f>
        <v>0</v>
      </c>
      <c r="DS17" s="26">
        <f>SUM(DS14:DS16)</f>
        <v>0</v>
      </c>
      <c r="DT17" s="27">
        <f t="shared" si="37"/>
        <v>0</v>
      </c>
    </row>
    <row r="18" spans="1:124" ht="18.75" customHeight="1" x14ac:dyDescent="0.3">
      <c r="A18" s="233"/>
      <c r="B18" s="232" t="s">
        <v>9</v>
      </c>
      <c r="C18" s="100" t="s">
        <v>53</v>
      </c>
      <c r="D18" s="77">
        <v>68347</v>
      </c>
      <c r="E18" s="70"/>
      <c r="F18" s="55">
        <f t="shared" si="0"/>
        <v>0</v>
      </c>
      <c r="G18" s="77">
        <v>55662</v>
      </c>
      <c r="H18" s="70"/>
      <c r="I18" s="55">
        <f t="shared" si="39"/>
        <v>0</v>
      </c>
      <c r="J18" s="77">
        <v>43940</v>
      </c>
      <c r="K18" s="70"/>
      <c r="L18" s="55">
        <f t="shared" si="1"/>
        <v>0</v>
      </c>
      <c r="M18" s="77">
        <v>38308</v>
      </c>
      <c r="N18" s="70"/>
      <c r="O18" s="55">
        <f t="shared" si="2"/>
        <v>0</v>
      </c>
      <c r="P18" s="77">
        <v>37268</v>
      </c>
      <c r="Q18" s="70"/>
      <c r="R18" s="55">
        <f t="shared" si="3"/>
        <v>0</v>
      </c>
      <c r="S18" s="77"/>
      <c r="T18" s="70"/>
      <c r="U18" s="55">
        <f t="shared" si="4"/>
        <v>0</v>
      </c>
      <c r="V18" s="77">
        <v>35803</v>
      </c>
      <c r="W18" s="70"/>
      <c r="X18" s="55">
        <f t="shared" si="5"/>
        <v>0</v>
      </c>
      <c r="Y18" s="77">
        <v>19031</v>
      </c>
      <c r="Z18" s="70"/>
      <c r="AA18" s="55">
        <f t="shared" si="6"/>
        <v>0</v>
      </c>
      <c r="AB18" s="77"/>
      <c r="AC18" s="70"/>
      <c r="AD18" s="55">
        <f t="shared" si="7"/>
        <v>0</v>
      </c>
      <c r="AE18" s="77">
        <v>2401</v>
      </c>
      <c r="AF18" s="70"/>
      <c r="AG18" s="55">
        <f t="shared" si="8"/>
        <v>0</v>
      </c>
      <c r="AH18" s="77"/>
      <c r="AI18" s="70"/>
      <c r="AJ18" s="55">
        <f t="shared" si="9"/>
        <v>0</v>
      </c>
      <c r="AK18" s="77"/>
      <c r="AL18" s="70"/>
      <c r="AM18" s="55">
        <f t="shared" si="10"/>
        <v>0</v>
      </c>
      <c r="AN18" s="97">
        <f>SUM(D18,G18,J18,M18,P18,S18,V18,Y18,AB18,AE18,AH18,AK18)</f>
        <v>300760</v>
      </c>
      <c r="AO18" s="77">
        <f>SUM(E18,H18,K18,N18,Q18,W18,T18,Z18,AC18,AF18,AI18,AL18)</f>
        <v>0</v>
      </c>
      <c r="AP18" s="56">
        <f t="shared" si="11"/>
        <v>0</v>
      </c>
      <c r="AQ18" s="124">
        <v>56489</v>
      </c>
      <c r="AR18" s="121"/>
      <c r="AS18" s="249"/>
      <c r="AT18" s="242" t="s">
        <v>9</v>
      </c>
      <c r="AU18" s="101" t="s">
        <v>53</v>
      </c>
      <c r="AV18" s="16">
        <f t="shared" ref="AV18:AW20" si="66">SUM(AN18,AN35,AN52,AN69,AN86,AN103,AN120,AN137,AN154,AN171,AN222,AN188,AN205,AN239)</f>
        <v>886048</v>
      </c>
      <c r="AW18" s="16">
        <f t="shared" si="66"/>
        <v>0</v>
      </c>
      <c r="AX18" s="17">
        <f t="shared" si="13"/>
        <v>0</v>
      </c>
      <c r="AY18" s="16">
        <f t="shared" si="14"/>
        <v>136687</v>
      </c>
      <c r="AZ18" s="207"/>
      <c r="BB18" s="192" t="s">
        <v>9</v>
      </c>
      <c r="BC18" s="19" t="s">
        <v>53</v>
      </c>
      <c r="BD18" s="16">
        <f t="shared" ref="BD18:BE20" si="67">SUM(D18,D35,D52,D69,D86,D103,D120,D137,D154,D171,D188,D205,D222,D239)</f>
        <v>178610</v>
      </c>
      <c r="BE18" s="16">
        <f t="shared" si="67"/>
        <v>0</v>
      </c>
      <c r="BF18" s="17">
        <f t="shared" si="15"/>
        <v>0</v>
      </c>
      <c r="BH18" s="192" t="s">
        <v>9</v>
      </c>
      <c r="BI18" s="19" t="s">
        <v>53</v>
      </c>
      <c r="BJ18" s="16">
        <f t="shared" ref="BJ18:BK20" si="68">SUM(G18,G35,G52,G69,G86,G103,G120,G137,G154,G171,G188,G205,G222,G239)</f>
        <v>144815</v>
      </c>
      <c r="BK18" s="16">
        <f t="shared" si="68"/>
        <v>0</v>
      </c>
      <c r="BL18" s="17">
        <f t="shared" si="17"/>
        <v>0</v>
      </c>
      <c r="BN18" s="192" t="s">
        <v>9</v>
      </c>
      <c r="BO18" s="19" t="s">
        <v>53</v>
      </c>
      <c r="BP18" s="16">
        <f t="shared" ref="BP18:BQ20" si="69">SUM(J18,J35,J52,J69,J86,J103,J120,J137,J154,J171,J188,J205,J222,J239)</f>
        <v>133247</v>
      </c>
      <c r="BQ18" s="16">
        <f t="shared" si="69"/>
        <v>0</v>
      </c>
      <c r="BR18" s="17">
        <f t="shared" si="19"/>
        <v>0</v>
      </c>
      <c r="BT18" s="192" t="s">
        <v>9</v>
      </c>
      <c r="BU18" s="19" t="s">
        <v>53</v>
      </c>
      <c r="BV18" s="16">
        <f t="shared" ref="BV18:BW20" si="70">SUM(M18,M35,M52,M69,M86,M103,M120,M137,M154,M171,M188,M205,M222,M239)</f>
        <v>137850</v>
      </c>
      <c r="BW18" s="16">
        <f t="shared" si="70"/>
        <v>0</v>
      </c>
      <c r="BX18" s="17">
        <f t="shared" si="21"/>
        <v>0</v>
      </c>
      <c r="BZ18" s="192" t="s">
        <v>9</v>
      </c>
      <c r="CA18" s="19" t="s">
        <v>53</v>
      </c>
      <c r="CB18" s="16">
        <f t="shared" ref="CB18:CC20" si="71">SUM(P18,P35,P52,P69,P86,P103,P120,P137,P154,P171,P188,P205,P222,P239)</f>
        <v>116001</v>
      </c>
      <c r="CC18" s="16">
        <f t="shared" si="71"/>
        <v>0</v>
      </c>
      <c r="CD18" s="17">
        <f t="shared" si="23"/>
        <v>0</v>
      </c>
      <c r="CF18" s="192" t="s">
        <v>9</v>
      </c>
      <c r="CG18" s="19" t="s">
        <v>53</v>
      </c>
      <c r="CH18" s="16">
        <f t="shared" ref="CH18:CI20" si="72">SUM(S18,S35,S52,S69,S86,S103,S120,S137,S154,S171,S188,S205,S222,S239)</f>
        <v>0</v>
      </c>
      <c r="CI18" s="16">
        <f t="shared" si="72"/>
        <v>0</v>
      </c>
      <c r="CJ18" s="17">
        <f t="shared" si="25"/>
        <v>0</v>
      </c>
      <c r="CL18" s="192" t="s">
        <v>9</v>
      </c>
      <c r="CM18" s="19" t="s">
        <v>53</v>
      </c>
      <c r="CN18" s="16">
        <f t="shared" ref="CN18:CO20" si="73">SUM(V18,V35,V52,V69,V86,V103,V120,V137,V171,V188,V205,V222,V239)</f>
        <v>117547</v>
      </c>
      <c r="CO18" s="16">
        <f t="shared" si="73"/>
        <v>0</v>
      </c>
      <c r="CP18" s="17">
        <f t="shared" si="27"/>
        <v>0</v>
      </c>
      <c r="CR18" s="192" t="s">
        <v>9</v>
      </c>
      <c r="CS18" s="19" t="s">
        <v>53</v>
      </c>
      <c r="CT18" s="16">
        <f t="shared" ref="CT18:CU20" si="74">SUM(Y18,Y35,Y52,Y69,Y86,Y103,Y120,Y137,Y154,Y171,Y188,Y205,Y222,Y239)</f>
        <v>42612</v>
      </c>
      <c r="CU18" s="16">
        <f t="shared" si="74"/>
        <v>0</v>
      </c>
      <c r="CV18" s="17">
        <f t="shared" si="29"/>
        <v>0</v>
      </c>
      <c r="CX18" s="192" t="s">
        <v>9</v>
      </c>
      <c r="CY18" s="19" t="s">
        <v>53</v>
      </c>
      <c r="CZ18" s="16">
        <f t="shared" ref="CZ18:DA20" si="75">SUM(AB18,AB35,AB52,AB69,AB86,AB103,AB120,AB137,AB154,AB171,AB188,AB205,AB222,AB239)</f>
        <v>4385</v>
      </c>
      <c r="DA18" s="16">
        <f t="shared" si="75"/>
        <v>0</v>
      </c>
      <c r="DB18" s="17">
        <f t="shared" si="31"/>
        <v>0</v>
      </c>
      <c r="DD18" s="192" t="s">
        <v>9</v>
      </c>
      <c r="DE18" s="19" t="s">
        <v>53</v>
      </c>
      <c r="DF18" s="16">
        <f t="shared" ref="DF18:DG20" si="76">SUM(AE18,AE35,AE52,AE69,AE86,AE103,AE120,AE137,AE154,AE171,AE188,AE205,AE222,AE239)</f>
        <v>6575</v>
      </c>
      <c r="DG18" s="16">
        <f t="shared" si="76"/>
        <v>0</v>
      </c>
      <c r="DH18" s="17">
        <f t="shared" si="33"/>
        <v>0</v>
      </c>
      <c r="DJ18" s="192" t="s">
        <v>9</v>
      </c>
      <c r="DK18" s="19" t="s">
        <v>53</v>
      </c>
      <c r="DL18" s="16">
        <f t="shared" ref="DL18:DM20" si="77">SUM(AH18,AH35,AH52,AH69,AH86,AH103,AH120,AH137,AH154,AH171,AH188,AH205,AH222,AH239)</f>
        <v>4406</v>
      </c>
      <c r="DM18" s="16">
        <f t="shared" si="77"/>
        <v>0</v>
      </c>
      <c r="DN18" s="17">
        <f t="shared" si="35"/>
        <v>0</v>
      </c>
      <c r="DP18" s="192" t="s">
        <v>9</v>
      </c>
      <c r="DQ18" s="19" t="s">
        <v>53</v>
      </c>
      <c r="DR18" s="16">
        <f t="shared" ref="DR18:DS20" si="78">SUM(AK18,AK35,AK52,AK69,AK86,AK103,AK120,AK137,AK154,AK171,AK188,AK205,AK222,AK239)</f>
        <v>0</v>
      </c>
      <c r="DS18" s="16">
        <f t="shared" si="78"/>
        <v>0</v>
      </c>
      <c r="DT18" s="17">
        <f t="shared" si="37"/>
        <v>0</v>
      </c>
    </row>
    <row r="19" spans="1:124" ht="18.75" customHeight="1" x14ac:dyDescent="0.3">
      <c r="A19" s="233"/>
      <c r="B19" s="233"/>
      <c r="C19" s="100" t="s">
        <v>48</v>
      </c>
      <c r="D19" s="151">
        <v>61610</v>
      </c>
      <c r="E19" s="150"/>
      <c r="F19" s="55">
        <v>0</v>
      </c>
      <c r="G19" s="153">
        <v>55658</v>
      </c>
      <c r="H19" s="150"/>
      <c r="I19" s="55">
        <v>0</v>
      </c>
      <c r="J19" s="153">
        <v>39023</v>
      </c>
      <c r="K19" s="150"/>
      <c r="L19" s="55">
        <v>0</v>
      </c>
      <c r="M19" s="151">
        <v>28971</v>
      </c>
      <c r="N19" s="150"/>
      <c r="O19" s="55">
        <v>0</v>
      </c>
      <c r="P19" s="151">
        <v>44496</v>
      </c>
      <c r="Q19" s="150"/>
      <c r="R19" s="55">
        <v>0</v>
      </c>
      <c r="S19" s="151"/>
      <c r="T19" s="150"/>
      <c r="U19" s="55">
        <v>0</v>
      </c>
      <c r="V19" s="151">
        <v>27689</v>
      </c>
      <c r="W19" s="150"/>
      <c r="X19" s="55">
        <v>0</v>
      </c>
      <c r="Y19" s="151">
        <v>10714</v>
      </c>
      <c r="Z19" s="150"/>
      <c r="AA19" s="55">
        <v>0</v>
      </c>
      <c r="AB19" s="151"/>
      <c r="AC19" s="150"/>
      <c r="AD19" s="55">
        <v>0</v>
      </c>
      <c r="AE19" s="151">
        <v>3412</v>
      </c>
      <c r="AF19" s="150"/>
      <c r="AG19" s="55">
        <v>0</v>
      </c>
      <c r="AH19" s="151"/>
      <c r="AI19" s="150"/>
      <c r="AJ19" s="55">
        <v>0</v>
      </c>
      <c r="AK19" s="151"/>
      <c r="AL19" s="150"/>
      <c r="AM19" s="55">
        <v>0</v>
      </c>
      <c r="AN19" s="152">
        <v>271573</v>
      </c>
      <c r="AO19" s="151">
        <v>0</v>
      </c>
      <c r="AP19" s="56">
        <v>0</v>
      </c>
      <c r="AQ19" s="158">
        <v>48465</v>
      </c>
      <c r="AR19" s="121"/>
      <c r="AS19" s="249"/>
      <c r="AT19" s="243"/>
      <c r="AU19" s="101" t="s">
        <v>48</v>
      </c>
      <c r="AV19" s="16">
        <f t="shared" si="66"/>
        <v>817174</v>
      </c>
      <c r="AW19" s="16">
        <f t="shared" si="66"/>
        <v>0</v>
      </c>
      <c r="AX19" s="17">
        <f t="shared" si="13"/>
        <v>0</v>
      </c>
      <c r="AY19" s="16">
        <f t="shared" si="14"/>
        <v>118464</v>
      </c>
      <c r="AZ19" s="207"/>
      <c r="BB19" s="193"/>
      <c r="BC19" s="19" t="s">
        <v>48</v>
      </c>
      <c r="BD19" s="16">
        <f t="shared" si="67"/>
        <v>157954</v>
      </c>
      <c r="BE19" s="16">
        <f t="shared" si="67"/>
        <v>0</v>
      </c>
      <c r="BF19" s="17">
        <f t="shared" si="15"/>
        <v>0</v>
      </c>
      <c r="BH19" s="193"/>
      <c r="BI19" s="19" t="s">
        <v>48</v>
      </c>
      <c r="BJ19" s="16">
        <f t="shared" si="68"/>
        <v>148853</v>
      </c>
      <c r="BK19" s="16">
        <f t="shared" si="68"/>
        <v>0</v>
      </c>
      <c r="BL19" s="17">
        <f t="shared" si="17"/>
        <v>0</v>
      </c>
      <c r="BN19" s="193"/>
      <c r="BO19" s="19" t="s">
        <v>48</v>
      </c>
      <c r="BP19" s="16">
        <f t="shared" si="69"/>
        <v>122544</v>
      </c>
      <c r="BQ19" s="16">
        <f t="shared" si="69"/>
        <v>0</v>
      </c>
      <c r="BR19" s="17">
        <f t="shared" si="19"/>
        <v>0</v>
      </c>
      <c r="BT19" s="193"/>
      <c r="BU19" s="19" t="s">
        <v>48</v>
      </c>
      <c r="BV19" s="16">
        <f t="shared" si="70"/>
        <v>111395</v>
      </c>
      <c r="BW19" s="16">
        <f t="shared" si="70"/>
        <v>0</v>
      </c>
      <c r="BX19" s="17">
        <f t="shared" si="21"/>
        <v>0</v>
      </c>
      <c r="BZ19" s="193"/>
      <c r="CA19" s="19" t="s">
        <v>48</v>
      </c>
      <c r="CB19" s="16">
        <f t="shared" si="71"/>
        <v>129062</v>
      </c>
      <c r="CC19" s="16">
        <f t="shared" si="71"/>
        <v>0</v>
      </c>
      <c r="CD19" s="17">
        <f t="shared" si="23"/>
        <v>0</v>
      </c>
      <c r="CF19" s="193"/>
      <c r="CG19" s="19" t="s">
        <v>48</v>
      </c>
      <c r="CH19" s="16">
        <f t="shared" si="72"/>
        <v>0</v>
      </c>
      <c r="CI19" s="16">
        <f t="shared" si="72"/>
        <v>0</v>
      </c>
      <c r="CJ19" s="17">
        <f t="shared" si="25"/>
        <v>0</v>
      </c>
      <c r="CL19" s="193"/>
      <c r="CM19" s="19" t="s">
        <v>48</v>
      </c>
      <c r="CN19" s="16">
        <f t="shared" si="73"/>
        <v>105870</v>
      </c>
      <c r="CO19" s="16">
        <f t="shared" si="73"/>
        <v>0</v>
      </c>
      <c r="CP19" s="17">
        <f t="shared" si="27"/>
        <v>0</v>
      </c>
      <c r="CR19" s="193"/>
      <c r="CS19" s="19" t="s">
        <v>48</v>
      </c>
      <c r="CT19" s="16">
        <f t="shared" si="74"/>
        <v>24303</v>
      </c>
      <c r="CU19" s="16">
        <f t="shared" si="74"/>
        <v>0</v>
      </c>
      <c r="CV19" s="17">
        <f t="shared" si="29"/>
        <v>0</v>
      </c>
      <c r="CX19" s="193"/>
      <c r="CY19" s="19" t="s">
        <v>48</v>
      </c>
      <c r="CZ19" s="16">
        <f t="shared" si="75"/>
        <v>3749</v>
      </c>
      <c r="DA19" s="16">
        <f t="shared" si="75"/>
        <v>0</v>
      </c>
      <c r="DB19" s="17">
        <f t="shared" si="31"/>
        <v>0</v>
      </c>
      <c r="DD19" s="193"/>
      <c r="DE19" s="19" t="s">
        <v>48</v>
      </c>
      <c r="DF19" s="16">
        <f t="shared" si="76"/>
        <v>8382</v>
      </c>
      <c r="DG19" s="16">
        <f t="shared" si="76"/>
        <v>0</v>
      </c>
      <c r="DH19" s="17">
        <f t="shared" si="33"/>
        <v>0</v>
      </c>
      <c r="DJ19" s="193"/>
      <c r="DK19" s="19" t="s">
        <v>48</v>
      </c>
      <c r="DL19" s="16">
        <f t="shared" si="77"/>
        <v>5062</v>
      </c>
      <c r="DM19" s="16">
        <f t="shared" si="77"/>
        <v>0</v>
      </c>
      <c r="DN19" s="17">
        <f t="shared" si="35"/>
        <v>0</v>
      </c>
      <c r="DP19" s="193"/>
      <c r="DQ19" s="19" t="s">
        <v>48</v>
      </c>
      <c r="DR19" s="16">
        <f t="shared" si="78"/>
        <v>0</v>
      </c>
      <c r="DS19" s="16">
        <f t="shared" si="78"/>
        <v>0</v>
      </c>
      <c r="DT19" s="17">
        <f t="shared" si="37"/>
        <v>0</v>
      </c>
    </row>
    <row r="20" spans="1:124" ht="18.75" customHeight="1" x14ac:dyDescent="0.3">
      <c r="A20" s="233"/>
      <c r="B20" s="233"/>
      <c r="C20" s="100" t="s">
        <v>54</v>
      </c>
      <c r="D20" s="111">
        <v>57130</v>
      </c>
      <c r="E20" s="70"/>
      <c r="F20" s="55">
        <f t="shared" ref="F20" si="79">IF(ISERROR(D20/E20),0,(D20/E20))</f>
        <v>0</v>
      </c>
      <c r="G20" s="111">
        <v>52461</v>
      </c>
      <c r="H20" s="70"/>
      <c r="I20" s="55">
        <f t="shared" ref="I20" si="80">IF(ISERROR(G20/H20),0,(G20/H20))</f>
        <v>0</v>
      </c>
      <c r="J20" s="142">
        <v>38442</v>
      </c>
      <c r="K20" s="70"/>
      <c r="L20" s="55">
        <f t="shared" ref="L20" si="81">IF(ISERROR(J20/K20),0,(J20/K20))</f>
        <v>0</v>
      </c>
      <c r="M20" s="111">
        <v>20212</v>
      </c>
      <c r="N20" s="70"/>
      <c r="O20" s="55">
        <f t="shared" ref="O20" si="82">IF(ISERROR(M20/N20),0,(M20/N20))</f>
        <v>0</v>
      </c>
      <c r="P20" s="111">
        <v>41475</v>
      </c>
      <c r="Q20" s="70"/>
      <c r="R20" s="55">
        <f t="shared" ref="R20" si="83">IF(ISERROR(P20/Q20),0,(P20/Q20))</f>
        <v>0</v>
      </c>
      <c r="S20" s="77">
        <v>0</v>
      </c>
      <c r="T20" s="70"/>
      <c r="U20" s="55">
        <f t="shared" ref="U20" si="84">IF(ISERROR(S20/T20),0,(S20/T20))</f>
        <v>0</v>
      </c>
      <c r="V20" s="111">
        <v>26945</v>
      </c>
      <c r="W20" s="70"/>
      <c r="X20" s="55">
        <f t="shared" ref="X20" si="85">IF(ISERROR(V20/W20),0,(V20/W20))</f>
        <v>0</v>
      </c>
      <c r="Y20" s="111">
        <v>11985</v>
      </c>
      <c r="Z20" s="70"/>
      <c r="AA20" s="55">
        <f t="shared" ref="AA20" si="86">IF(ISERROR(Y20/Z20),0,(Y20/Z20))</f>
        <v>0</v>
      </c>
      <c r="AB20" s="77"/>
      <c r="AC20" s="70"/>
      <c r="AD20" s="55">
        <f t="shared" ref="AD20" si="87">IF(ISERROR(AB20/AC20),0,(AB20/AC20))</f>
        <v>0</v>
      </c>
      <c r="AE20" s="111">
        <v>3575</v>
      </c>
      <c r="AF20" s="70"/>
      <c r="AG20" s="55">
        <f t="shared" ref="AG20" si="88">IF(ISERROR(AE20/AF20),0,(AE20/AF20))</f>
        <v>0</v>
      </c>
      <c r="AH20" s="77"/>
      <c r="AI20" s="70"/>
      <c r="AJ20" s="55">
        <f t="shared" ref="AJ20" si="89">IF(ISERROR(AH20/AI20),0,(AH20/AI20))</f>
        <v>0</v>
      </c>
      <c r="AK20" s="77"/>
      <c r="AL20" s="70"/>
      <c r="AM20" s="55">
        <f t="shared" ref="AM20" si="90">IF(ISERROR(AK20/AL20),0,(AK20/AL20))</f>
        <v>0</v>
      </c>
      <c r="AN20" s="97">
        <f>SUM(D20,G20,J20,M20,P20,S20,V20,Y20,AB20,AE20,AH20,AK20)</f>
        <v>252225</v>
      </c>
      <c r="AO20" s="77">
        <f>SUM(E20,H20,K20,N20,Q20,W20,T20,Z20,AC20,AF20,AI20,AL20)</f>
        <v>0</v>
      </c>
      <c r="AP20" s="56">
        <f t="shared" si="11"/>
        <v>0</v>
      </c>
      <c r="AQ20" s="118">
        <v>41519</v>
      </c>
      <c r="AR20" s="121"/>
      <c r="AS20" s="249"/>
      <c r="AT20" s="243"/>
      <c r="AU20" s="101" t="s">
        <v>54</v>
      </c>
      <c r="AV20" s="16">
        <f t="shared" si="66"/>
        <v>755884</v>
      </c>
      <c r="AW20" s="16">
        <f t="shared" si="66"/>
        <v>0</v>
      </c>
      <c r="AX20" s="17">
        <f t="shared" si="13"/>
        <v>0</v>
      </c>
      <c r="AY20" s="16">
        <f t="shared" si="14"/>
        <v>102155</v>
      </c>
      <c r="AZ20" s="207"/>
      <c r="BB20" s="193"/>
      <c r="BC20" s="19" t="s">
        <v>54</v>
      </c>
      <c r="BD20" s="16">
        <f t="shared" si="67"/>
        <v>147520</v>
      </c>
      <c r="BE20" s="16">
        <f t="shared" si="67"/>
        <v>0</v>
      </c>
      <c r="BF20" s="17">
        <f t="shared" si="15"/>
        <v>0</v>
      </c>
      <c r="BH20" s="193"/>
      <c r="BI20" s="19" t="s">
        <v>54</v>
      </c>
      <c r="BJ20" s="16">
        <f t="shared" si="68"/>
        <v>134953</v>
      </c>
      <c r="BK20" s="16">
        <f t="shared" si="68"/>
        <v>0</v>
      </c>
      <c r="BL20" s="17">
        <f t="shared" si="17"/>
        <v>0</v>
      </c>
      <c r="BN20" s="193"/>
      <c r="BO20" s="19" t="s">
        <v>54</v>
      </c>
      <c r="BP20" s="16">
        <f t="shared" si="69"/>
        <v>120762</v>
      </c>
      <c r="BQ20" s="16">
        <f t="shared" si="69"/>
        <v>0</v>
      </c>
      <c r="BR20" s="17">
        <f t="shared" si="19"/>
        <v>0</v>
      </c>
      <c r="BT20" s="193"/>
      <c r="BU20" s="19" t="s">
        <v>54</v>
      </c>
      <c r="BV20" s="16">
        <f t="shared" si="70"/>
        <v>91745</v>
      </c>
      <c r="BW20" s="16">
        <f t="shared" si="70"/>
        <v>0</v>
      </c>
      <c r="BX20" s="17">
        <f t="shared" si="21"/>
        <v>0</v>
      </c>
      <c r="BZ20" s="193"/>
      <c r="CA20" s="19" t="s">
        <v>54</v>
      </c>
      <c r="CB20" s="16">
        <f t="shared" si="71"/>
        <v>116577</v>
      </c>
      <c r="CC20" s="16">
        <f t="shared" si="71"/>
        <v>0</v>
      </c>
      <c r="CD20" s="17">
        <f t="shared" si="23"/>
        <v>0</v>
      </c>
      <c r="CF20" s="193"/>
      <c r="CG20" s="19" t="s">
        <v>54</v>
      </c>
      <c r="CH20" s="16">
        <f t="shared" si="72"/>
        <v>0</v>
      </c>
      <c r="CI20" s="16">
        <f t="shared" si="72"/>
        <v>0</v>
      </c>
      <c r="CJ20" s="17">
        <f t="shared" si="25"/>
        <v>0</v>
      </c>
      <c r="CL20" s="193"/>
      <c r="CM20" s="19" t="s">
        <v>54</v>
      </c>
      <c r="CN20" s="16">
        <f t="shared" si="73"/>
        <v>100468</v>
      </c>
      <c r="CO20" s="16">
        <f t="shared" si="73"/>
        <v>0</v>
      </c>
      <c r="CP20" s="17">
        <f t="shared" si="27"/>
        <v>0</v>
      </c>
      <c r="CR20" s="193"/>
      <c r="CS20" s="19" t="s">
        <v>54</v>
      </c>
      <c r="CT20" s="16">
        <f t="shared" si="74"/>
        <v>26935</v>
      </c>
      <c r="CU20" s="16">
        <f t="shared" si="74"/>
        <v>0</v>
      </c>
      <c r="CV20" s="17">
        <f t="shared" si="29"/>
        <v>0</v>
      </c>
      <c r="CX20" s="193"/>
      <c r="CY20" s="19" t="s">
        <v>54</v>
      </c>
      <c r="CZ20" s="16">
        <f t="shared" si="75"/>
        <v>3248</v>
      </c>
      <c r="DA20" s="16">
        <f t="shared" si="75"/>
        <v>0</v>
      </c>
      <c r="DB20" s="17">
        <f t="shared" si="31"/>
        <v>0</v>
      </c>
      <c r="DD20" s="193"/>
      <c r="DE20" s="19" t="s">
        <v>54</v>
      </c>
      <c r="DF20" s="16">
        <f t="shared" si="76"/>
        <v>8831</v>
      </c>
      <c r="DG20" s="16">
        <f t="shared" si="76"/>
        <v>0</v>
      </c>
      <c r="DH20" s="17">
        <f t="shared" si="33"/>
        <v>0</v>
      </c>
      <c r="DJ20" s="193"/>
      <c r="DK20" s="19" t="s">
        <v>54</v>
      </c>
      <c r="DL20" s="16">
        <f t="shared" si="77"/>
        <v>4845</v>
      </c>
      <c r="DM20" s="16">
        <f t="shared" si="77"/>
        <v>0</v>
      </c>
      <c r="DN20" s="17">
        <f t="shared" si="35"/>
        <v>0</v>
      </c>
      <c r="DP20" s="193"/>
      <c r="DQ20" s="19" t="s">
        <v>54</v>
      </c>
      <c r="DR20" s="16">
        <f t="shared" si="78"/>
        <v>0</v>
      </c>
      <c r="DS20" s="16">
        <f t="shared" si="78"/>
        <v>0</v>
      </c>
      <c r="DT20" s="17">
        <f t="shared" si="37"/>
        <v>0</v>
      </c>
    </row>
    <row r="21" spans="1:124" ht="18.75" customHeight="1" x14ac:dyDescent="0.3">
      <c r="A21" s="234"/>
      <c r="B21" s="234"/>
      <c r="C21" s="102" t="s">
        <v>44</v>
      </c>
      <c r="D21" s="58">
        <f>SUM(D18:D20)</f>
        <v>187087</v>
      </c>
      <c r="E21" s="71">
        <f>SUM(E18:E20)</f>
        <v>0</v>
      </c>
      <c r="F21" s="59">
        <f t="shared" si="0"/>
        <v>0</v>
      </c>
      <c r="G21" s="58">
        <f>SUM(G18:G20)</f>
        <v>163781</v>
      </c>
      <c r="H21" s="71">
        <f>SUM(H18:H20)</f>
        <v>0</v>
      </c>
      <c r="I21" s="59">
        <f t="shared" si="39"/>
        <v>0</v>
      </c>
      <c r="J21" s="58">
        <f>SUM(J18:J20)</f>
        <v>121405</v>
      </c>
      <c r="K21" s="71">
        <f>SUM(K18:K20)</f>
        <v>0</v>
      </c>
      <c r="L21" s="59">
        <f t="shared" si="1"/>
        <v>0</v>
      </c>
      <c r="M21" s="58">
        <f>SUM(M18:M20)</f>
        <v>87491</v>
      </c>
      <c r="N21" s="71">
        <f>SUM(N18:N20)</f>
        <v>0</v>
      </c>
      <c r="O21" s="59">
        <f t="shared" si="2"/>
        <v>0</v>
      </c>
      <c r="P21" s="58">
        <f>SUM(P18:P20)</f>
        <v>123239</v>
      </c>
      <c r="Q21" s="71">
        <f>SUM(Q18:Q20)</f>
        <v>0</v>
      </c>
      <c r="R21" s="59">
        <f t="shared" si="3"/>
        <v>0</v>
      </c>
      <c r="S21" s="58">
        <f>SUM(S18:S20)</f>
        <v>0</v>
      </c>
      <c r="T21" s="71">
        <f>SUM(T18:T20)</f>
        <v>0</v>
      </c>
      <c r="U21" s="59">
        <f t="shared" si="4"/>
        <v>0</v>
      </c>
      <c r="V21" s="58">
        <f>SUM(V18:V20)</f>
        <v>90437</v>
      </c>
      <c r="W21" s="71">
        <f>SUM(W18:W20)</f>
        <v>0</v>
      </c>
      <c r="X21" s="59">
        <f t="shared" si="5"/>
        <v>0</v>
      </c>
      <c r="Y21" s="58">
        <f>SUM(Y18:Y20)</f>
        <v>41730</v>
      </c>
      <c r="Z21" s="71">
        <f>SUM(Z18:Z20)</f>
        <v>0</v>
      </c>
      <c r="AA21" s="59">
        <f t="shared" si="6"/>
        <v>0</v>
      </c>
      <c r="AB21" s="58">
        <f>SUM(AB18:AB20)</f>
        <v>0</v>
      </c>
      <c r="AC21" s="71">
        <f>SUM(AC18:AC20)</f>
        <v>0</v>
      </c>
      <c r="AD21" s="59">
        <f t="shared" si="7"/>
        <v>0</v>
      </c>
      <c r="AE21" s="58">
        <f>SUM(AE18:AE20)</f>
        <v>9388</v>
      </c>
      <c r="AF21" s="71">
        <f>SUM(AF18:AF20)</f>
        <v>0</v>
      </c>
      <c r="AG21" s="59">
        <f t="shared" si="8"/>
        <v>0</v>
      </c>
      <c r="AH21" s="58">
        <f>SUM(AH18:AH20)</f>
        <v>0</v>
      </c>
      <c r="AI21" s="71">
        <f>SUM(AI18:AI20)</f>
        <v>0</v>
      </c>
      <c r="AJ21" s="59">
        <f t="shared" si="9"/>
        <v>0</v>
      </c>
      <c r="AK21" s="58">
        <f>SUM(AK18:AK20)</f>
        <v>0</v>
      </c>
      <c r="AL21" s="71">
        <f>SUM(AL18:AL20)</f>
        <v>0</v>
      </c>
      <c r="AM21" s="59">
        <f t="shared" si="10"/>
        <v>0</v>
      </c>
      <c r="AN21" s="58">
        <f>SUM(AN18:AN20)</f>
        <v>824558</v>
      </c>
      <c r="AO21" s="58">
        <f>SUM(AO18:AO20)</f>
        <v>0</v>
      </c>
      <c r="AP21" s="103">
        <f t="shared" si="11"/>
        <v>0</v>
      </c>
      <c r="AQ21" s="133">
        <f>SUM(AQ18:AQ20)</f>
        <v>146473</v>
      </c>
      <c r="AR21" s="121"/>
      <c r="AS21" s="250"/>
      <c r="AT21" s="244"/>
      <c r="AU21" s="104" t="s">
        <v>44</v>
      </c>
      <c r="AV21" s="26">
        <f>SUM(AV18:AV20)</f>
        <v>2459106</v>
      </c>
      <c r="AW21" s="26">
        <f>SUM(AW18:AW20)</f>
        <v>0</v>
      </c>
      <c r="AX21" s="27">
        <f t="shared" si="13"/>
        <v>0</v>
      </c>
      <c r="AY21" s="26">
        <f t="shared" si="14"/>
        <v>357306</v>
      </c>
      <c r="AZ21" s="207"/>
      <c r="BB21" s="194"/>
      <c r="BC21" s="25" t="s">
        <v>44</v>
      </c>
      <c r="BD21" s="26">
        <f>SUM(BD18:BD20)</f>
        <v>484084</v>
      </c>
      <c r="BE21" s="26">
        <f>SUM(BE18:BE20)</f>
        <v>0</v>
      </c>
      <c r="BF21" s="27">
        <f t="shared" si="15"/>
        <v>0</v>
      </c>
      <c r="BH21" s="194"/>
      <c r="BI21" s="25" t="s">
        <v>44</v>
      </c>
      <c r="BJ21" s="26">
        <f>SUM(BJ18:BJ20)</f>
        <v>428621</v>
      </c>
      <c r="BK21" s="26">
        <f>SUM(BK18:BK20)</f>
        <v>0</v>
      </c>
      <c r="BL21" s="27">
        <f t="shared" si="17"/>
        <v>0</v>
      </c>
      <c r="BN21" s="194"/>
      <c r="BO21" s="25" t="s">
        <v>44</v>
      </c>
      <c r="BP21" s="26">
        <f>SUM(BP18:BP20)</f>
        <v>376553</v>
      </c>
      <c r="BQ21" s="26">
        <f>SUM(BQ18:BQ20)</f>
        <v>0</v>
      </c>
      <c r="BR21" s="27">
        <f t="shared" si="19"/>
        <v>0</v>
      </c>
      <c r="BT21" s="194"/>
      <c r="BU21" s="25" t="s">
        <v>44</v>
      </c>
      <c r="BV21" s="26">
        <f>SUM(BV18:BV20)</f>
        <v>340990</v>
      </c>
      <c r="BW21" s="26">
        <f>SUM(BW18:BW20)</f>
        <v>0</v>
      </c>
      <c r="BX21" s="27">
        <f t="shared" si="21"/>
        <v>0</v>
      </c>
      <c r="BZ21" s="194"/>
      <c r="CA21" s="25" t="s">
        <v>44</v>
      </c>
      <c r="CB21" s="26">
        <f>SUM(CB18:CB20)</f>
        <v>361640</v>
      </c>
      <c r="CC21" s="26">
        <f>SUM(CC18:CC20)</f>
        <v>0</v>
      </c>
      <c r="CD21" s="27">
        <f t="shared" si="23"/>
        <v>0</v>
      </c>
      <c r="CF21" s="194"/>
      <c r="CG21" s="25" t="s">
        <v>44</v>
      </c>
      <c r="CH21" s="26">
        <f>SUM(CH18:CH20)</f>
        <v>0</v>
      </c>
      <c r="CI21" s="26">
        <f>SUM(CI18:CI20)</f>
        <v>0</v>
      </c>
      <c r="CJ21" s="27">
        <f t="shared" si="25"/>
        <v>0</v>
      </c>
      <c r="CL21" s="194"/>
      <c r="CM21" s="25" t="s">
        <v>44</v>
      </c>
      <c r="CN21" s="26">
        <f>SUM(CN18:CN20)</f>
        <v>323885</v>
      </c>
      <c r="CO21" s="26">
        <f>SUM(CO18:CO20)</f>
        <v>0</v>
      </c>
      <c r="CP21" s="27">
        <f t="shared" si="27"/>
        <v>0</v>
      </c>
      <c r="CR21" s="194"/>
      <c r="CS21" s="25" t="s">
        <v>44</v>
      </c>
      <c r="CT21" s="26">
        <f>SUM(CT18:CT20)</f>
        <v>93850</v>
      </c>
      <c r="CU21" s="26">
        <f>SUM(CU18:CU20)</f>
        <v>0</v>
      </c>
      <c r="CV21" s="27">
        <f t="shared" si="29"/>
        <v>0</v>
      </c>
      <c r="CX21" s="194"/>
      <c r="CY21" s="25" t="s">
        <v>44</v>
      </c>
      <c r="CZ21" s="26">
        <f>SUM(CZ18:CZ20)</f>
        <v>11382</v>
      </c>
      <c r="DA21" s="26">
        <f>SUM(DA18:DA20)</f>
        <v>0</v>
      </c>
      <c r="DB21" s="27">
        <f t="shared" si="31"/>
        <v>0</v>
      </c>
      <c r="DD21" s="194"/>
      <c r="DE21" s="25" t="s">
        <v>44</v>
      </c>
      <c r="DF21" s="26">
        <f>SUM(DF18:DF20)</f>
        <v>23788</v>
      </c>
      <c r="DG21" s="26">
        <f>SUM(DG18:DG20)</f>
        <v>0</v>
      </c>
      <c r="DH21" s="27">
        <f t="shared" si="33"/>
        <v>0</v>
      </c>
      <c r="DJ21" s="194"/>
      <c r="DK21" s="25" t="s">
        <v>44</v>
      </c>
      <c r="DL21" s="26">
        <f>SUM(DL18:DL20)</f>
        <v>14313</v>
      </c>
      <c r="DM21" s="26">
        <f>SUM(DM18:DM20)</f>
        <v>0</v>
      </c>
      <c r="DN21" s="27">
        <f t="shared" si="35"/>
        <v>0</v>
      </c>
      <c r="DP21" s="194"/>
      <c r="DQ21" s="25" t="s">
        <v>44</v>
      </c>
      <c r="DR21" s="26">
        <f>SUM(DR18:DR20)</f>
        <v>0</v>
      </c>
      <c r="DS21" s="26">
        <f>SUM(DS18:DS20)</f>
        <v>0</v>
      </c>
      <c r="DT21" s="27">
        <f t="shared" si="37"/>
        <v>0</v>
      </c>
    </row>
    <row r="22" spans="1:124" ht="18.75" customHeight="1" x14ac:dyDescent="0.3">
      <c r="A22" s="235" t="s">
        <v>46</v>
      </c>
      <c r="B22" s="236"/>
      <c r="C22" s="237"/>
      <c r="D22" s="61">
        <f>SUM(D9,D13,D17,D21)</f>
        <v>683152</v>
      </c>
      <c r="E22" s="73">
        <f>SUM(E9,E13,E17,E21)</f>
        <v>1426055</v>
      </c>
      <c r="F22" s="62">
        <f t="shared" si="0"/>
        <v>0.47905024701010829</v>
      </c>
      <c r="G22" s="61">
        <f>SUM(G9,G13,G17,G21)</f>
        <v>558099</v>
      </c>
      <c r="H22" s="73">
        <f>SUM(H9,H13,H17,H21)</f>
        <v>1176800</v>
      </c>
      <c r="I22" s="62">
        <f t="shared" si="39"/>
        <v>0.47425135961930659</v>
      </c>
      <c r="J22" s="61">
        <f>SUM(J9,J13,J17,J21)</f>
        <v>527945</v>
      </c>
      <c r="K22" s="73">
        <f>SUM(K9,K13,K17,K21)</f>
        <v>1195541</v>
      </c>
      <c r="L22" s="62">
        <f t="shared" si="1"/>
        <v>0.44159506031160789</v>
      </c>
      <c r="M22" s="61">
        <f>SUM(M9,M13,M17,M21)</f>
        <v>427071</v>
      </c>
      <c r="N22" s="73">
        <f>SUM(N9,N13,N17,N21)</f>
        <v>1006329</v>
      </c>
      <c r="O22" s="62">
        <f t="shared" si="2"/>
        <v>0.42438506691151701</v>
      </c>
      <c r="P22" s="61">
        <f>SUM(P9,P13,P17,P21)</f>
        <v>462209</v>
      </c>
      <c r="Q22" s="73">
        <f>SUM(Q9,Q13,Q17,Q21)</f>
        <v>980504</v>
      </c>
      <c r="R22" s="62">
        <f t="shared" si="3"/>
        <v>0.47139940275613357</v>
      </c>
      <c r="S22" s="61">
        <f>SUM(S9,S13,S17,S21)</f>
        <v>0</v>
      </c>
      <c r="T22" s="73">
        <f>SUM(T9,T13,T17,T21)</f>
        <v>0</v>
      </c>
      <c r="U22" s="62">
        <f t="shared" si="4"/>
        <v>0</v>
      </c>
      <c r="V22" s="61">
        <f>SUM(V9,V13,V17,V21)</f>
        <v>358704</v>
      </c>
      <c r="W22" s="73">
        <f>SUM(W9,W13,W17,W21)</f>
        <v>943640</v>
      </c>
      <c r="X22" s="62">
        <f t="shared" si="5"/>
        <v>0.38012801492094445</v>
      </c>
      <c r="Y22" s="61">
        <f>SUM(Y9,Y13,Y17,Y21)</f>
        <v>196753</v>
      </c>
      <c r="Z22" s="73">
        <f>SUM(Z9,Z13,Z17,Z21)</f>
        <v>476465</v>
      </c>
      <c r="AA22" s="62">
        <f t="shared" si="6"/>
        <v>0.41294323822316437</v>
      </c>
      <c r="AB22" s="61">
        <f>SUM(AB9,AB13,AB17,AB21)</f>
        <v>1827</v>
      </c>
      <c r="AC22" s="73">
        <f>SUM(AC9,AC13,AC17,AC21)</f>
        <v>1774</v>
      </c>
      <c r="AD22" s="62">
        <f t="shared" si="7"/>
        <v>1.0298759864712514</v>
      </c>
      <c r="AE22" s="61">
        <f>SUM(AE9,AE13,AE17,AE21)</f>
        <v>26090</v>
      </c>
      <c r="AF22" s="73">
        <f>SUM(AF9,AF13,AF17,AF21)</f>
        <v>43602</v>
      </c>
      <c r="AG22" s="62">
        <f t="shared" si="8"/>
        <v>0.59836704738314761</v>
      </c>
      <c r="AH22" s="61">
        <f>SUM(AH9,AH13,AH17,AH21)</f>
        <v>0</v>
      </c>
      <c r="AI22" s="73">
        <f>SUM(AI9,AI13,AI17,AI21)</f>
        <v>0</v>
      </c>
      <c r="AJ22" s="62">
        <f t="shared" si="9"/>
        <v>0</v>
      </c>
      <c r="AK22" s="61">
        <f>SUM(AK9,AK13,AK17,AK21)</f>
        <v>0</v>
      </c>
      <c r="AL22" s="73">
        <f>SUM(AL9,AL13,AL17,AL21)</f>
        <v>0</v>
      </c>
      <c r="AM22" s="62">
        <f t="shared" si="10"/>
        <v>0</v>
      </c>
      <c r="AN22" s="61">
        <f>SUM(AN9,AN13,AN17,AN21)</f>
        <v>3241850</v>
      </c>
      <c r="AO22" s="61">
        <f>SUM(AO9,AO13,AO17,AO21)</f>
        <v>7250710</v>
      </c>
      <c r="AP22" s="105">
        <f t="shared" si="11"/>
        <v>0.44710793839499857</v>
      </c>
      <c r="AQ22" s="134">
        <f>SUM(AQ9,AQ13,AQ17,AQ21)</f>
        <v>587738</v>
      </c>
      <c r="AR22" s="123"/>
      <c r="AS22" s="239" t="s">
        <v>46</v>
      </c>
      <c r="AT22" s="240"/>
      <c r="AU22" s="241"/>
      <c r="AV22" s="31">
        <f>SUM(AV9,AV13,AV17,AV21)</f>
        <v>9421769</v>
      </c>
      <c r="AW22" s="31">
        <f>SUM(AW9,AW13,AW17,AW21)</f>
        <v>21718968</v>
      </c>
      <c r="AX22" s="32">
        <f t="shared" si="13"/>
        <v>0.43380371479897201</v>
      </c>
      <c r="AY22" s="31">
        <f>SUM(AY9,AY13,AY17,AY21)</f>
        <v>1415393</v>
      </c>
      <c r="AZ22" s="23"/>
      <c r="BB22" s="190" t="s">
        <v>46</v>
      </c>
      <c r="BC22" s="191"/>
      <c r="BD22" s="31">
        <f>SUM(BD9,BD13,BD17,BD21)</f>
        <v>1785496</v>
      </c>
      <c r="BE22" s="31">
        <f>SUM(BE9,BE13,BE17,BE21)</f>
        <v>3645232</v>
      </c>
      <c r="BF22" s="32">
        <f t="shared" si="15"/>
        <v>0.48981683470352505</v>
      </c>
      <c r="BH22" s="190" t="s">
        <v>46</v>
      </c>
      <c r="BI22" s="191"/>
      <c r="BJ22" s="31">
        <f>SUM(BJ9,BJ13,BJ17,BJ21)</f>
        <v>1474512</v>
      </c>
      <c r="BK22" s="31">
        <f>SUM(BK9,BK13,BK17,BK21)</f>
        <v>2895963</v>
      </c>
      <c r="BL22" s="32">
        <f t="shared" si="17"/>
        <v>0.50916120129987852</v>
      </c>
      <c r="BN22" s="190" t="s">
        <v>46</v>
      </c>
      <c r="BO22" s="191"/>
      <c r="BP22" s="31">
        <f>SUM(BP9,BP13,BP17,BP21)</f>
        <v>1610812</v>
      </c>
      <c r="BQ22" s="31">
        <f>SUM(BQ9,BQ13,BQ17,BQ21)</f>
        <v>3977185</v>
      </c>
      <c r="BR22" s="32">
        <f t="shared" si="19"/>
        <v>0.40501309343166081</v>
      </c>
      <c r="BT22" s="190" t="s">
        <v>46</v>
      </c>
      <c r="BU22" s="191"/>
      <c r="BV22" s="31">
        <f>SUM(BV9,BV13,BV17,BV21)</f>
        <v>1427458</v>
      </c>
      <c r="BW22" s="31">
        <f>SUM(BW9,BW13,BW17,BW21)</f>
        <v>3639892</v>
      </c>
      <c r="BX22" s="32">
        <f t="shared" si="21"/>
        <v>0.39217042703464827</v>
      </c>
      <c r="BZ22" s="190" t="s">
        <v>46</v>
      </c>
      <c r="CA22" s="191"/>
      <c r="CB22" s="31">
        <f>SUM(CB9,CB13,CB17,CB21)</f>
        <v>1354832</v>
      </c>
      <c r="CC22" s="31">
        <f>SUM(CC9,CC13,CC17,CC21)</f>
        <v>2972203</v>
      </c>
      <c r="CD22" s="32">
        <f t="shared" si="23"/>
        <v>0.45583427511512503</v>
      </c>
      <c r="CF22" s="190" t="s">
        <v>46</v>
      </c>
      <c r="CG22" s="191"/>
      <c r="CH22" s="31">
        <f>SUM(CH9,CH13,CH17,CH21)</f>
        <v>0</v>
      </c>
      <c r="CI22" s="31">
        <f>SUM(CI9,CI13,CI17,CI21)</f>
        <v>0</v>
      </c>
      <c r="CJ22" s="32">
        <f t="shared" si="25"/>
        <v>0</v>
      </c>
      <c r="CL22" s="190" t="s">
        <v>46</v>
      </c>
      <c r="CM22" s="191"/>
      <c r="CN22" s="31">
        <f>SUM(CN9,CN13,CN17,CN21)</f>
        <v>1156341</v>
      </c>
      <c r="CO22" s="31">
        <f>SUM(CO9,CO13,CO17,CO21)</f>
        <v>3060000</v>
      </c>
      <c r="CP22" s="32">
        <f t="shared" si="27"/>
        <v>0.37788921568627448</v>
      </c>
      <c r="CR22" s="190" t="s">
        <v>46</v>
      </c>
      <c r="CS22" s="191"/>
      <c r="CT22" s="31">
        <f>SUM(CT9,CT13,CT17,CT21)</f>
        <v>459210</v>
      </c>
      <c r="CU22" s="31">
        <f>SUM(CU9,CU13,CU17,CU21)</f>
        <v>1019006</v>
      </c>
      <c r="CV22" s="32">
        <f t="shared" si="29"/>
        <v>0.4506450403628634</v>
      </c>
      <c r="CX22" s="190" t="s">
        <v>46</v>
      </c>
      <c r="CY22" s="191"/>
      <c r="CZ22" s="31">
        <f>SUM(CZ9,CZ13,CZ17,CZ21)</f>
        <v>39702</v>
      </c>
      <c r="DA22" s="31">
        <f>SUM(DA9,DA13,DA17,DA21)</f>
        <v>175849</v>
      </c>
      <c r="DB22" s="32">
        <f t="shared" si="31"/>
        <v>0.22577324863945772</v>
      </c>
      <c r="DD22" s="190" t="s">
        <v>46</v>
      </c>
      <c r="DE22" s="191"/>
      <c r="DF22" s="31">
        <f>SUM(DF9,DF13,DF17,DF21)</f>
        <v>64404</v>
      </c>
      <c r="DG22" s="31">
        <f>SUM(DG9,DG13,DG17,DG21)</f>
        <v>122732</v>
      </c>
      <c r="DH22" s="32">
        <f t="shared" si="33"/>
        <v>0.52475312062053903</v>
      </c>
      <c r="DJ22" s="190" t="s">
        <v>46</v>
      </c>
      <c r="DK22" s="191"/>
      <c r="DL22" s="31">
        <f>SUM(DL9,DL13,DL17,DL21)</f>
        <v>49002</v>
      </c>
      <c r="DM22" s="31">
        <f>SUM(DM9,DM13,DM17,DM21)</f>
        <v>209890</v>
      </c>
      <c r="DN22" s="32">
        <f t="shared" si="35"/>
        <v>0.23346514841107247</v>
      </c>
      <c r="DP22" s="190" t="s">
        <v>46</v>
      </c>
      <c r="DQ22" s="191"/>
      <c r="DR22" s="31">
        <f>SUM(DR9,DR13,DR17,DR21)</f>
        <v>0</v>
      </c>
      <c r="DS22" s="31">
        <f>SUM(DS9,DS13,DS17,DS21)</f>
        <v>0</v>
      </c>
      <c r="DT22" s="32">
        <f t="shared" si="37"/>
        <v>0</v>
      </c>
    </row>
    <row r="23" spans="1:124" ht="18.75" customHeight="1" x14ac:dyDescent="0.3">
      <c r="A23" s="238" t="s">
        <v>11</v>
      </c>
      <c r="B23" s="232" t="s">
        <v>24</v>
      </c>
      <c r="C23" s="100" t="s">
        <v>41</v>
      </c>
      <c r="D23" s="77">
        <v>16199</v>
      </c>
      <c r="E23" s="69">
        <v>59038</v>
      </c>
      <c r="F23" s="55">
        <f t="shared" si="0"/>
        <v>0.27438260103662049</v>
      </c>
      <c r="G23" s="77"/>
      <c r="H23" s="69"/>
      <c r="I23" s="55">
        <f t="shared" si="39"/>
        <v>0</v>
      </c>
      <c r="J23" s="77">
        <v>19502</v>
      </c>
      <c r="K23" s="69">
        <v>75675</v>
      </c>
      <c r="L23" s="55">
        <f t="shared" si="1"/>
        <v>0.25770730095804428</v>
      </c>
      <c r="M23" s="77">
        <v>12164</v>
      </c>
      <c r="N23" s="69">
        <v>55040</v>
      </c>
      <c r="O23" s="55">
        <f t="shared" si="2"/>
        <v>0.22100290697674418</v>
      </c>
      <c r="P23" s="77">
        <v>32087</v>
      </c>
      <c r="Q23" s="69">
        <v>123942</v>
      </c>
      <c r="R23" s="55">
        <f t="shared" si="3"/>
        <v>0.25888722144228754</v>
      </c>
      <c r="S23" s="77"/>
      <c r="T23" s="69"/>
      <c r="U23" s="55">
        <f t="shared" si="4"/>
        <v>0</v>
      </c>
      <c r="V23" s="77">
        <v>13354</v>
      </c>
      <c r="W23" s="69">
        <v>58202</v>
      </c>
      <c r="X23" s="55">
        <f t="shared" si="5"/>
        <v>0.22944228720662521</v>
      </c>
      <c r="Y23" s="77">
        <v>9824</v>
      </c>
      <c r="Z23" s="70">
        <v>37708</v>
      </c>
      <c r="AA23" s="55">
        <f t="shared" si="6"/>
        <v>0.26052826986315902</v>
      </c>
      <c r="AB23" s="77"/>
      <c r="AC23" s="70"/>
      <c r="AD23" s="55">
        <f t="shared" si="7"/>
        <v>0</v>
      </c>
      <c r="AE23" s="77"/>
      <c r="AF23" s="70"/>
      <c r="AG23" s="55">
        <f t="shared" si="8"/>
        <v>0</v>
      </c>
      <c r="AH23" s="77">
        <v>0</v>
      </c>
      <c r="AI23" s="70"/>
      <c r="AJ23" s="55">
        <f t="shared" si="9"/>
        <v>0</v>
      </c>
      <c r="AK23" s="77"/>
      <c r="AL23" s="70"/>
      <c r="AM23" s="55">
        <f t="shared" si="10"/>
        <v>0</v>
      </c>
      <c r="AN23" s="97">
        <f>SUM(D23,G23,J23,M23,P23,S23,V23,Y23,AB23,AE23,AH23,AK23)</f>
        <v>103130</v>
      </c>
      <c r="AO23" s="77">
        <f>SUM(E23,H23,K23,N23,Q23,W23,T23,Z23,AC23,AF23,AI23,AL23)</f>
        <v>409605</v>
      </c>
      <c r="AP23" s="98">
        <f t="shared" si="11"/>
        <v>0.25177915308651017</v>
      </c>
      <c r="AQ23" s="140">
        <v>10187</v>
      </c>
      <c r="AR23" s="121"/>
      <c r="AS23" s="230" t="s">
        <v>71</v>
      </c>
      <c r="AT23" s="231"/>
      <c r="AU23" s="231"/>
      <c r="AV23" s="81">
        <f>AV22+'2018년'!AH22+'2019년'!AQ22+'2020년'!AP22+'2021년'!AV22</f>
        <v>24405696</v>
      </c>
      <c r="AW23" s="81">
        <f>AW22+'2018년'!AI22+'2019년'!AR22+'2020년'!AQ22+'2021년'!AW22</f>
        <v>134858486</v>
      </c>
      <c r="AX23" s="80">
        <f t="shared" si="13"/>
        <v>0.18097263823649926</v>
      </c>
      <c r="AY23" s="81">
        <f>AY22+'2018년'!AK22+'2019년'!AT22+'2020년'!AS22+'2021년'!AY22</f>
        <v>3470332</v>
      </c>
    </row>
    <row r="24" spans="1:124" ht="18.75" customHeight="1" x14ac:dyDescent="0.3">
      <c r="A24" s="233"/>
      <c r="B24" s="233"/>
      <c r="C24" s="100" t="s">
        <v>43</v>
      </c>
      <c r="D24" s="77">
        <v>15390</v>
      </c>
      <c r="E24" s="70">
        <v>52342</v>
      </c>
      <c r="F24" s="55">
        <f t="shared" si="0"/>
        <v>0.29402774062894044</v>
      </c>
      <c r="G24" s="77"/>
      <c r="H24" s="70"/>
      <c r="I24" s="55">
        <f t="shared" si="39"/>
        <v>0</v>
      </c>
      <c r="J24" s="77">
        <v>20134</v>
      </c>
      <c r="K24" s="70">
        <v>73303</v>
      </c>
      <c r="L24" s="55">
        <f t="shared" si="1"/>
        <v>0.27466815819270696</v>
      </c>
      <c r="M24" s="77">
        <v>12731</v>
      </c>
      <c r="N24" s="70">
        <v>53437</v>
      </c>
      <c r="O24" s="55">
        <f t="shared" si="2"/>
        <v>0.23824316484832606</v>
      </c>
      <c r="P24" s="77">
        <v>32434</v>
      </c>
      <c r="Q24" s="70">
        <v>121864</v>
      </c>
      <c r="R24" s="55">
        <f t="shared" si="3"/>
        <v>0.26614914987198846</v>
      </c>
      <c r="S24" s="77"/>
      <c r="T24" s="70"/>
      <c r="U24" s="55">
        <f t="shared" si="4"/>
        <v>0</v>
      </c>
      <c r="V24" s="77">
        <v>12084</v>
      </c>
      <c r="W24" s="70">
        <v>49129</v>
      </c>
      <c r="X24" s="55">
        <f t="shared" si="5"/>
        <v>0.2459647051639561</v>
      </c>
      <c r="Y24" s="77">
        <v>10030</v>
      </c>
      <c r="Z24" s="70">
        <v>37516</v>
      </c>
      <c r="AA24" s="55">
        <f t="shared" si="6"/>
        <v>0.26735259622561042</v>
      </c>
      <c r="AB24" s="77"/>
      <c r="AC24" s="70"/>
      <c r="AD24" s="55">
        <f t="shared" si="7"/>
        <v>0</v>
      </c>
      <c r="AE24" s="77"/>
      <c r="AF24" s="70"/>
      <c r="AG24" s="55">
        <f t="shared" si="8"/>
        <v>0</v>
      </c>
      <c r="AH24" s="77">
        <v>0</v>
      </c>
      <c r="AI24" s="70"/>
      <c r="AJ24" s="55">
        <f t="shared" si="9"/>
        <v>0</v>
      </c>
      <c r="AK24" s="77">
        <v>0</v>
      </c>
      <c r="AL24" s="70"/>
      <c r="AM24" s="55">
        <f t="shared" si="10"/>
        <v>0</v>
      </c>
      <c r="AN24" s="97">
        <f>SUM(D24,G24,J24,M24,P24,S24,V24,Y24,AB24,AE24,AH24,AK24)</f>
        <v>102803</v>
      </c>
      <c r="AO24" s="77">
        <f>SUM(E24,H24,K24,N24,Q24,W24,T24,Z24,AC24,AF24,AI24,AL24)</f>
        <v>387591</v>
      </c>
      <c r="AP24" s="56">
        <f t="shared" si="11"/>
        <v>0.26523577688852423</v>
      </c>
      <c r="AQ24" s="124">
        <v>10081</v>
      </c>
      <c r="AR24" s="121"/>
      <c r="AT24" s="106"/>
    </row>
    <row r="25" spans="1:124" ht="18.75" customHeight="1" x14ac:dyDescent="0.3">
      <c r="A25" s="233"/>
      <c r="B25" s="233"/>
      <c r="C25" s="100" t="s">
        <v>47</v>
      </c>
      <c r="D25" s="77">
        <v>15095</v>
      </c>
      <c r="E25" s="114">
        <v>46392</v>
      </c>
      <c r="F25" s="55">
        <f t="shared" si="0"/>
        <v>0.32537937575444043</v>
      </c>
      <c r="G25" s="77"/>
      <c r="H25" s="70"/>
      <c r="I25" s="55">
        <f t="shared" si="39"/>
        <v>0</v>
      </c>
      <c r="J25" s="77">
        <v>18487</v>
      </c>
      <c r="K25" s="70">
        <v>60575</v>
      </c>
      <c r="L25" s="55">
        <f t="shared" si="1"/>
        <v>0.30519191085431285</v>
      </c>
      <c r="M25" s="77">
        <v>9409</v>
      </c>
      <c r="N25" s="70">
        <v>34567</v>
      </c>
      <c r="O25" s="55">
        <f t="shared" si="2"/>
        <v>0.27219602511065466</v>
      </c>
      <c r="P25" s="77">
        <v>33988</v>
      </c>
      <c r="Q25" s="70">
        <v>110163</v>
      </c>
      <c r="R25" s="55">
        <f t="shared" si="3"/>
        <v>0.30852464075960168</v>
      </c>
      <c r="S25" s="77"/>
      <c r="T25" s="70"/>
      <c r="U25" s="55">
        <f t="shared" si="4"/>
        <v>0</v>
      </c>
      <c r="V25" s="77">
        <v>10917</v>
      </c>
      <c r="W25" s="70">
        <v>36843</v>
      </c>
      <c r="X25" s="55">
        <f t="shared" si="5"/>
        <v>0.29631137529517138</v>
      </c>
      <c r="Y25" s="77">
        <v>10236</v>
      </c>
      <c r="Z25" s="70">
        <v>31910</v>
      </c>
      <c r="AA25" s="55">
        <f t="shared" si="6"/>
        <v>0.3207771858351614</v>
      </c>
      <c r="AB25" s="77"/>
      <c r="AC25" s="70"/>
      <c r="AD25" s="55">
        <f t="shared" si="7"/>
        <v>0</v>
      </c>
      <c r="AE25" s="77"/>
      <c r="AF25" s="70"/>
      <c r="AG25" s="55">
        <f t="shared" si="8"/>
        <v>0</v>
      </c>
      <c r="AH25" s="77">
        <v>0</v>
      </c>
      <c r="AI25" s="70"/>
      <c r="AJ25" s="55">
        <f t="shared" si="9"/>
        <v>0</v>
      </c>
      <c r="AK25" s="77">
        <v>0</v>
      </c>
      <c r="AL25" s="70"/>
      <c r="AM25" s="55">
        <f t="shared" si="10"/>
        <v>0</v>
      </c>
      <c r="AN25" s="97">
        <f>SUM(D25,G25,J25,M25,P25,S25,V25,Y25,AB25,AE25,AH25,AK25)</f>
        <v>98132</v>
      </c>
      <c r="AO25" s="77">
        <f>SUM(E25,H25,K25,N25,Q25,W25,T25,Z25,AC25,AF25,AI25,AL25)</f>
        <v>320450</v>
      </c>
      <c r="AP25" s="56">
        <f t="shared" si="11"/>
        <v>0.30623186144484321</v>
      </c>
      <c r="AQ25" s="124">
        <v>7038</v>
      </c>
      <c r="AR25" s="121"/>
      <c r="AV25" s="107"/>
      <c r="AW25" s="107"/>
    </row>
    <row r="26" spans="1:124" ht="18.75" customHeight="1" x14ac:dyDescent="0.3">
      <c r="A26" s="233"/>
      <c r="B26" s="234"/>
      <c r="C26" s="102" t="s">
        <v>44</v>
      </c>
      <c r="D26" s="58">
        <f>SUM(D23:D25)</f>
        <v>46684</v>
      </c>
      <c r="E26" s="71">
        <f>SUM(E23:E25)</f>
        <v>157772</v>
      </c>
      <c r="F26" s="59">
        <f t="shared" si="0"/>
        <v>0.29589534264635042</v>
      </c>
      <c r="G26" s="58">
        <f>SUM(G23:G25)</f>
        <v>0</v>
      </c>
      <c r="H26" s="71">
        <f>SUM(H23:H25)</f>
        <v>0</v>
      </c>
      <c r="I26" s="59">
        <f t="shared" si="39"/>
        <v>0</v>
      </c>
      <c r="J26" s="58">
        <f>SUM(J23:J25)</f>
        <v>58123</v>
      </c>
      <c r="K26" s="71">
        <f>SUM(K23:K25)</f>
        <v>209553</v>
      </c>
      <c r="L26" s="59">
        <f t="shared" si="1"/>
        <v>0.27736658506439898</v>
      </c>
      <c r="M26" s="58">
        <f>SUM(M23:M25)</f>
        <v>34304</v>
      </c>
      <c r="N26" s="71">
        <f>SUM(N23:N25)</f>
        <v>143044</v>
      </c>
      <c r="O26" s="59">
        <f t="shared" si="2"/>
        <v>0.23981432286569168</v>
      </c>
      <c r="P26" s="58">
        <f>SUM(P23:P25)</f>
        <v>98509</v>
      </c>
      <c r="Q26" s="71">
        <f>SUM(Q23:Q25)</f>
        <v>355969</v>
      </c>
      <c r="R26" s="59">
        <f t="shared" si="3"/>
        <v>0.27673477184811035</v>
      </c>
      <c r="S26" s="58">
        <f>SUM(S23:S25)</f>
        <v>0</v>
      </c>
      <c r="T26" s="71">
        <f>SUM(T23:T25)</f>
        <v>0</v>
      </c>
      <c r="U26" s="59">
        <f t="shared" si="4"/>
        <v>0</v>
      </c>
      <c r="V26" s="58">
        <f>SUM(V23:V25)</f>
        <v>36355</v>
      </c>
      <c r="W26" s="71">
        <f>SUM(W23:W25)</f>
        <v>144174</v>
      </c>
      <c r="X26" s="59">
        <f t="shared" si="5"/>
        <v>0.25216058373909306</v>
      </c>
      <c r="Y26" s="58">
        <f>SUM(Y23:Y25)</f>
        <v>30090</v>
      </c>
      <c r="Z26" s="71">
        <f>SUM(Z23:Z25)</f>
        <v>107134</v>
      </c>
      <c r="AA26" s="59">
        <f t="shared" si="6"/>
        <v>0.28086321802602349</v>
      </c>
      <c r="AB26" s="58">
        <f>SUM(AB23:AB25)</f>
        <v>0</v>
      </c>
      <c r="AC26" s="71">
        <f>SUM(AC23:AC25)</f>
        <v>0</v>
      </c>
      <c r="AD26" s="59">
        <f t="shared" si="7"/>
        <v>0</v>
      </c>
      <c r="AE26" s="58">
        <f>SUM(AE23:AE25)</f>
        <v>0</v>
      </c>
      <c r="AF26" s="71">
        <f>SUM(AF23:AF25)</f>
        <v>0</v>
      </c>
      <c r="AG26" s="59">
        <f t="shared" si="8"/>
        <v>0</v>
      </c>
      <c r="AH26" s="58">
        <f>SUM(AH23:AH25)</f>
        <v>0</v>
      </c>
      <c r="AI26" s="71">
        <f>SUM(AI23:AI25)</f>
        <v>0</v>
      </c>
      <c r="AJ26" s="59">
        <f t="shared" si="9"/>
        <v>0</v>
      </c>
      <c r="AK26" s="58">
        <f>SUM(AK23:AK25)</f>
        <v>0</v>
      </c>
      <c r="AL26" s="71">
        <f>SUM(AL23:AL25)</f>
        <v>0</v>
      </c>
      <c r="AM26" s="59">
        <f t="shared" si="10"/>
        <v>0</v>
      </c>
      <c r="AN26" s="58">
        <f>SUM(AN23:AN25)</f>
        <v>304065</v>
      </c>
      <c r="AO26" s="58">
        <f>SUM(AO23:AO25)</f>
        <v>1117646</v>
      </c>
      <c r="AP26" s="103">
        <f t="shared" si="11"/>
        <v>0.27205841563428851</v>
      </c>
      <c r="AQ26" s="133">
        <f>SUM(AQ23:AQ25)</f>
        <v>27306</v>
      </c>
      <c r="AR26" s="121"/>
      <c r="AV26" s="106"/>
    </row>
    <row r="27" spans="1:124" ht="18.75" customHeight="1" x14ac:dyDescent="0.3">
      <c r="A27" s="233"/>
      <c r="B27" s="232" t="s">
        <v>25</v>
      </c>
      <c r="C27" s="100" t="s">
        <v>38</v>
      </c>
      <c r="D27" s="129">
        <v>19379</v>
      </c>
      <c r="E27" s="70">
        <v>66696</v>
      </c>
      <c r="F27" s="55">
        <f t="shared" si="0"/>
        <v>0.29055715485186517</v>
      </c>
      <c r="G27" s="77"/>
      <c r="H27" s="70"/>
      <c r="I27" s="55">
        <f t="shared" si="39"/>
        <v>0</v>
      </c>
      <c r="J27" s="129">
        <v>20039</v>
      </c>
      <c r="K27" s="70">
        <v>74015</v>
      </c>
      <c r="L27" s="55">
        <f t="shared" si="1"/>
        <v>0.27074241707761942</v>
      </c>
      <c r="M27" s="129">
        <v>12756</v>
      </c>
      <c r="N27" s="70">
        <v>49361</v>
      </c>
      <c r="O27" s="55">
        <f t="shared" si="2"/>
        <v>0.25842264135653653</v>
      </c>
      <c r="P27" s="129">
        <v>39816</v>
      </c>
      <c r="Q27" s="70">
        <v>143096</v>
      </c>
      <c r="R27" s="55">
        <f t="shared" si="3"/>
        <v>0.27824677139822218</v>
      </c>
      <c r="S27" s="77"/>
      <c r="T27" s="70"/>
      <c r="U27" s="55">
        <f t="shared" si="4"/>
        <v>0</v>
      </c>
      <c r="V27" s="129">
        <v>12714</v>
      </c>
      <c r="W27" s="70">
        <v>40576</v>
      </c>
      <c r="X27" s="55">
        <f t="shared" si="5"/>
        <v>0.3133379337539432</v>
      </c>
      <c r="Y27" s="129">
        <v>7860</v>
      </c>
      <c r="Z27" s="70">
        <v>23847</v>
      </c>
      <c r="AA27" s="55">
        <f t="shared" si="6"/>
        <v>0.32960120769908163</v>
      </c>
      <c r="AB27" s="77"/>
      <c r="AC27" s="70"/>
      <c r="AD27" s="55">
        <f t="shared" si="7"/>
        <v>0</v>
      </c>
      <c r="AE27" s="77"/>
      <c r="AF27" s="70"/>
      <c r="AG27" s="55">
        <f t="shared" si="8"/>
        <v>0</v>
      </c>
      <c r="AH27" s="77">
        <v>0</v>
      </c>
      <c r="AI27" s="69"/>
      <c r="AJ27" s="55">
        <f t="shared" si="9"/>
        <v>0</v>
      </c>
      <c r="AK27" s="77">
        <v>0</v>
      </c>
      <c r="AL27" s="69"/>
      <c r="AM27" s="55">
        <f t="shared" si="10"/>
        <v>0</v>
      </c>
      <c r="AN27" s="97">
        <f>SUM(D27,G27,J27,M27,P27,S27,V27,Y27,AB27,AE27,AH27,AK27)</f>
        <v>112564</v>
      </c>
      <c r="AO27" s="77">
        <f>SUM(E27,H27,K27,N27,Q27,W27,T27,Z27,AC27,AF27,AI27,AL27)</f>
        <v>397591</v>
      </c>
      <c r="AP27" s="56">
        <f t="shared" si="11"/>
        <v>0.28311506045156959</v>
      </c>
      <c r="AQ27" s="22">
        <v>9908</v>
      </c>
      <c r="AR27" s="121"/>
      <c r="BG27" s="49"/>
      <c r="BH27" s="49"/>
    </row>
    <row r="28" spans="1:124" ht="18.75" customHeight="1" x14ac:dyDescent="0.3">
      <c r="A28" s="233"/>
      <c r="B28" s="233"/>
      <c r="C28" s="54" t="s">
        <v>39</v>
      </c>
      <c r="D28" s="136">
        <v>20745</v>
      </c>
      <c r="E28" s="5">
        <v>76016</v>
      </c>
      <c r="F28" s="55">
        <f t="shared" si="0"/>
        <v>0.27290307303725531</v>
      </c>
      <c r="G28" s="77"/>
      <c r="H28" s="77"/>
      <c r="I28" s="55">
        <f t="shared" si="39"/>
        <v>0</v>
      </c>
      <c r="J28" s="135">
        <v>20712</v>
      </c>
      <c r="K28" s="70">
        <v>76247</v>
      </c>
      <c r="L28" s="55">
        <f t="shared" si="1"/>
        <v>0.27164347449735726</v>
      </c>
      <c r="M28" s="135">
        <v>13919</v>
      </c>
      <c r="N28" s="70">
        <v>54359</v>
      </c>
      <c r="O28" s="55">
        <f t="shared" si="2"/>
        <v>0.25605695469011569</v>
      </c>
      <c r="P28" s="135">
        <v>41653</v>
      </c>
      <c r="Q28" s="70">
        <v>151324</v>
      </c>
      <c r="R28" s="55">
        <f t="shared" si="3"/>
        <v>0.27525706431233643</v>
      </c>
      <c r="S28" s="77"/>
      <c r="T28" s="77"/>
      <c r="U28" s="55">
        <f t="shared" si="4"/>
        <v>0</v>
      </c>
      <c r="V28" s="135">
        <v>14260</v>
      </c>
      <c r="W28" s="70">
        <v>45441</v>
      </c>
      <c r="X28" s="55">
        <f t="shared" si="5"/>
        <v>0.31381351642789551</v>
      </c>
      <c r="Y28" s="135">
        <v>8510</v>
      </c>
      <c r="Z28" s="70">
        <v>25757</v>
      </c>
      <c r="AA28" s="55">
        <f t="shared" si="6"/>
        <v>0.33039562060799005</v>
      </c>
      <c r="AB28" s="77"/>
      <c r="AC28" s="77"/>
      <c r="AD28" s="55">
        <f t="shared" si="7"/>
        <v>0</v>
      </c>
      <c r="AE28" s="77"/>
      <c r="AF28" s="77"/>
      <c r="AG28" s="55">
        <f t="shared" si="8"/>
        <v>0</v>
      </c>
      <c r="AH28" s="77">
        <v>0</v>
      </c>
      <c r="AI28" s="70"/>
      <c r="AJ28" s="55">
        <f t="shared" si="9"/>
        <v>0</v>
      </c>
      <c r="AK28" s="77">
        <v>0</v>
      </c>
      <c r="AL28" s="70"/>
      <c r="AM28" s="55">
        <f t="shared" si="10"/>
        <v>0</v>
      </c>
      <c r="AN28" s="97">
        <f>SUM(D28,G28,J28,M28,P28,S28,V28,Y28,AB28,AE28,AH28,AK28)</f>
        <v>119799</v>
      </c>
      <c r="AO28" s="77">
        <f>SUM(E28,H28,K28,N28,Q28,W28,T28,Z28,AC28,AF28,AI28,AL28)</f>
        <v>429144</v>
      </c>
      <c r="AP28" s="56">
        <f t="shared" si="11"/>
        <v>0.27915804485207762</v>
      </c>
      <c r="AQ28" s="118">
        <v>11446</v>
      </c>
      <c r="AR28" s="122"/>
      <c r="AT28" s="106"/>
      <c r="AU28" s="106"/>
      <c r="AW28" s="65"/>
    </row>
    <row r="29" spans="1:124" ht="18.75" customHeight="1" x14ac:dyDescent="0.3">
      <c r="A29" s="233"/>
      <c r="B29" s="233"/>
      <c r="C29" s="100" t="s">
        <v>52</v>
      </c>
      <c r="D29" s="77">
        <v>18998</v>
      </c>
      <c r="E29" s="70">
        <v>69648</v>
      </c>
      <c r="F29" s="55">
        <f t="shared" si="0"/>
        <v>0.27277165173443602</v>
      </c>
      <c r="G29" s="77"/>
      <c r="H29" s="77"/>
      <c r="I29" s="55">
        <f t="shared" si="39"/>
        <v>0</v>
      </c>
      <c r="J29" s="77">
        <v>17540</v>
      </c>
      <c r="K29" s="70">
        <v>64437</v>
      </c>
      <c r="L29" s="55">
        <f t="shared" si="1"/>
        <v>0.27220385803187608</v>
      </c>
      <c r="M29" s="77">
        <v>13423</v>
      </c>
      <c r="N29" s="70">
        <v>51048</v>
      </c>
      <c r="O29" s="55">
        <f t="shared" si="2"/>
        <v>0.26294859739852688</v>
      </c>
      <c r="P29" s="77">
        <v>38504</v>
      </c>
      <c r="Q29" s="70">
        <v>138809</v>
      </c>
      <c r="R29" s="55">
        <f t="shared" si="3"/>
        <v>0.27738835378109489</v>
      </c>
      <c r="S29" s="77"/>
      <c r="T29" s="77"/>
      <c r="U29" s="55">
        <f t="shared" si="4"/>
        <v>0</v>
      </c>
      <c r="V29" s="77">
        <v>12564</v>
      </c>
      <c r="W29" s="70">
        <v>39063</v>
      </c>
      <c r="X29" s="55">
        <f t="shared" si="5"/>
        <v>0.32163428308117659</v>
      </c>
      <c r="Y29" s="77">
        <v>7203</v>
      </c>
      <c r="Z29" s="70">
        <v>21202</v>
      </c>
      <c r="AA29" s="55">
        <f t="shared" si="6"/>
        <v>0.33973210074521271</v>
      </c>
      <c r="AB29" s="77"/>
      <c r="AC29" s="70"/>
      <c r="AD29" s="55">
        <f t="shared" si="7"/>
        <v>0</v>
      </c>
      <c r="AE29" s="77"/>
      <c r="AF29" s="70"/>
      <c r="AG29" s="55">
        <f t="shared" si="8"/>
        <v>0</v>
      </c>
      <c r="AH29" s="77">
        <v>0</v>
      </c>
      <c r="AI29" s="70"/>
      <c r="AJ29" s="55">
        <f t="shared" si="9"/>
        <v>0</v>
      </c>
      <c r="AK29" s="77">
        <v>0</v>
      </c>
      <c r="AL29" s="70"/>
      <c r="AM29" s="55">
        <f t="shared" si="10"/>
        <v>0</v>
      </c>
      <c r="AN29" s="97">
        <f>SUM(D29,G29,J29,M29,P29,S29,V29,Y29,AB29,AE29,AH29,AK29)</f>
        <v>108232</v>
      </c>
      <c r="AO29" s="77">
        <f>SUM(E29,H29,K29,N29,Q29,W29,T29,Z29,AC29,AF29,AI29,AL29)</f>
        <v>384207</v>
      </c>
      <c r="AP29" s="56">
        <f t="shared" si="11"/>
        <v>0.28170231151436598</v>
      </c>
      <c r="AQ29" s="124">
        <v>10966</v>
      </c>
      <c r="AR29" s="121"/>
      <c r="AS29" s="106"/>
      <c r="AW29" s="65"/>
      <c r="AY29" s="106"/>
      <c r="BA29" s="4"/>
    </row>
    <row r="30" spans="1:124" ht="18.75" customHeight="1" x14ac:dyDescent="0.3">
      <c r="A30" s="233"/>
      <c r="B30" s="234"/>
      <c r="C30" s="102" t="s">
        <v>44</v>
      </c>
      <c r="D30" s="58">
        <f>SUM(D27:D29)</f>
        <v>59122</v>
      </c>
      <c r="E30" s="71">
        <f>SUM(E27:E29)</f>
        <v>212360</v>
      </c>
      <c r="F30" s="59">
        <f t="shared" si="0"/>
        <v>0.27840459596910905</v>
      </c>
      <c r="G30" s="58">
        <f>SUM(G27:G29)</f>
        <v>0</v>
      </c>
      <c r="H30" s="71">
        <f>SUM(H27:H29)</f>
        <v>0</v>
      </c>
      <c r="I30" s="59">
        <f t="shared" si="39"/>
        <v>0</v>
      </c>
      <c r="J30" s="58">
        <f>SUM(J27:J29)</f>
        <v>58291</v>
      </c>
      <c r="K30" s="71">
        <f>SUM(K27:K29)</f>
        <v>214699</v>
      </c>
      <c r="L30" s="59">
        <f t="shared" si="1"/>
        <v>0.27150103167690581</v>
      </c>
      <c r="M30" s="58">
        <f>SUM(M27:M29)</f>
        <v>40098</v>
      </c>
      <c r="N30" s="71">
        <f>SUM(N27:N29)</f>
        <v>154768</v>
      </c>
      <c r="O30" s="59">
        <f t="shared" si="2"/>
        <v>0.25908456528481338</v>
      </c>
      <c r="P30" s="58">
        <f>SUM(P27:P29)</f>
        <v>119973</v>
      </c>
      <c r="Q30" s="71">
        <f>SUM(Q27:Q29)</f>
        <v>433229</v>
      </c>
      <c r="R30" s="59">
        <f t="shared" si="3"/>
        <v>0.2769274448386419</v>
      </c>
      <c r="S30" s="58">
        <f>SUM(S27:S29)</f>
        <v>0</v>
      </c>
      <c r="T30" s="71">
        <f>SUM(T27:T29)</f>
        <v>0</v>
      </c>
      <c r="U30" s="59">
        <f t="shared" si="4"/>
        <v>0</v>
      </c>
      <c r="V30" s="58">
        <f>SUM(V27:V29)</f>
        <v>39538</v>
      </c>
      <c r="W30" s="71">
        <f>SUM(W27:W29)</f>
        <v>125080</v>
      </c>
      <c r="X30" s="59">
        <f t="shared" si="5"/>
        <v>0.31610169491525425</v>
      </c>
      <c r="Y30" s="58">
        <f>SUM(Y27:Y29)</f>
        <v>23573</v>
      </c>
      <c r="Z30" s="71">
        <f>SUM(Z27:Z29)</f>
        <v>70806</v>
      </c>
      <c r="AA30" s="59">
        <f t="shared" si="6"/>
        <v>0.33292376352286529</v>
      </c>
      <c r="AB30" s="58">
        <f>SUM(AB27:AB29)</f>
        <v>0</v>
      </c>
      <c r="AC30" s="71">
        <f>SUM(AC27:AC29)</f>
        <v>0</v>
      </c>
      <c r="AD30" s="59">
        <f t="shared" si="7"/>
        <v>0</v>
      </c>
      <c r="AE30" s="58">
        <f>SUM(AE27:AE29)</f>
        <v>0</v>
      </c>
      <c r="AF30" s="71">
        <f>SUM(AF27:AF29)</f>
        <v>0</v>
      </c>
      <c r="AG30" s="59">
        <f t="shared" si="8"/>
        <v>0</v>
      </c>
      <c r="AH30" s="58">
        <f>SUM(AH27:AH29)</f>
        <v>0</v>
      </c>
      <c r="AI30" s="71">
        <f>SUM(AI27:AI29)</f>
        <v>0</v>
      </c>
      <c r="AJ30" s="59">
        <f t="shared" si="9"/>
        <v>0</v>
      </c>
      <c r="AK30" s="58">
        <f>SUM(AK27:AK29)</f>
        <v>0</v>
      </c>
      <c r="AL30" s="71">
        <f>SUM(AL27:AL29)</f>
        <v>0</v>
      </c>
      <c r="AM30" s="59">
        <f t="shared" si="10"/>
        <v>0</v>
      </c>
      <c r="AN30" s="58">
        <f>SUM(AN27:AN29)</f>
        <v>340595</v>
      </c>
      <c r="AO30" s="58">
        <f>SUM(AO27:AO29)</f>
        <v>1210942</v>
      </c>
      <c r="AP30" s="103">
        <f t="shared" si="11"/>
        <v>0.28126450317191082</v>
      </c>
      <c r="AQ30" s="133">
        <f>SUM(AQ27:AQ29)</f>
        <v>32320</v>
      </c>
      <c r="AR30" s="121"/>
    </row>
    <row r="31" spans="1:124" ht="18.75" customHeight="1" x14ac:dyDescent="0.3">
      <c r="A31" s="233"/>
      <c r="B31" s="232" t="s">
        <v>26</v>
      </c>
      <c r="C31" s="100" t="s">
        <v>55</v>
      </c>
      <c r="D31" s="137">
        <v>20029</v>
      </c>
      <c r="E31" s="77">
        <v>73876</v>
      </c>
      <c r="F31" s="55">
        <f t="shared" si="0"/>
        <v>0.27111646542855594</v>
      </c>
      <c r="G31" s="77"/>
      <c r="H31" s="77"/>
      <c r="I31" s="55">
        <f t="shared" si="39"/>
        <v>0</v>
      </c>
      <c r="J31" s="137">
        <v>21907</v>
      </c>
      <c r="K31" s="70">
        <v>77711</v>
      </c>
      <c r="L31" s="55">
        <f t="shared" si="1"/>
        <v>0.28190346283022993</v>
      </c>
      <c r="M31" s="137">
        <v>12083</v>
      </c>
      <c r="N31" s="70">
        <v>47211</v>
      </c>
      <c r="O31" s="55">
        <f t="shared" si="2"/>
        <v>0.25593611658299975</v>
      </c>
      <c r="P31" s="137">
        <v>41721</v>
      </c>
      <c r="Q31" s="70">
        <v>146746</v>
      </c>
      <c r="R31" s="55">
        <f t="shared" si="3"/>
        <v>0.2843075790822237</v>
      </c>
      <c r="S31" s="77"/>
      <c r="T31" s="77"/>
      <c r="U31" s="55">
        <f t="shared" si="4"/>
        <v>0</v>
      </c>
      <c r="V31" s="137">
        <v>13790</v>
      </c>
      <c r="W31" s="70">
        <v>43478</v>
      </c>
      <c r="X31" s="55">
        <f t="shared" si="5"/>
        <v>0.31717190303141818</v>
      </c>
      <c r="Y31" s="137">
        <v>5414</v>
      </c>
      <c r="Z31" s="70">
        <v>16659</v>
      </c>
      <c r="AA31" s="55">
        <f t="shared" si="6"/>
        <v>0.3249894951677772</v>
      </c>
      <c r="AB31" s="77"/>
      <c r="AC31" s="77"/>
      <c r="AD31" s="55">
        <f t="shared" si="7"/>
        <v>0</v>
      </c>
      <c r="AE31" s="77"/>
      <c r="AF31" s="77"/>
      <c r="AG31" s="55">
        <f t="shared" si="8"/>
        <v>0</v>
      </c>
      <c r="AH31" s="77">
        <v>0</v>
      </c>
      <c r="AI31" s="69"/>
      <c r="AJ31" s="55">
        <f t="shared" si="9"/>
        <v>0</v>
      </c>
      <c r="AK31" s="77">
        <v>0</v>
      </c>
      <c r="AL31" s="69"/>
      <c r="AM31" s="55">
        <f t="shared" si="10"/>
        <v>0</v>
      </c>
      <c r="AN31" s="97">
        <f>SUM(D31,G31,J31,M31,P31,S31,V31,Y31,AB31,AE31,AH31,AK31)</f>
        <v>114944</v>
      </c>
      <c r="AO31" s="77">
        <f>SUM(E31,H31,K31,N31,Q31,W31,T31,Z31,AC31,AF31,AI31,AL31)</f>
        <v>405681</v>
      </c>
      <c r="AP31" s="56">
        <f t="shared" si="11"/>
        <v>0.2833359215738474</v>
      </c>
      <c r="AQ31" s="144">
        <v>11022</v>
      </c>
      <c r="AR31" s="121"/>
      <c r="AW31" s="108"/>
    </row>
    <row r="32" spans="1:124" ht="18.75" customHeight="1" x14ac:dyDescent="0.3">
      <c r="A32" s="233"/>
      <c r="B32" s="233"/>
      <c r="C32" s="100" t="s">
        <v>50</v>
      </c>
      <c r="D32" s="142">
        <v>18649</v>
      </c>
      <c r="E32" s="146"/>
      <c r="F32" s="55">
        <f t="shared" si="0"/>
        <v>0</v>
      </c>
      <c r="G32" s="77"/>
      <c r="H32" s="70"/>
      <c r="I32" s="55">
        <f t="shared" si="39"/>
        <v>0</v>
      </c>
      <c r="J32" s="142">
        <v>19180</v>
      </c>
      <c r="K32" s="72"/>
      <c r="L32" s="55">
        <f t="shared" si="1"/>
        <v>0</v>
      </c>
      <c r="M32" s="142">
        <v>13856</v>
      </c>
      <c r="N32" s="72"/>
      <c r="O32" s="55">
        <f t="shared" si="2"/>
        <v>0</v>
      </c>
      <c r="P32" s="147">
        <v>38813</v>
      </c>
      <c r="Q32" s="72"/>
      <c r="R32" s="55">
        <f t="shared" si="3"/>
        <v>0</v>
      </c>
      <c r="S32" s="77"/>
      <c r="T32" s="70"/>
      <c r="U32" s="55">
        <f t="shared" si="4"/>
        <v>0</v>
      </c>
      <c r="V32" s="147">
        <v>9278</v>
      </c>
      <c r="W32" s="72"/>
      <c r="X32" s="55">
        <f t="shared" si="5"/>
        <v>0</v>
      </c>
      <c r="Y32" s="147">
        <v>5007</v>
      </c>
      <c r="Z32" s="72"/>
      <c r="AA32" s="55">
        <f t="shared" si="6"/>
        <v>0</v>
      </c>
      <c r="AB32" s="77"/>
      <c r="AC32" s="70"/>
      <c r="AD32" s="55">
        <f t="shared" si="7"/>
        <v>0</v>
      </c>
      <c r="AE32" s="77"/>
      <c r="AF32" s="70"/>
      <c r="AG32" s="55">
        <f t="shared" si="8"/>
        <v>0</v>
      </c>
      <c r="AH32" s="77">
        <v>0</v>
      </c>
      <c r="AI32" s="70"/>
      <c r="AJ32" s="55">
        <f t="shared" si="9"/>
        <v>0</v>
      </c>
      <c r="AK32" s="77">
        <v>0</v>
      </c>
      <c r="AL32" s="70"/>
      <c r="AM32" s="55">
        <f t="shared" si="10"/>
        <v>0</v>
      </c>
      <c r="AN32" s="97">
        <f>SUM(D32,G32,J32,M32,P32,S32,V32,Y32,AB32,AE32,AH32,AK32)</f>
        <v>104783</v>
      </c>
      <c r="AO32" s="77">
        <f>SUM(E32,H32,K32,N32,Q32,W32,T32,Z32,AC32,AF32,AI32,AL32)</f>
        <v>0</v>
      </c>
      <c r="AP32" s="98">
        <f t="shared" si="11"/>
        <v>0</v>
      </c>
      <c r="AQ32" s="118">
        <v>9686</v>
      </c>
      <c r="AR32" s="121"/>
    </row>
    <row r="33" spans="1:56" ht="18.75" customHeight="1" x14ac:dyDescent="0.3">
      <c r="A33" s="233"/>
      <c r="B33" s="233"/>
      <c r="C33" s="100" t="s">
        <v>51</v>
      </c>
      <c r="D33" s="77">
        <v>17857</v>
      </c>
      <c r="E33" s="70"/>
      <c r="F33" s="55">
        <f t="shared" si="0"/>
        <v>0</v>
      </c>
      <c r="G33" s="77">
        <v>0</v>
      </c>
      <c r="H33" s="70"/>
      <c r="I33" s="55">
        <f t="shared" si="39"/>
        <v>0</v>
      </c>
      <c r="J33" s="77">
        <v>19398</v>
      </c>
      <c r="K33" s="70"/>
      <c r="L33" s="55">
        <f t="shared" si="1"/>
        <v>0</v>
      </c>
      <c r="M33" s="77">
        <v>14104</v>
      </c>
      <c r="N33" s="70"/>
      <c r="O33" s="55">
        <f t="shared" si="2"/>
        <v>0</v>
      </c>
      <c r="P33" s="77">
        <v>34464</v>
      </c>
      <c r="Q33" s="70"/>
      <c r="R33" s="55">
        <f t="shared" si="3"/>
        <v>0</v>
      </c>
      <c r="S33" s="77"/>
      <c r="T33" s="70"/>
      <c r="U33" s="55">
        <f t="shared" si="4"/>
        <v>0</v>
      </c>
      <c r="V33" s="77">
        <v>10056</v>
      </c>
      <c r="W33" s="70"/>
      <c r="X33" s="55">
        <f t="shared" si="5"/>
        <v>0</v>
      </c>
      <c r="Y33" s="77">
        <v>7419</v>
      </c>
      <c r="Z33" s="70"/>
      <c r="AA33" s="55">
        <f t="shared" si="6"/>
        <v>0</v>
      </c>
      <c r="AB33" s="77"/>
      <c r="AC33" s="70"/>
      <c r="AD33" s="55">
        <f t="shared" si="7"/>
        <v>0</v>
      </c>
      <c r="AE33" s="77"/>
      <c r="AF33" s="70"/>
      <c r="AG33" s="55">
        <f t="shared" si="8"/>
        <v>0</v>
      </c>
      <c r="AH33" s="77">
        <v>0</v>
      </c>
      <c r="AI33" s="70"/>
      <c r="AJ33" s="55">
        <f t="shared" si="9"/>
        <v>0</v>
      </c>
      <c r="AK33" s="77">
        <v>0</v>
      </c>
      <c r="AL33" s="70"/>
      <c r="AM33" s="55">
        <f t="shared" si="10"/>
        <v>0</v>
      </c>
      <c r="AN33" s="97">
        <f>SUM(D33,G33,J33,M33,P33,S33,V33,Y33,AB33,AE33,AH33,AK33)</f>
        <v>103298</v>
      </c>
      <c r="AO33" s="77">
        <f>SUM(E33,H33,K33,N33,Q33,W33,T33,Z33,AC33,AF33,AI33,AL33)</f>
        <v>0</v>
      </c>
      <c r="AP33" s="56">
        <f t="shared" si="11"/>
        <v>0</v>
      </c>
      <c r="AQ33" s="118">
        <v>7456</v>
      </c>
      <c r="AR33" s="121"/>
      <c r="AX33" s="106"/>
    </row>
    <row r="34" spans="1:56" ht="18.75" customHeight="1" x14ac:dyDescent="0.3">
      <c r="A34" s="233"/>
      <c r="B34" s="234"/>
      <c r="C34" s="102" t="s">
        <v>44</v>
      </c>
      <c r="D34" s="58">
        <f>SUM(D31:D33)</f>
        <v>56535</v>
      </c>
      <c r="E34" s="71">
        <f>SUM(E31:E33)</f>
        <v>73876</v>
      </c>
      <c r="F34" s="59">
        <f t="shared" si="0"/>
        <v>0.76526882884834047</v>
      </c>
      <c r="G34" s="58">
        <f>SUM(G31:G33)</f>
        <v>0</v>
      </c>
      <c r="H34" s="71">
        <f>SUM(H31:H33)</f>
        <v>0</v>
      </c>
      <c r="I34" s="59">
        <f t="shared" si="39"/>
        <v>0</v>
      </c>
      <c r="J34" s="58">
        <f>SUM(J31:J33)</f>
        <v>60485</v>
      </c>
      <c r="K34" s="71">
        <f>SUM(K31:K33)</f>
        <v>77711</v>
      </c>
      <c r="L34" s="59">
        <f t="shared" si="1"/>
        <v>0.77833253979488104</v>
      </c>
      <c r="M34" s="58">
        <f>SUM(M31:M33)</f>
        <v>40043</v>
      </c>
      <c r="N34" s="71">
        <f>SUM(N31:N33)</f>
        <v>47211</v>
      </c>
      <c r="O34" s="59">
        <f t="shared" si="2"/>
        <v>0.84817097710279388</v>
      </c>
      <c r="P34" s="58">
        <f>SUM(P31:P33)</f>
        <v>114998</v>
      </c>
      <c r="Q34" s="71">
        <f>SUM(Q31:Q33)</f>
        <v>146746</v>
      </c>
      <c r="R34" s="59">
        <f t="shared" si="3"/>
        <v>0.78365338748585989</v>
      </c>
      <c r="S34" s="58">
        <f>SUM(S31:S33)</f>
        <v>0</v>
      </c>
      <c r="T34" s="71">
        <f>SUM(T31:T33)</f>
        <v>0</v>
      </c>
      <c r="U34" s="59">
        <f t="shared" si="4"/>
        <v>0</v>
      </c>
      <c r="V34" s="58">
        <f>SUM(V31:V33)</f>
        <v>33124</v>
      </c>
      <c r="W34" s="71">
        <f>SUM(W31:W33)</f>
        <v>43478</v>
      </c>
      <c r="X34" s="59">
        <f t="shared" si="5"/>
        <v>0.76185657113942684</v>
      </c>
      <c r="Y34" s="58">
        <f>SUM(Y31:Y33)</f>
        <v>17840</v>
      </c>
      <c r="Z34" s="71">
        <f>SUM(Z31:Z33)</f>
        <v>16659</v>
      </c>
      <c r="AA34" s="59">
        <f t="shared" si="6"/>
        <v>1.0708926106008765</v>
      </c>
      <c r="AB34" s="58">
        <f>SUM(AB31:AB33)</f>
        <v>0</v>
      </c>
      <c r="AC34" s="71">
        <f>SUM(AC31:AC33)</f>
        <v>0</v>
      </c>
      <c r="AD34" s="59">
        <f t="shared" si="7"/>
        <v>0</v>
      </c>
      <c r="AE34" s="58">
        <f>SUM(AE31:AE33)</f>
        <v>0</v>
      </c>
      <c r="AF34" s="71">
        <f>SUM(AF31:AF33)</f>
        <v>0</v>
      </c>
      <c r="AG34" s="59">
        <f t="shared" si="8"/>
        <v>0</v>
      </c>
      <c r="AH34" s="58">
        <f>SUM(AH31:AH33)</f>
        <v>0</v>
      </c>
      <c r="AI34" s="71">
        <f>SUM(AI31:AI33)</f>
        <v>0</v>
      </c>
      <c r="AJ34" s="59">
        <f t="shared" si="9"/>
        <v>0</v>
      </c>
      <c r="AK34" s="58">
        <f>SUM(AK31:AK33)</f>
        <v>0</v>
      </c>
      <c r="AL34" s="71">
        <f>SUM(AL31:AL33)</f>
        <v>0</v>
      </c>
      <c r="AM34" s="59">
        <f t="shared" si="10"/>
        <v>0</v>
      </c>
      <c r="AN34" s="58">
        <f>SUM(AN31:AN33)</f>
        <v>323025</v>
      </c>
      <c r="AO34" s="58">
        <f>SUM(AO31:AO33)</f>
        <v>405681</v>
      </c>
      <c r="AP34" s="103">
        <f t="shared" si="11"/>
        <v>0.79625370673016482</v>
      </c>
      <c r="AQ34" s="133">
        <f>SUM(AQ31:AQ33)</f>
        <v>28164</v>
      </c>
      <c r="AR34" s="121"/>
      <c r="AX34" s="106"/>
    </row>
    <row r="35" spans="1:56" ht="18.75" customHeight="1" x14ac:dyDescent="0.3">
      <c r="A35" s="233"/>
      <c r="B35" s="232" t="s">
        <v>9</v>
      </c>
      <c r="C35" s="100" t="s">
        <v>53</v>
      </c>
      <c r="D35" s="111">
        <f>21382+3</f>
        <v>21385</v>
      </c>
      <c r="E35" s="70"/>
      <c r="F35" s="55">
        <f t="shared" si="0"/>
        <v>0</v>
      </c>
      <c r="G35" s="113">
        <v>0</v>
      </c>
      <c r="H35" s="70"/>
      <c r="I35" s="55">
        <f t="shared" si="39"/>
        <v>0</v>
      </c>
      <c r="J35" s="111">
        <f>18228+5</f>
        <v>18233</v>
      </c>
      <c r="K35" s="70"/>
      <c r="L35" s="55">
        <f t="shared" si="1"/>
        <v>0</v>
      </c>
      <c r="M35" s="111">
        <f>13869+3</f>
        <v>13872</v>
      </c>
      <c r="N35" s="70"/>
      <c r="O35" s="55">
        <f t="shared" si="2"/>
        <v>0</v>
      </c>
      <c r="P35" s="111">
        <f>38807+8</f>
        <v>38815</v>
      </c>
      <c r="Q35" s="70"/>
      <c r="R35" s="55">
        <f t="shared" si="3"/>
        <v>0</v>
      </c>
      <c r="S35" s="113"/>
      <c r="T35" s="70"/>
      <c r="U35" s="55">
        <f t="shared" si="4"/>
        <v>0</v>
      </c>
      <c r="V35" s="111">
        <f>10828+1</f>
        <v>10829</v>
      </c>
      <c r="W35" s="70"/>
      <c r="X35" s="55">
        <f t="shared" si="5"/>
        <v>0</v>
      </c>
      <c r="Y35" s="111">
        <v>7081</v>
      </c>
      <c r="Z35" s="70"/>
      <c r="AA35" s="55">
        <f t="shared" si="6"/>
        <v>0</v>
      </c>
      <c r="AB35" s="113"/>
      <c r="AC35" s="70"/>
      <c r="AD35" s="55">
        <f t="shared" si="7"/>
        <v>0</v>
      </c>
      <c r="AE35" s="113"/>
      <c r="AF35" s="70"/>
      <c r="AG35" s="55">
        <f t="shared" si="8"/>
        <v>0</v>
      </c>
      <c r="AH35" s="77">
        <v>0</v>
      </c>
      <c r="AI35" s="69"/>
      <c r="AJ35" s="55">
        <f t="shared" si="9"/>
        <v>0</v>
      </c>
      <c r="AK35" s="77">
        <v>0</v>
      </c>
      <c r="AL35" s="69"/>
      <c r="AM35" s="55">
        <f t="shared" si="10"/>
        <v>0</v>
      </c>
      <c r="AN35" s="97">
        <f>SUM(D35,G35,J35,M35,P35,S35,V35,Y35,AB35,AE35,AH35,AK35)</f>
        <v>110215</v>
      </c>
      <c r="AO35" s="77">
        <f>SUM(E35,H35,K35,N35,Q35,W35,T35,Z35,AC35,AF35,AI35,AL35)</f>
        <v>0</v>
      </c>
      <c r="AP35" s="56">
        <f t="shared" si="11"/>
        <v>0</v>
      </c>
      <c r="AQ35" s="124">
        <v>9245</v>
      </c>
      <c r="AR35" s="121"/>
    </row>
    <row r="36" spans="1:56" ht="18.75" customHeight="1" x14ac:dyDescent="0.3">
      <c r="A36" s="233"/>
      <c r="B36" s="233"/>
      <c r="C36" s="100" t="s">
        <v>48</v>
      </c>
      <c r="D36" s="157">
        <v>20783</v>
      </c>
      <c r="E36" s="154"/>
      <c r="F36" s="55">
        <v>0</v>
      </c>
      <c r="G36" s="155"/>
      <c r="H36" s="154"/>
      <c r="I36" s="55">
        <v>0</v>
      </c>
      <c r="J36" s="157">
        <v>12338</v>
      </c>
      <c r="K36" s="154"/>
      <c r="L36" s="55">
        <v>0</v>
      </c>
      <c r="M36" s="157">
        <v>8627</v>
      </c>
      <c r="N36" s="154"/>
      <c r="O36" s="55">
        <v>0</v>
      </c>
      <c r="P36" s="157">
        <v>42247</v>
      </c>
      <c r="Q36" s="154"/>
      <c r="R36" s="55">
        <v>0</v>
      </c>
      <c r="S36" s="155"/>
      <c r="T36" s="154"/>
      <c r="U36" s="55">
        <v>0</v>
      </c>
      <c r="V36" s="157">
        <v>7267</v>
      </c>
      <c r="W36" s="154"/>
      <c r="X36" s="55">
        <v>0</v>
      </c>
      <c r="Y36" s="155"/>
      <c r="Z36" s="154"/>
      <c r="AA36" s="55">
        <v>0</v>
      </c>
      <c r="AB36" s="155"/>
      <c r="AC36" s="154"/>
      <c r="AD36" s="55">
        <v>0</v>
      </c>
      <c r="AE36" s="155"/>
      <c r="AF36" s="154"/>
      <c r="AG36" s="55">
        <v>0</v>
      </c>
      <c r="AH36" s="155">
        <v>0</v>
      </c>
      <c r="AI36" s="154"/>
      <c r="AJ36" s="55">
        <v>0</v>
      </c>
      <c r="AK36" s="155">
        <v>0</v>
      </c>
      <c r="AL36" s="154"/>
      <c r="AM36" s="55">
        <v>0</v>
      </c>
      <c r="AN36" s="156">
        <v>91262</v>
      </c>
      <c r="AO36" s="155">
        <v>0</v>
      </c>
      <c r="AP36" s="56">
        <v>0</v>
      </c>
      <c r="AQ36" s="158">
        <v>8939</v>
      </c>
      <c r="AR36" s="121"/>
      <c r="AV36" s="106"/>
      <c r="AW36" s="4"/>
    </row>
    <row r="37" spans="1:56" ht="18.75" customHeight="1" x14ac:dyDescent="0.3">
      <c r="A37" s="233"/>
      <c r="B37" s="233"/>
      <c r="C37" s="100" t="s">
        <v>54</v>
      </c>
      <c r="D37" s="111">
        <v>19747</v>
      </c>
      <c r="E37" s="70"/>
      <c r="F37" s="55">
        <f t="shared" ref="F37" si="91">IF(ISERROR(D37/E37),0,(D37/E37))</f>
        <v>0</v>
      </c>
      <c r="G37" s="77">
        <v>0</v>
      </c>
      <c r="H37" s="70"/>
      <c r="I37" s="55">
        <f t="shared" ref="I37" si="92">IF(ISERROR(G37/H37),0,(G37/H37))</f>
        <v>0</v>
      </c>
      <c r="J37" s="111">
        <v>12746</v>
      </c>
      <c r="K37" s="70"/>
      <c r="L37" s="55">
        <f t="shared" ref="L37" si="93">IF(ISERROR(J37/K37),0,(J37/K37))</f>
        <v>0</v>
      </c>
      <c r="M37" s="111">
        <v>5936</v>
      </c>
      <c r="N37" s="70"/>
      <c r="O37" s="55">
        <f>IF(ISERROR(M37/N37),0,(M37/N37))</f>
        <v>0</v>
      </c>
      <c r="P37" s="111">
        <v>37598</v>
      </c>
      <c r="Q37" s="70"/>
      <c r="R37" s="55">
        <f t="shared" ref="R37" si="94">IF(ISERROR(P37/Q37),0,(P37/Q37))</f>
        <v>0</v>
      </c>
      <c r="S37" s="77">
        <v>0</v>
      </c>
      <c r="T37" s="70"/>
      <c r="U37" s="55">
        <f t="shared" ref="U37" si="95">IF(ISERROR(S37/T37),0,(S37/T37))</f>
        <v>0</v>
      </c>
      <c r="V37" s="111">
        <v>7767</v>
      </c>
      <c r="W37" s="70"/>
      <c r="X37" s="55">
        <f t="shared" ref="X37" si="96">IF(ISERROR(V37/W37),0,(V37/W37))</f>
        <v>0</v>
      </c>
      <c r="Y37" s="111">
        <v>1577</v>
      </c>
      <c r="Z37" s="70"/>
      <c r="AA37" s="55">
        <f t="shared" ref="AA37" si="97">IF(ISERROR(Y37/Z37),0,(Y37/Z37))</f>
        <v>0</v>
      </c>
      <c r="AB37" s="77">
        <v>0</v>
      </c>
      <c r="AC37" s="70"/>
      <c r="AD37" s="55">
        <f t="shared" ref="AD37" si="98">IF(ISERROR(AB37/AC37),0,(AB37/AC37))</f>
        <v>0</v>
      </c>
      <c r="AE37" s="77">
        <v>0</v>
      </c>
      <c r="AF37" s="70"/>
      <c r="AG37" s="55">
        <f t="shared" ref="AG37" si="99">IF(ISERROR(AE37/AF37),0,(AE37/AF37))</f>
        <v>0</v>
      </c>
      <c r="AH37" s="77">
        <v>0</v>
      </c>
      <c r="AI37" s="70"/>
      <c r="AJ37" s="55">
        <f t="shared" ref="AJ37" si="100">IF(ISERROR(AH37/AI37),0,(AH37/AI37))</f>
        <v>0</v>
      </c>
      <c r="AK37" s="77">
        <v>0</v>
      </c>
      <c r="AL37" s="70"/>
      <c r="AM37" s="55">
        <f t="shared" ref="AM37" si="101">IF(ISERROR(AK37/AL37),0,(AK37/AL37))</f>
        <v>0</v>
      </c>
      <c r="AN37" s="97">
        <f>SUM(D37,G37,J37,M37,P37,S37,V37,Y37,AB37,AE37,AH37,AK37)</f>
        <v>85371</v>
      </c>
      <c r="AO37" s="77">
        <f>SUM(E37,H37,K37,N37,Q37,W37,T37,Z37,AC37,AF37,AI37,AL37)</f>
        <v>0</v>
      </c>
      <c r="AP37" s="56">
        <f t="shared" si="11"/>
        <v>0</v>
      </c>
      <c r="AQ37" s="118">
        <v>5914</v>
      </c>
      <c r="AR37" s="121"/>
      <c r="AV37" s="106"/>
      <c r="BC37" s="50"/>
    </row>
    <row r="38" spans="1:56" ht="18.75" customHeight="1" x14ac:dyDescent="0.3">
      <c r="A38" s="234"/>
      <c r="B38" s="234"/>
      <c r="C38" s="102" t="s">
        <v>44</v>
      </c>
      <c r="D38" s="58">
        <f>SUM(D35:D37)</f>
        <v>61915</v>
      </c>
      <c r="E38" s="71">
        <f>SUM(E35:E37)</f>
        <v>0</v>
      </c>
      <c r="F38" s="59">
        <f t="shared" si="0"/>
        <v>0</v>
      </c>
      <c r="G38" s="58">
        <f>SUM(G35:G37)</f>
        <v>0</v>
      </c>
      <c r="H38" s="71">
        <f>SUM(H35:H37)</f>
        <v>0</v>
      </c>
      <c r="I38" s="59">
        <f t="shared" si="39"/>
        <v>0</v>
      </c>
      <c r="J38" s="58">
        <f>SUM(J35:J37)</f>
        <v>43317</v>
      </c>
      <c r="K38" s="71">
        <f>SUM(K35:K37)</f>
        <v>0</v>
      </c>
      <c r="L38" s="59">
        <f t="shared" si="1"/>
        <v>0</v>
      </c>
      <c r="M38" s="58">
        <f>SUM(M35:M37)</f>
        <v>28435</v>
      </c>
      <c r="N38" s="71">
        <f>SUM(N35:N37)</f>
        <v>0</v>
      </c>
      <c r="O38" s="59">
        <f t="shared" si="2"/>
        <v>0</v>
      </c>
      <c r="P38" s="58">
        <f>SUM(P35:P37)</f>
        <v>118660</v>
      </c>
      <c r="Q38" s="71">
        <f>SUM(Q35:Q37)</f>
        <v>0</v>
      </c>
      <c r="R38" s="59">
        <f t="shared" si="3"/>
        <v>0</v>
      </c>
      <c r="S38" s="58">
        <f>SUM(S35:S37)</f>
        <v>0</v>
      </c>
      <c r="T38" s="71">
        <f>SUM(T35:T37)</f>
        <v>0</v>
      </c>
      <c r="U38" s="59">
        <f t="shared" si="4"/>
        <v>0</v>
      </c>
      <c r="V38" s="58">
        <f>SUM(V35:V37)</f>
        <v>25863</v>
      </c>
      <c r="W38" s="71">
        <f>SUM(W35:W37)</f>
        <v>0</v>
      </c>
      <c r="X38" s="59">
        <f t="shared" si="5"/>
        <v>0</v>
      </c>
      <c r="Y38" s="58">
        <f>SUM(Y35:Y37)</f>
        <v>8658</v>
      </c>
      <c r="Z38" s="71">
        <f>SUM(Z35:Z37)</f>
        <v>0</v>
      </c>
      <c r="AA38" s="59">
        <f t="shared" si="6"/>
        <v>0</v>
      </c>
      <c r="AB38" s="58">
        <f>SUM(AB35:AB37)</f>
        <v>0</v>
      </c>
      <c r="AC38" s="71">
        <f>SUM(AC35:AC37)</f>
        <v>0</v>
      </c>
      <c r="AD38" s="59">
        <f t="shared" si="7"/>
        <v>0</v>
      </c>
      <c r="AE38" s="58">
        <f>SUM(AE35:AE37)</f>
        <v>0</v>
      </c>
      <c r="AF38" s="71">
        <f>SUM(AF35:AF37)</f>
        <v>0</v>
      </c>
      <c r="AG38" s="59">
        <f t="shared" si="8"/>
        <v>0</v>
      </c>
      <c r="AH38" s="58">
        <f>SUM(AH35:AH37)</f>
        <v>0</v>
      </c>
      <c r="AI38" s="71">
        <f>SUM(AI35:AI37)</f>
        <v>0</v>
      </c>
      <c r="AJ38" s="59">
        <f t="shared" si="9"/>
        <v>0</v>
      </c>
      <c r="AK38" s="58">
        <f>SUM(AK35:AK37)</f>
        <v>0</v>
      </c>
      <c r="AL38" s="71">
        <f>SUM(AL35:AL37)</f>
        <v>0</v>
      </c>
      <c r="AM38" s="59">
        <f t="shared" si="10"/>
        <v>0</v>
      </c>
      <c r="AN38" s="58">
        <f>SUM(AN35:AN37)</f>
        <v>286848</v>
      </c>
      <c r="AO38" s="58">
        <f>SUM(AO35:AO37)</f>
        <v>0</v>
      </c>
      <c r="AP38" s="103">
        <f t="shared" si="11"/>
        <v>0</v>
      </c>
      <c r="AQ38" s="133">
        <f>SUM(AQ35:AQ37)</f>
        <v>24098</v>
      </c>
      <c r="AR38" s="121"/>
      <c r="AZ38" s="109"/>
    </row>
    <row r="39" spans="1:56" ht="18.75" customHeight="1" x14ac:dyDescent="0.3">
      <c r="A39" s="235" t="s">
        <v>46</v>
      </c>
      <c r="B39" s="236"/>
      <c r="C39" s="237"/>
      <c r="D39" s="61">
        <f>SUM(D26,D30,D34,D38)</f>
        <v>224256</v>
      </c>
      <c r="E39" s="73">
        <f>SUM(E26,E30,E34,E38)</f>
        <v>444008</v>
      </c>
      <c r="F39" s="62">
        <f t="shared" si="0"/>
        <v>0.50507198068503267</v>
      </c>
      <c r="G39" s="61">
        <f>SUM(G26,G30,G34,G38)</f>
        <v>0</v>
      </c>
      <c r="H39" s="73">
        <f>SUM(H26,H30,H34,H38)</f>
        <v>0</v>
      </c>
      <c r="I39" s="62">
        <f t="shared" si="39"/>
        <v>0</v>
      </c>
      <c r="J39" s="61">
        <f>SUM(J26,J30,J34,J38)</f>
        <v>220216</v>
      </c>
      <c r="K39" s="73">
        <f>SUM(K26,K30,K34,K38)</f>
        <v>501963</v>
      </c>
      <c r="L39" s="62">
        <f t="shared" si="1"/>
        <v>0.43870962600829144</v>
      </c>
      <c r="M39" s="61">
        <f>SUM(M26,M30,M34,M38)</f>
        <v>142880</v>
      </c>
      <c r="N39" s="73">
        <f>SUM(N26,N30,N34,N38)</f>
        <v>345023</v>
      </c>
      <c r="O39" s="62">
        <f t="shared" si="2"/>
        <v>0.41411731971491755</v>
      </c>
      <c r="P39" s="61">
        <f>SUM(P26,P30,P34,P38)</f>
        <v>452140</v>
      </c>
      <c r="Q39" s="73">
        <f>SUM(Q26,Q30,Q34,Q38)</f>
        <v>935944</v>
      </c>
      <c r="R39" s="62">
        <f t="shared" si="3"/>
        <v>0.4830844580444984</v>
      </c>
      <c r="S39" s="61">
        <f>SUM(S26,S30,S34,S38)</f>
        <v>0</v>
      </c>
      <c r="T39" s="73">
        <f>SUM(T26,T30,T34,T38)</f>
        <v>0</v>
      </c>
      <c r="U39" s="62">
        <f t="shared" si="4"/>
        <v>0</v>
      </c>
      <c r="V39" s="61">
        <f>SUM(V26,V30,V34,V38)</f>
        <v>134880</v>
      </c>
      <c r="W39" s="73">
        <f>SUM(W26,W30,W34,W38)</f>
        <v>312732</v>
      </c>
      <c r="X39" s="62">
        <f t="shared" si="5"/>
        <v>0.43129580599363032</v>
      </c>
      <c r="Y39" s="61">
        <f>SUM(Y26,Y30,Y34,Y38)</f>
        <v>80161</v>
      </c>
      <c r="Z39" s="73">
        <f>SUM(Z26,Z30,Z34,Z38)</f>
        <v>194599</v>
      </c>
      <c r="AA39" s="62">
        <f t="shared" si="6"/>
        <v>0.41192914660404217</v>
      </c>
      <c r="AB39" s="61">
        <f>SUM(AB26,AB30,AB34,AB38)</f>
        <v>0</v>
      </c>
      <c r="AC39" s="73">
        <f>SUM(AC26,AC30,AC34,AC38)</f>
        <v>0</v>
      </c>
      <c r="AD39" s="62">
        <f t="shared" si="7"/>
        <v>0</v>
      </c>
      <c r="AE39" s="61">
        <f>SUM(AE26,AE30,AE34,AE38)</f>
        <v>0</v>
      </c>
      <c r="AF39" s="73">
        <f>SUM(AF26,AF30,AF34,AF38)</f>
        <v>0</v>
      </c>
      <c r="AG39" s="62">
        <f t="shared" si="8"/>
        <v>0</v>
      </c>
      <c r="AH39" s="61">
        <f>SUM(AH26,AH30,AH34,AH38)</f>
        <v>0</v>
      </c>
      <c r="AI39" s="73">
        <f>SUM(AI26,AI30,AI34,AI38)</f>
        <v>0</v>
      </c>
      <c r="AJ39" s="62">
        <f t="shared" si="9"/>
        <v>0</v>
      </c>
      <c r="AK39" s="61">
        <f>SUM(AK26,AK30,AK34,AK38)</f>
        <v>0</v>
      </c>
      <c r="AL39" s="73">
        <f>SUM(AL26,AL30,AL34,AL38)</f>
        <v>0</v>
      </c>
      <c r="AM39" s="62">
        <f t="shared" si="10"/>
        <v>0</v>
      </c>
      <c r="AN39" s="61">
        <f>SUM(AN26,AN30,AN34,AN38)</f>
        <v>1254533</v>
      </c>
      <c r="AO39" s="61">
        <f>SUM(AO26,AO30,AO34,AO38)</f>
        <v>2734269</v>
      </c>
      <c r="AP39" s="105">
        <f t="shared" si="11"/>
        <v>0.45881842642402776</v>
      </c>
      <c r="AQ39" s="134">
        <f>SUM(AQ26,AQ30,AQ34,AQ38)</f>
        <v>111888</v>
      </c>
      <c r="AR39" s="123"/>
      <c r="AZ39" s="106"/>
    </row>
    <row r="40" spans="1:56" ht="18.75" customHeight="1" x14ac:dyDescent="0.3">
      <c r="A40" s="238" t="s">
        <v>12</v>
      </c>
      <c r="B40" s="232" t="s">
        <v>24</v>
      </c>
      <c r="C40" s="100" t="s">
        <v>41</v>
      </c>
      <c r="D40" s="77">
        <v>59119</v>
      </c>
      <c r="E40" s="69">
        <v>214156</v>
      </c>
      <c r="F40" s="55">
        <f t="shared" si="0"/>
        <v>0.27605577242757617</v>
      </c>
      <c r="G40" s="77">
        <v>52607</v>
      </c>
      <c r="H40" s="69">
        <v>181412</v>
      </c>
      <c r="I40" s="55">
        <f t="shared" si="39"/>
        <v>0.28998632946001368</v>
      </c>
      <c r="J40" s="77">
        <v>58480</v>
      </c>
      <c r="K40" s="69">
        <v>245281</v>
      </c>
      <c r="L40" s="55">
        <f t="shared" si="1"/>
        <v>0.23842042392195073</v>
      </c>
      <c r="M40" s="77">
        <v>42143</v>
      </c>
      <c r="N40" s="69">
        <v>190013</v>
      </c>
      <c r="O40" s="55">
        <f t="shared" si="2"/>
        <v>0.22179008804660733</v>
      </c>
      <c r="P40" s="77">
        <v>27600</v>
      </c>
      <c r="Q40" s="69">
        <v>121726</v>
      </c>
      <c r="R40" s="55">
        <f t="shared" si="3"/>
        <v>0.22673874110707654</v>
      </c>
      <c r="S40" s="77"/>
      <c r="T40" s="69"/>
      <c r="U40" s="55">
        <f t="shared" si="4"/>
        <v>0</v>
      </c>
      <c r="V40" s="77">
        <v>41474</v>
      </c>
      <c r="W40" s="69">
        <v>196894</v>
      </c>
      <c r="X40" s="55">
        <f t="shared" si="5"/>
        <v>0.21064125874836206</v>
      </c>
      <c r="Y40" s="77">
        <v>17284</v>
      </c>
      <c r="Z40" s="69">
        <v>59197</v>
      </c>
      <c r="AA40" s="55">
        <f t="shared" si="6"/>
        <v>0.2919742554521344</v>
      </c>
      <c r="AB40" s="77">
        <v>1293</v>
      </c>
      <c r="AC40" s="69">
        <v>9293</v>
      </c>
      <c r="AD40" s="55">
        <f t="shared" si="7"/>
        <v>0.13913698482728937</v>
      </c>
      <c r="AE40" s="77">
        <v>644</v>
      </c>
      <c r="AF40" s="70">
        <v>2588</v>
      </c>
      <c r="AG40" s="55">
        <f t="shared" si="8"/>
        <v>0.24884080370942813</v>
      </c>
      <c r="AH40" s="77">
        <v>2346</v>
      </c>
      <c r="AI40" s="70">
        <v>16211</v>
      </c>
      <c r="AJ40" s="55">
        <f t="shared" si="9"/>
        <v>0.14471655049040774</v>
      </c>
      <c r="AK40" s="77"/>
      <c r="AL40" s="70"/>
      <c r="AM40" s="55">
        <f t="shared" si="10"/>
        <v>0</v>
      </c>
      <c r="AN40" s="97">
        <f>SUM(D40,G40,J40,M40,P40,S40,V40,Y40,AB40,AE40,AH40,AK40)</f>
        <v>302990</v>
      </c>
      <c r="AO40" s="77">
        <f>SUM(E40,H40,K40,N40,Q40,W40,T40,Z40,AC40,AF40,AI40,AL40)</f>
        <v>1236771</v>
      </c>
      <c r="AP40" s="98">
        <f t="shared" si="11"/>
        <v>0.24498472231318491</v>
      </c>
      <c r="AQ40" s="140">
        <v>44751</v>
      </c>
      <c r="AR40" s="121"/>
      <c r="AZ40" s="106"/>
      <c r="BD40" s="51"/>
    </row>
    <row r="41" spans="1:56" ht="18.75" customHeight="1" x14ac:dyDescent="0.3">
      <c r="A41" s="233"/>
      <c r="B41" s="233"/>
      <c r="C41" s="100" t="s">
        <v>43</v>
      </c>
      <c r="D41" s="77">
        <v>59037</v>
      </c>
      <c r="E41" s="70">
        <v>198402</v>
      </c>
      <c r="F41" s="55">
        <f t="shared" si="0"/>
        <v>0.29756252457132487</v>
      </c>
      <c r="G41" s="77">
        <v>54167</v>
      </c>
      <c r="H41" s="70">
        <v>177745</v>
      </c>
      <c r="I41" s="55">
        <f t="shared" si="39"/>
        <v>0.30474556246307916</v>
      </c>
      <c r="J41" s="77">
        <v>55094</v>
      </c>
      <c r="K41" s="70">
        <v>224835</v>
      </c>
      <c r="L41" s="55">
        <f t="shared" si="1"/>
        <v>0.24504191962995087</v>
      </c>
      <c r="M41" s="77">
        <v>40451</v>
      </c>
      <c r="N41" s="70">
        <v>177970</v>
      </c>
      <c r="O41" s="55">
        <f t="shared" si="2"/>
        <v>0.22729111648030567</v>
      </c>
      <c r="P41" s="77">
        <v>27267</v>
      </c>
      <c r="Q41" s="70">
        <v>113702</v>
      </c>
      <c r="R41" s="55">
        <f t="shared" si="3"/>
        <v>0.23981108511723628</v>
      </c>
      <c r="S41" s="77"/>
      <c r="T41" s="70"/>
      <c r="U41" s="55">
        <f t="shared" si="4"/>
        <v>0</v>
      </c>
      <c r="V41" s="77">
        <v>38360</v>
      </c>
      <c r="W41" s="70">
        <v>173979</v>
      </c>
      <c r="X41" s="55">
        <f t="shared" si="5"/>
        <v>0.22048638054018013</v>
      </c>
      <c r="Y41" s="77">
        <v>15569</v>
      </c>
      <c r="Z41" s="70">
        <v>53557</v>
      </c>
      <c r="AA41" s="55">
        <f t="shared" si="6"/>
        <v>0.29069962843325803</v>
      </c>
      <c r="AB41" s="77">
        <v>1212</v>
      </c>
      <c r="AC41" s="70">
        <v>9659</v>
      </c>
      <c r="AD41" s="55">
        <f t="shared" si="7"/>
        <v>0.12547882803602858</v>
      </c>
      <c r="AE41" s="77">
        <v>449</v>
      </c>
      <c r="AF41" s="70">
        <v>1909</v>
      </c>
      <c r="AG41" s="55">
        <f t="shared" si="8"/>
        <v>0.23520167627029859</v>
      </c>
      <c r="AH41" s="77">
        <v>2152</v>
      </c>
      <c r="AI41" s="70">
        <v>14548</v>
      </c>
      <c r="AJ41" s="55">
        <f t="shared" si="9"/>
        <v>0.14792411328017596</v>
      </c>
      <c r="AK41" s="77"/>
      <c r="AL41" s="70"/>
      <c r="AM41" s="55">
        <f t="shared" si="10"/>
        <v>0</v>
      </c>
      <c r="AN41" s="97">
        <f>SUM(D41,G41,J41,M41,P41,S41,V41,Y41,AB41,AE41,AH41,AK41)</f>
        <v>293758</v>
      </c>
      <c r="AO41" s="77">
        <f>SUM(E41,H41,K41,N41,Q41,W41,T41,Z41,AC41,AF41,AI41,AL41)</f>
        <v>1146306</v>
      </c>
      <c r="AP41" s="56">
        <f t="shared" si="11"/>
        <v>0.25626490657817369</v>
      </c>
      <c r="AQ41" s="124">
        <v>46895</v>
      </c>
      <c r="AR41" s="121"/>
    </row>
    <row r="42" spans="1:56" ht="18.75" customHeight="1" x14ac:dyDescent="0.3">
      <c r="A42" s="233"/>
      <c r="B42" s="233"/>
      <c r="C42" s="100" t="s">
        <v>47</v>
      </c>
      <c r="D42" s="77">
        <v>52215</v>
      </c>
      <c r="E42" s="70">
        <v>160557</v>
      </c>
      <c r="F42" s="55">
        <f t="shared" si="0"/>
        <v>0.32521160709280816</v>
      </c>
      <c r="G42" s="77">
        <v>48656</v>
      </c>
      <c r="H42" s="70">
        <v>144659</v>
      </c>
      <c r="I42" s="55">
        <f t="shared" si="39"/>
        <v>0.3363496222150022</v>
      </c>
      <c r="J42" s="77">
        <v>59559</v>
      </c>
      <c r="K42" s="70">
        <v>205745</v>
      </c>
      <c r="L42" s="55">
        <f t="shared" si="1"/>
        <v>0.28947969573987214</v>
      </c>
      <c r="M42" s="77">
        <v>33998</v>
      </c>
      <c r="N42" s="70">
        <v>130240</v>
      </c>
      <c r="O42" s="55">
        <f t="shared" si="2"/>
        <v>0.26104115479115481</v>
      </c>
      <c r="P42" s="77">
        <v>27239</v>
      </c>
      <c r="Q42" s="70">
        <v>102841</v>
      </c>
      <c r="R42" s="55">
        <f t="shared" si="3"/>
        <v>0.26486518022967492</v>
      </c>
      <c r="S42" s="77"/>
      <c r="T42" s="70"/>
      <c r="U42" s="55">
        <f t="shared" si="4"/>
        <v>0</v>
      </c>
      <c r="V42" s="77">
        <v>38488</v>
      </c>
      <c r="W42" s="70">
        <v>149169</v>
      </c>
      <c r="X42" s="55">
        <f t="shared" si="5"/>
        <v>0.25801607572618973</v>
      </c>
      <c r="Y42" s="77">
        <v>17091</v>
      </c>
      <c r="Z42" s="70">
        <v>49044</v>
      </c>
      <c r="AA42" s="55">
        <f t="shared" si="6"/>
        <v>0.34848299486175677</v>
      </c>
      <c r="AB42" s="77">
        <v>1024</v>
      </c>
      <c r="AC42" s="70">
        <v>6747</v>
      </c>
      <c r="AD42" s="55">
        <f t="shared" si="7"/>
        <v>0.15177115755150436</v>
      </c>
      <c r="AE42" s="77">
        <v>773</v>
      </c>
      <c r="AF42" s="70">
        <v>2893</v>
      </c>
      <c r="AG42" s="55">
        <f t="shared" si="8"/>
        <v>0.26719668164535082</v>
      </c>
      <c r="AH42" s="77">
        <v>2342</v>
      </c>
      <c r="AI42" s="70">
        <v>13494</v>
      </c>
      <c r="AJ42" s="55">
        <f t="shared" si="9"/>
        <v>0.17355861864532385</v>
      </c>
      <c r="AK42" s="77"/>
      <c r="AL42" s="70"/>
      <c r="AM42" s="55">
        <f t="shared" si="10"/>
        <v>0</v>
      </c>
      <c r="AN42" s="97">
        <f>SUM(D42,G42,J42,M42,P42,S42,V42,Y42,AB42,AE42,AH42,AK42)</f>
        <v>281385</v>
      </c>
      <c r="AO42" s="77">
        <f>SUM(E42,H42,K42,N42,Q42,W42,T42,Z42,AC42,AF42,AI42,AL42)</f>
        <v>965389</v>
      </c>
      <c r="AP42" s="56">
        <f t="shared" si="11"/>
        <v>0.29147317816962903</v>
      </c>
      <c r="AQ42" s="124">
        <v>31896</v>
      </c>
      <c r="AR42" s="121"/>
    </row>
    <row r="43" spans="1:56" ht="18.75" customHeight="1" x14ac:dyDescent="0.3">
      <c r="A43" s="233"/>
      <c r="B43" s="234"/>
      <c r="C43" s="102" t="s">
        <v>44</v>
      </c>
      <c r="D43" s="58">
        <f>SUM(D40:D42)</f>
        <v>170371</v>
      </c>
      <c r="E43" s="71">
        <f>SUM(E40:E42)</f>
        <v>573115</v>
      </c>
      <c r="F43" s="59">
        <f t="shared" si="0"/>
        <v>0.29727192622772042</v>
      </c>
      <c r="G43" s="58">
        <f>SUM(G40:G42)</f>
        <v>155430</v>
      </c>
      <c r="H43" s="71">
        <f>SUM(H40:H42)</f>
        <v>503816</v>
      </c>
      <c r="I43" s="59">
        <f t="shared" si="39"/>
        <v>0.30850548612985695</v>
      </c>
      <c r="J43" s="58">
        <f>SUM(J40:J42)</f>
        <v>173133</v>
      </c>
      <c r="K43" s="71">
        <f>SUM(K40:K42)</f>
        <v>675861</v>
      </c>
      <c r="L43" s="59">
        <f t="shared" si="1"/>
        <v>0.25616657863081316</v>
      </c>
      <c r="M43" s="58">
        <f>SUM(M40:M42)</f>
        <v>116592</v>
      </c>
      <c r="N43" s="71">
        <f>SUM(N40:N42)</f>
        <v>498223</v>
      </c>
      <c r="O43" s="59">
        <f t="shared" si="2"/>
        <v>0.23401569176854542</v>
      </c>
      <c r="P43" s="58">
        <f>SUM(P40:P42)</f>
        <v>82106</v>
      </c>
      <c r="Q43" s="71">
        <f>SUM(Q40:Q42)</f>
        <v>338269</v>
      </c>
      <c r="R43" s="59">
        <f t="shared" si="3"/>
        <v>0.24272398594018371</v>
      </c>
      <c r="S43" s="58">
        <f>SUM(S40:S42)</f>
        <v>0</v>
      </c>
      <c r="T43" s="71">
        <f>SUM(T40:T42)</f>
        <v>0</v>
      </c>
      <c r="U43" s="59">
        <f t="shared" si="4"/>
        <v>0</v>
      </c>
      <c r="V43" s="58">
        <f>SUM(V40:V42)</f>
        <v>118322</v>
      </c>
      <c r="W43" s="71">
        <f>SUM(W40:W42)</f>
        <v>520042</v>
      </c>
      <c r="X43" s="59">
        <f t="shared" si="5"/>
        <v>0.22752393075943866</v>
      </c>
      <c r="Y43" s="58">
        <f>SUM(Y40:Y42)</f>
        <v>49944</v>
      </c>
      <c r="Z43" s="71">
        <f>SUM(Z40:Z42)</f>
        <v>161798</v>
      </c>
      <c r="AA43" s="59">
        <f t="shared" si="6"/>
        <v>0.30868119507039643</v>
      </c>
      <c r="AB43" s="58">
        <f>SUM(AB40:AB42)</f>
        <v>3529</v>
      </c>
      <c r="AC43" s="71">
        <f>SUM(AC40:AC42)</f>
        <v>25699</v>
      </c>
      <c r="AD43" s="59">
        <f t="shared" si="7"/>
        <v>0.13732051830810538</v>
      </c>
      <c r="AE43" s="58">
        <f>SUM(AE40:AE42)</f>
        <v>1866</v>
      </c>
      <c r="AF43" s="71">
        <f>SUM(AF40:AF42)</f>
        <v>7390</v>
      </c>
      <c r="AG43" s="59">
        <f t="shared" si="8"/>
        <v>0.25250338294993235</v>
      </c>
      <c r="AH43" s="58">
        <f>SUM(AH40:AH42)</f>
        <v>6840</v>
      </c>
      <c r="AI43" s="71">
        <f>SUM(AI40:AI42)</f>
        <v>44253</v>
      </c>
      <c r="AJ43" s="59">
        <f t="shared" si="9"/>
        <v>0.15456579214968477</v>
      </c>
      <c r="AK43" s="58">
        <f>SUM(AK40:AK42)</f>
        <v>0</v>
      </c>
      <c r="AL43" s="71">
        <f>SUM(AL40:AL42)</f>
        <v>0</v>
      </c>
      <c r="AM43" s="59">
        <f t="shared" si="10"/>
        <v>0</v>
      </c>
      <c r="AN43" s="58">
        <f>SUM(AN40:AN42)</f>
        <v>878133</v>
      </c>
      <c r="AO43" s="58">
        <f>SUM(AO40:AO42)</f>
        <v>3348466</v>
      </c>
      <c r="AP43" s="103">
        <f t="shared" si="11"/>
        <v>0.26224934044425119</v>
      </c>
      <c r="AQ43" s="133">
        <f>SUM(AQ40:AQ42)</f>
        <v>123542</v>
      </c>
      <c r="AR43" s="121"/>
      <c r="AV43" s="106"/>
    </row>
    <row r="44" spans="1:56" ht="18.75" customHeight="1" x14ac:dyDescent="0.3">
      <c r="A44" s="233"/>
      <c r="B44" s="232" t="s">
        <v>25</v>
      </c>
      <c r="C44" s="100" t="s">
        <v>38</v>
      </c>
      <c r="D44" s="129">
        <v>69485</v>
      </c>
      <c r="E44" s="70">
        <v>234035</v>
      </c>
      <c r="F44" s="55">
        <f t="shared" si="0"/>
        <v>0.29690003631935397</v>
      </c>
      <c r="G44" s="77">
        <v>61605</v>
      </c>
      <c r="H44" s="70">
        <v>197531</v>
      </c>
      <c r="I44" s="55">
        <f t="shared" si="39"/>
        <v>0.31187509808587005</v>
      </c>
      <c r="J44" s="77">
        <v>57054</v>
      </c>
      <c r="K44" s="70">
        <v>229860</v>
      </c>
      <c r="L44" s="55">
        <f t="shared" si="1"/>
        <v>0.24821195510310623</v>
      </c>
      <c r="M44" s="77">
        <v>43598</v>
      </c>
      <c r="N44" s="70">
        <v>186853</v>
      </c>
      <c r="O44" s="55">
        <f t="shared" si="2"/>
        <v>0.23332780313936624</v>
      </c>
      <c r="P44" s="77">
        <v>30912</v>
      </c>
      <c r="Q44" s="70">
        <v>134272</v>
      </c>
      <c r="R44" s="55">
        <f t="shared" si="3"/>
        <v>0.2302192564346997</v>
      </c>
      <c r="S44" s="77"/>
      <c r="T44" s="70"/>
      <c r="U44" s="55">
        <f t="shared" si="4"/>
        <v>0</v>
      </c>
      <c r="V44" s="129">
        <v>40528</v>
      </c>
      <c r="W44" s="70">
        <v>183257</v>
      </c>
      <c r="X44" s="55">
        <f t="shared" si="5"/>
        <v>0.22115389862324494</v>
      </c>
      <c r="Y44" s="77">
        <v>14177</v>
      </c>
      <c r="Z44" s="70">
        <v>43894</v>
      </c>
      <c r="AA44" s="55">
        <f t="shared" si="6"/>
        <v>0.32298263999635485</v>
      </c>
      <c r="AB44" s="77">
        <v>1152</v>
      </c>
      <c r="AC44" s="70">
        <v>8814</v>
      </c>
      <c r="AD44" s="55">
        <f t="shared" si="7"/>
        <v>0.13070115724982981</v>
      </c>
      <c r="AE44" s="77">
        <v>1080</v>
      </c>
      <c r="AF44" s="70">
        <v>4908</v>
      </c>
      <c r="AG44" s="55">
        <f t="shared" si="8"/>
        <v>0.22004889975550121</v>
      </c>
      <c r="AH44" s="77">
        <v>2217</v>
      </c>
      <c r="AI44" s="70">
        <v>15729</v>
      </c>
      <c r="AJ44" s="55">
        <f t="shared" si="9"/>
        <v>0.14094983787907686</v>
      </c>
      <c r="AK44" s="77"/>
      <c r="AL44" s="70"/>
      <c r="AM44" s="55">
        <f t="shared" si="10"/>
        <v>0</v>
      </c>
      <c r="AN44" s="97">
        <f>SUM(D44,G44,J44,M44,P44,S44,V44,Y44,AB44,AE44,AH44,AK44)</f>
        <v>321808</v>
      </c>
      <c r="AO44" s="77">
        <f>SUM(E44,H44,K44,N44,Q44,W44,T44,Z44,AC44,AF44,AI44,AL44)</f>
        <v>1239153</v>
      </c>
      <c r="AP44" s="56">
        <f t="shared" si="11"/>
        <v>0.25969997248120291</v>
      </c>
      <c r="AQ44" s="22">
        <v>43232</v>
      </c>
      <c r="AR44" s="121"/>
    </row>
    <row r="45" spans="1:56" ht="18.75" customHeight="1" x14ac:dyDescent="0.3">
      <c r="A45" s="233"/>
      <c r="B45" s="233"/>
      <c r="C45" s="54" t="s">
        <v>39</v>
      </c>
      <c r="D45" s="136">
        <v>72641</v>
      </c>
      <c r="E45" s="5">
        <v>261705</v>
      </c>
      <c r="F45" s="55">
        <f t="shared" si="0"/>
        <v>0.27756825433216792</v>
      </c>
      <c r="G45" s="77">
        <v>63054</v>
      </c>
      <c r="H45" s="77">
        <v>217975</v>
      </c>
      <c r="I45" s="55">
        <f t="shared" si="39"/>
        <v>0.28927170547081088</v>
      </c>
      <c r="J45" s="77">
        <v>58869</v>
      </c>
      <c r="K45" s="77">
        <v>252952</v>
      </c>
      <c r="L45" s="55">
        <f t="shared" si="1"/>
        <v>0.23272794838546443</v>
      </c>
      <c r="M45" s="77">
        <v>49482</v>
      </c>
      <c r="N45" s="77">
        <v>218895</v>
      </c>
      <c r="O45" s="55">
        <f t="shared" si="2"/>
        <v>0.22605358733639416</v>
      </c>
      <c r="P45" s="77">
        <v>32913</v>
      </c>
      <c r="Q45" s="77">
        <v>148065</v>
      </c>
      <c r="R45" s="55">
        <f t="shared" si="3"/>
        <v>0.22228750886435011</v>
      </c>
      <c r="S45" s="77"/>
      <c r="T45" s="77"/>
      <c r="U45" s="55">
        <f t="shared" si="4"/>
        <v>0</v>
      </c>
      <c r="V45" s="135">
        <v>40056</v>
      </c>
      <c r="W45" s="70">
        <v>189273</v>
      </c>
      <c r="X45" s="55">
        <f t="shared" si="5"/>
        <v>0.21163081897576516</v>
      </c>
      <c r="Y45" s="77">
        <v>15380</v>
      </c>
      <c r="Z45" s="77">
        <v>49148</v>
      </c>
      <c r="AA45" s="55">
        <f t="shared" si="6"/>
        <v>0.31293236754293158</v>
      </c>
      <c r="AB45" s="77">
        <v>1454</v>
      </c>
      <c r="AC45" s="77">
        <v>10990</v>
      </c>
      <c r="AD45" s="55">
        <f t="shared" si="7"/>
        <v>0.13230209281164695</v>
      </c>
      <c r="AE45" s="77">
        <v>976</v>
      </c>
      <c r="AF45" s="77">
        <v>4501</v>
      </c>
      <c r="AG45" s="55">
        <f t="shared" si="8"/>
        <v>0.21684070206620751</v>
      </c>
      <c r="AH45" s="77">
        <v>2198</v>
      </c>
      <c r="AI45" s="77">
        <v>16471</v>
      </c>
      <c r="AJ45" s="55">
        <f t="shared" si="9"/>
        <v>0.13344666383340417</v>
      </c>
      <c r="AK45" s="77"/>
      <c r="AL45" s="77"/>
      <c r="AM45" s="55">
        <f t="shared" si="10"/>
        <v>0</v>
      </c>
      <c r="AN45" s="97">
        <f>SUM(D45,G45,J45,M45,P45,S45,V45,Y45,AB45,AE45,AH45,AK45)</f>
        <v>337023</v>
      </c>
      <c r="AO45" s="77">
        <f>SUM(E45,H45,K45,N45,Q45,W45,T45,Z45,AC45,AF45,AI45,AL45)</f>
        <v>1369975</v>
      </c>
      <c r="AP45" s="56">
        <f t="shared" si="11"/>
        <v>0.2460066789539955</v>
      </c>
      <c r="AQ45" s="118">
        <v>48631</v>
      </c>
      <c r="AR45" s="122"/>
    </row>
    <row r="46" spans="1:56" ht="18.75" customHeight="1" x14ac:dyDescent="0.3">
      <c r="A46" s="233"/>
      <c r="B46" s="233"/>
      <c r="C46" s="100" t="s">
        <v>52</v>
      </c>
      <c r="D46" s="77">
        <v>74773</v>
      </c>
      <c r="E46" s="70">
        <v>265291</v>
      </c>
      <c r="F46" s="55">
        <f t="shared" si="0"/>
        <v>0.28185275791489345</v>
      </c>
      <c r="G46" s="77">
        <v>64219</v>
      </c>
      <c r="H46" s="70">
        <v>217666</v>
      </c>
      <c r="I46" s="55">
        <f t="shared" si="39"/>
        <v>0.2950345942866594</v>
      </c>
      <c r="J46" s="77">
        <v>59527</v>
      </c>
      <c r="K46" s="70">
        <v>241619</v>
      </c>
      <c r="L46" s="55">
        <f t="shared" si="1"/>
        <v>0.24636721449885979</v>
      </c>
      <c r="M46" s="77">
        <v>52687</v>
      </c>
      <c r="N46" s="70">
        <v>221458</v>
      </c>
      <c r="O46" s="55">
        <f t="shared" si="2"/>
        <v>0.23790967135980637</v>
      </c>
      <c r="P46" s="77">
        <v>34190</v>
      </c>
      <c r="Q46" s="70">
        <v>142817</v>
      </c>
      <c r="R46" s="55">
        <f t="shared" si="3"/>
        <v>0.23939727063304789</v>
      </c>
      <c r="S46" s="77"/>
      <c r="T46" s="77"/>
      <c r="U46" s="55">
        <f t="shared" si="4"/>
        <v>0</v>
      </c>
      <c r="V46" s="77">
        <v>41127</v>
      </c>
      <c r="W46" s="70">
        <v>191416</v>
      </c>
      <c r="X46" s="55">
        <f t="shared" si="5"/>
        <v>0.21485664730221088</v>
      </c>
      <c r="Y46" s="77">
        <v>16603</v>
      </c>
      <c r="Z46" s="70">
        <v>49394</v>
      </c>
      <c r="AA46" s="55">
        <f t="shared" si="6"/>
        <v>0.33613394339393449</v>
      </c>
      <c r="AB46" s="77">
        <v>1845</v>
      </c>
      <c r="AC46" s="70">
        <v>12361</v>
      </c>
      <c r="AD46" s="55">
        <f t="shared" si="7"/>
        <v>0.14925976862713372</v>
      </c>
      <c r="AE46" s="77">
        <v>1202</v>
      </c>
      <c r="AF46" s="70">
        <v>5245</v>
      </c>
      <c r="AG46" s="55">
        <f t="shared" si="8"/>
        <v>0.22917063870352716</v>
      </c>
      <c r="AH46" s="77">
        <v>2009</v>
      </c>
      <c r="AI46" s="70">
        <v>12844</v>
      </c>
      <c r="AJ46" s="55">
        <f t="shared" si="9"/>
        <v>0.15641544690127687</v>
      </c>
      <c r="AK46" s="77"/>
      <c r="AL46" s="70"/>
      <c r="AM46" s="55">
        <f t="shared" si="10"/>
        <v>0</v>
      </c>
      <c r="AN46" s="97">
        <f>SUM(D46,G46,J46,M46,P46,S46,V46,Y46,AB46,AE46,AH46,AK46)</f>
        <v>348182</v>
      </c>
      <c r="AO46" s="77">
        <f>SUM(E46,H46,K46,N46,Q46,W46,T46,Z46,AC46,AF46,AI46,AL46)</f>
        <v>1360111</v>
      </c>
      <c r="AP46" s="56">
        <f t="shared" si="11"/>
        <v>0.25599528273795302</v>
      </c>
      <c r="AQ46" s="124">
        <v>54899</v>
      </c>
      <c r="AR46" s="121"/>
      <c r="AY46" s="106"/>
    </row>
    <row r="47" spans="1:56" ht="18.75" customHeight="1" x14ac:dyDescent="0.3">
      <c r="A47" s="233"/>
      <c r="B47" s="234"/>
      <c r="C47" s="102" t="s">
        <v>44</v>
      </c>
      <c r="D47" s="58">
        <f>SUM(D44:D46)</f>
        <v>216899</v>
      </c>
      <c r="E47" s="71">
        <f>SUM(E44:E46)</f>
        <v>761031</v>
      </c>
      <c r="F47" s="59">
        <f t="shared" si="0"/>
        <v>0.28500678684573955</v>
      </c>
      <c r="G47" s="58">
        <f>SUM(G44:G46)</f>
        <v>188878</v>
      </c>
      <c r="H47" s="71">
        <f>SUM(H44:H46)</f>
        <v>633172</v>
      </c>
      <c r="I47" s="59">
        <f t="shared" si="39"/>
        <v>0.2983044101760659</v>
      </c>
      <c r="J47" s="58">
        <f>SUM(J44:J46)</f>
        <v>175450</v>
      </c>
      <c r="K47" s="71">
        <f>SUM(K44:K46)</f>
        <v>724431</v>
      </c>
      <c r="L47" s="59">
        <f t="shared" si="1"/>
        <v>0.2421900774538914</v>
      </c>
      <c r="M47" s="58">
        <f>SUM(M44:M46)</f>
        <v>145767</v>
      </c>
      <c r="N47" s="71">
        <f>SUM(N44:N46)</f>
        <v>627206</v>
      </c>
      <c r="O47" s="59">
        <f t="shared" si="2"/>
        <v>0.23240689661769817</v>
      </c>
      <c r="P47" s="58">
        <f>SUM(P44:P46)</f>
        <v>98015</v>
      </c>
      <c r="Q47" s="71">
        <f>SUM(Q44:Q46)</f>
        <v>425154</v>
      </c>
      <c r="R47" s="59">
        <f t="shared" si="3"/>
        <v>0.2305399925673991</v>
      </c>
      <c r="S47" s="58">
        <f>SUM(S44:S46)</f>
        <v>0</v>
      </c>
      <c r="T47" s="71">
        <f>SUM(T44:T46)</f>
        <v>0</v>
      </c>
      <c r="U47" s="59">
        <f t="shared" si="4"/>
        <v>0</v>
      </c>
      <c r="V47" s="58">
        <f>SUM(V44:V46)</f>
        <v>121711</v>
      </c>
      <c r="W47" s="71">
        <f>SUM(W44:W46)</f>
        <v>563946</v>
      </c>
      <c r="X47" s="59">
        <f t="shared" si="5"/>
        <v>0.21582030903668081</v>
      </c>
      <c r="Y47" s="58">
        <f>SUM(Y44:Y46)</f>
        <v>46160</v>
      </c>
      <c r="Z47" s="71">
        <f>SUM(Z44:Z46)</f>
        <v>142436</v>
      </c>
      <c r="AA47" s="59">
        <f t="shared" si="6"/>
        <v>0.32407537420315091</v>
      </c>
      <c r="AB47" s="58">
        <f>SUM(AB44:AB46)</f>
        <v>4451</v>
      </c>
      <c r="AC47" s="71">
        <f>SUM(AC44:AC46)</f>
        <v>32165</v>
      </c>
      <c r="AD47" s="59">
        <f t="shared" si="7"/>
        <v>0.13838022695476448</v>
      </c>
      <c r="AE47" s="58">
        <f>SUM(AE44:AE46)</f>
        <v>3258</v>
      </c>
      <c r="AF47" s="71">
        <f>SUM(AF44:AF46)</f>
        <v>14654</v>
      </c>
      <c r="AG47" s="59">
        <f t="shared" si="8"/>
        <v>0.22232837450525453</v>
      </c>
      <c r="AH47" s="58">
        <f>SUM(AH44:AH46)</f>
        <v>6424</v>
      </c>
      <c r="AI47" s="71">
        <f>SUM(AI44:AI46)</f>
        <v>45044</v>
      </c>
      <c r="AJ47" s="59">
        <f t="shared" si="9"/>
        <v>0.14261610869372168</v>
      </c>
      <c r="AK47" s="58">
        <f>SUM(AK44:AK46)</f>
        <v>0</v>
      </c>
      <c r="AL47" s="71">
        <f>SUM(AL44:AL46)</f>
        <v>0</v>
      </c>
      <c r="AM47" s="59">
        <f t="shared" si="10"/>
        <v>0</v>
      </c>
      <c r="AN47" s="58">
        <f>SUM(AN44:AN46)</f>
        <v>1007013</v>
      </c>
      <c r="AO47" s="58">
        <f>SUM(AO44:AO46)</f>
        <v>3969239</v>
      </c>
      <c r="AP47" s="103">
        <f t="shared" si="11"/>
        <v>0.25370429948914641</v>
      </c>
      <c r="AQ47" s="133">
        <f>SUM(AQ44:AQ46)</f>
        <v>146762</v>
      </c>
      <c r="AR47" s="121"/>
    </row>
    <row r="48" spans="1:56" ht="18.75" customHeight="1" x14ac:dyDescent="0.3">
      <c r="A48" s="233"/>
      <c r="B48" s="232" t="s">
        <v>26</v>
      </c>
      <c r="C48" s="100" t="s">
        <v>55</v>
      </c>
      <c r="D48" s="137">
        <v>69419</v>
      </c>
      <c r="E48" s="77">
        <v>241568</v>
      </c>
      <c r="F48" s="55">
        <f t="shared" si="0"/>
        <v>0.28736836004768845</v>
      </c>
      <c r="G48" s="77">
        <v>62636</v>
      </c>
      <c r="H48" s="77">
        <v>202905</v>
      </c>
      <c r="I48" s="55">
        <f t="shared" si="39"/>
        <v>0.30869618787117126</v>
      </c>
      <c r="J48" s="77">
        <v>58450</v>
      </c>
      <c r="K48" s="77">
        <v>225463</v>
      </c>
      <c r="L48" s="55">
        <f t="shared" si="1"/>
        <v>0.25924431059641717</v>
      </c>
      <c r="M48" s="77">
        <v>50469</v>
      </c>
      <c r="N48" s="77">
        <v>199557</v>
      </c>
      <c r="O48" s="55">
        <f t="shared" si="2"/>
        <v>0.25290518498474118</v>
      </c>
      <c r="P48" s="77">
        <v>34633</v>
      </c>
      <c r="Q48" s="77">
        <v>131867</v>
      </c>
      <c r="R48" s="55">
        <f t="shared" si="3"/>
        <v>0.26263583762427295</v>
      </c>
      <c r="S48" s="77"/>
      <c r="T48" s="77"/>
      <c r="U48" s="55">
        <f t="shared" si="4"/>
        <v>0</v>
      </c>
      <c r="V48" s="137">
        <v>37730</v>
      </c>
      <c r="W48" s="70">
        <v>160471</v>
      </c>
      <c r="X48" s="55">
        <f t="shared" si="5"/>
        <v>0.23512036442721737</v>
      </c>
      <c r="Y48" s="77">
        <v>14769</v>
      </c>
      <c r="Z48" s="77">
        <v>43708</v>
      </c>
      <c r="AA48" s="55">
        <f t="shared" si="6"/>
        <v>0.33790152832433423</v>
      </c>
      <c r="AB48" s="77">
        <v>2015</v>
      </c>
      <c r="AC48" s="77">
        <v>11138</v>
      </c>
      <c r="AD48" s="55">
        <f t="shared" si="7"/>
        <v>0.18091219249416413</v>
      </c>
      <c r="AE48" s="77">
        <v>1569</v>
      </c>
      <c r="AF48" s="77">
        <v>5727</v>
      </c>
      <c r="AG48" s="55">
        <f t="shared" si="8"/>
        <v>0.27396542692509168</v>
      </c>
      <c r="AH48" s="77">
        <v>2786</v>
      </c>
      <c r="AI48" s="77">
        <v>16024</v>
      </c>
      <c r="AJ48" s="55">
        <f t="shared" si="9"/>
        <v>0.17386420369445832</v>
      </c>
      <c r="AK48" s="77"/>
      <c r="AL48" s="77"/>
      <c r="AM48" s="55">
        <f t="shared" si="10"/>
        <v>0</v>
      </c>
      <c r="AN48" s="97">
        <f>SUM(D48,G48,J48,M48,P48,S48,V48,Y48,AB48,AE48,AH48,AK48)</f>
        <v>334476</v>
      </c>
      <c r="AO48" s="77">
        <f>SUM(E48,H48,K48,N48,Q48,W48,T48,Z48,AC48,AF48,AI48,AL48)</f>
        <v>1238428</v>
      </c>
      <c r="AP48" s="56">
        <f t="shared" si="11"/>
        <v>0.27008110281744274</v>
      </c>
      <c r="AQ48" s="144">
        <v>49074</v>
      </c>
      <c r="AR48" s="121"/>
      <c r="AW48" s="4"/>
    </row>
    <row r="49" spans="1:50" ht="18.75" customHeight="1" x14ac:dyDescent="0.3">
      <c r="A49" s="233"/>
      <c r="B49" s="233"/>
      <c r="C49" s="100" t="s">
        <v>50</v>
      </c>
      <c r="D49" s="142">
        <v>70718</v>
      </c>
      <c r="E49" s="72"/>
      <c r="F49" s="55">
        <f t="shared" si="0"/>
        <v>0</v>
      </c>
      <c r="G49" s="142">
        <v>70189</v>
      </c>
      <c r="H49" s="146"/>
      <c r="I49" s="55">
        <f t="shared" si="39"/>
        <v>0</v>
      </c>
      <c r="J49" s="142">
        <v>64673</v>
      </c>
      <c r="K49" s="70"/>
      <c r="L49" s="55">
        <f t="shared" si="1"/>
        <v>0</v>
      </c>
      <c r="M49" s="111">
        <v>53836</v>
      </c>
      <c r="N49" s="70"/>
      <c r="O49" s="55">
        <f t="shared" si="2"/>
        <v>0</v>
      </c>
      <c r="P49" s="142">
        <v>39042</v>
      </c>
      <c r="Q49" s="70"/>
      <c r="R49" s="55">
        <f t="shared" si="3"/>
        <v>0</v>
      </c>
      <c r="S49" s="77"/>
      <c r="T49" s="72"/>
      <c r="U49" s="55">
        <f t="shared" si="4"/>
        <v>0</v>
      </c>
      <c r="V49" s="147">
        <v>40221</v>
      </c>
      <c r="W49" s="72"/>
      <c r="X49" s="55">
        <f t="shared" si="5"/>
        <v>0</v>
      </c>
      <c r="Y49" s="142">
        <v>14622</v>
      </c>
      <c r="Z49" s="70"/>
      <c r="AA49" s="55">
        <f t="shared" si="6"/>
        <v>0</v>
      </c>
      <c r="AB49" s="111">
        <v>2520</v>
      </c>
      <c r="AC49" s="70"/>
      <c r="AD49" s="55">
        <f t="shared" si="7"/>
        <v>0</v>
      </c>
      <c r="AE49" s="111">
        <v>1855</v>
      </c>
      <c r="AF49" s="70"/>
      <c r="AG49" s="55">
        <f t="shared" si="8"/>
        <v>0</v>
      </c>
      <c r="AH49" s="111">
        <v>3047</v>
      </c>
      <c r="AI49" s="70"/>
      <c r="AJ49" s="55">
        <f t="shared" si="9"/>
        <v>0</v>
      </c>
      <c r="AK49" s="77"/>
      <c r="AL49" s="70"/>
      <c r="AM49" s="55">
        <f t="shared" si="10"/>
        <v>0</v>
      </c>
      <c r="AN49" s="97">
        <f>SUM(D49,G49,J49,M49,P49,S49,V49,Y49,AB49,AE49,AH49,AK49)</f>
        <v>360723</v>
      </c>
      <c r="AO49" s="77">
        <f>SUM(E49,H49,K49,N49,Q49,W49,T49,Z49,AC49,AF49,AI49,AL49)</f>
        <v>0</v>
      </c>
      <c r="AP49" s="98">
        <f t="shared" si="11"/>
        <v>0</v>
      </c>
      <c r="AQ49" s="111">
        <v>53973</v>
      </c>
      <c r="AR49" s="121"/>
    </row>
    <row r="50" spans="1:50" ht="18.75" customHeight="1" x14ac:dyDescent="0.3">
      <c r="A50" s="233"/>
      <c r="B50" s="233"/>
      <c r="C50" s="100" t="s">
        <v>51</v>
      </c>
      <c r="D50" s="111">
        <v>65364</v>
      </c>
      <c r="E50" s="70"/>
      <c r="F50" s="55">
        <f t="shared" si="0"/>
        <v>0</v>
      </c>
      <c r="G50" s="77">
        <v>61527</v>
      </c>
      <c r="H50" s="70"/>
      <c r="I50" s="55">
        <f t="shared" si="39"/>
        <v>0</v>
      </c>
      <c r="J50" s="111">
        <v>56345</v>
      </c>
      <c r="K50" s="70"/>
      <c r="L50" s="55">
        <f t="shared" si="1"/>
        <v>0</v>
      </c>
      <c r="M50" s="77">
        <v>49512</v>
      </c>
      <c r="N50" s="70"/>
      <c r="O50" s="55">
        <f t="shared" si="2"/>
        <v>0</v>
      </c>
      <c r="P50" s="77">
        <v>29932</v>
      </c>
      <c r="Q50" s="70"/>
      <c r="R50" s="55">
        <f t="shared" si="3"/>
        <v>0</v>
      </c>
      <c r="S50" s="77"/>
      <c r="T50" s="70"/>
      <c r="U50" s="55">
        <f t="shared" si="4"/>
        <v>0</v>
      </c>
      <c r="V50" s="77">
        <v>45417</v>
      </c>
      <c r="W50" s="70"/>
      <c r="X50" s="55">
        <f t="shared" si="5"/>
        <v>0</v>
      </c>
      <c r="Y50" s="77">
        <v>13339</v>
      </c>
      <c r="Z50" s="70"/>
      <c r="AA50" s="55">
        <f t="shared" si="6"/>
        <v>0</v>
      </c>
      <c r="AB50" s="77">
        <v>1946</v>
      </c>
      <c r="AC50" s="70"/>
      <c r="AD50" s="55">
        <f t="shared" si="7"/>
        <v>0</v>
      </c>
      <c r="AE50" s="77">
        <v>1965</v>
      </c>
      <c r="AF50" s="70"/>
      <c r="AG50" s="55">
        <f t="shared" si="8"/>
        <v>0</v>
      </c>
      <c r="AH50" s="77">
        <v>2645</v>
      </c>
      <c r="AI50" s="70"/>
      <c r="AJ50" s="55">
        <f t="shared" si="9"/>
        <v>0</v>
      </c>
      <c r="AK50" s="77"/>
      <c r="AL50" s="70"/>
      <c r="AM50" s="55">
        <f t="shared" si="10"/>
        <v>0</v>
      </c>
      <c r="AN50" s="97">
        <f>SUM(D50,G50,J50,M50,P50,S50,V50,Y50,AB50,AE50,AH50,AK50)</f>
        <v>327992</v>
      </c>
      <c r="AO50" s="77">
        <f>SUM(E50,H50,K50,N50,Q50,W50,T50,Z50,AC50,AF50,AI50,AL50)</f>
        <v>0</v>
      </c>
      <c r="AP50" s="56">
        <f t="shared" si="11"/>
        <v>0</v>
      </c>
      <c r="AQ50" s="118">
        <v>37659</v>
      </c>
      <c r="AR50" s="121"/>
      <c r="AX50" s="106"/>
    </row>
    <row r="51" spans="1:50" ht="18.75" customHeight="1" x14ac:dyDescent="0.3">
      <c r="A51" s="233"/>
      <c r="B51" s="234"/>
      <c r="C51" s="102" t="s">
        <v>44</v>
      </c>
      <c r="D51" s="58">
        <f>SUM(D48:D50)</f>
        <v>205501</v>
      </c>
      <c r="E51" s="71">
        <f>SUM(E48:E50)</f>
        <v>241568</v>
      </c>
      <c r="F51" s="59">
        <f t="shared" si="0"/>
        <v>0.85069628427606303</v>
      </c>
      <c r="G51" s="58">
        <f>SUM(G48:G50)</f>
        <v>194352</v>
      </c>
      <c r="H51" s="71">
        <f>SUM(H48:H50)</f>
        <v>202905</v>
      </c>
      <c r="I51" s="59">
        <f t="shared" si="39"/>
        <v>0.95784726842611079</v>
      </c>
      <c r="J51" s="58">
        <f>SUM(J48:J50)</f>
        <v>179468</v>
      </c>
      <c r="K51" s="71">
        <f>SUM(K48:K50)</f>
        <v>225463</v>
      </c>
      <c r="L51" s="59">
        <f t="shared" si="1"/>
        <v>0.79599756944598443</v>
      </c>
      <c r="M51" s="58">
        <f>SUM(M48:M50)</f>
        <v>153817</v>
      </c>
      <c r="N51" s="71">
        <f>SUM(N48:N50)</f>
        <v>199557</v>
      </c>
      <c r="O51" s="59">
        <f t="shared" si="2"/>
        <v>0.77079230495547635</v>
      </c>
      <c r="P51" s="58">
        <f>SUM(P48:P50)</f>
        <v>103607</v>
      </c>
      <c r="Q51" s="71">
        <f>SUM(Q48:Q50)</f>
        <v>131867</v>
      </c>
      <c r="R51" s="59">
        <f t="shared" si="3"/>
        <v>0.78569316053296123</v>
      </c>
      <c r="S51" s="58">
        <f>SUM(S48:S50)</f>
        <v>0</v>
      </c>
      <c r="T51" s="71">
        <f>SUM(T48:T50)</f>
        <v>0</v>
      </c>
      <c r="U51" s="59">
        <f t="shared" si="4"/>
        <v>0</v>
      </c>
      <c r="V51" s="58">
        <f>SUM(V48:V50)</f>
        <v>123368</v>
      </c>
      <c r="W51" s="71">
        <f>SUM(W48:W50)</f>
        <v>160471</v>
      </c>
      <c r="X51" s="59">
        <f t="shared" si="5"/>
        <v>0.76878688361136904</v>
      </c>
      <c r="Y51" s="58">
        <f>SUM(Y48:Y50)</f>
        <v>42730</v>
      </c>
      <c r="Z51" s="71">
        <f>SUM(Z48:Z50)</f>
        <v>43708</v>
      </c>
      <c r="AA51" s="59">
        <f t="shared" si="6"/>
        <v>0.97762423354992223</v>
      </c>
      <c r="AB51" s="58">
        <f>SUM(AB48:AB50)</f>
        <v>6481</v>
      </c>
      <c r="AC51" s="71">
        <f>SUM(AC48:AC50)</f>
        <v>11138</v>
      </c>
      <c r="AD51" s="59">
        <f t="shared" si="7"/>
        <v>0.58188184593284253</v>
      </c>
      <c r="AE51" s="58">
        <f>SUM(AE48:AE50)</f>
        <v>5389</v>
      </c>
      <c r="AF51" s="71">
        <f>SUM(AF48:AF50)</f>
        <v>5727</v>
      </c>
      <c r="AG51" s="59">
        <f t="shared" si="8"/>
        <v>0.94098131657063033</v>
      </c>
      <c r="AH51" s="58">
        <f>SUM(AH48:AH50)</f>
        <v>8478</v>
      </c>
      <c r="AI51" s="71">
        <f>SUM(AI48:AI50)</f>
        <v>16024</v>
      </c>
      <c r="AJ51" s="59">
        <f t="shared" si="9"/>
        <v>0.52908137793310039</v>
      </c>
      <c r="AK51" s="58">
        <f>SUM(AK48:AK50)</f>
        <v>0</v>
      </c>
      <c r="AL51" s="71">
        <f>SUM(AL48:AL50)</f>
        <v>0</v>
      </c>
      <c r="AM51" s="59">
        <f t="shared" si="10"/>
        <v>0</v>
      </c>
      <c r="AN51" s="58">
        <f>SUM(AN48:AN50)</f>
        <v>1023191</v>
      </c>
      <c r="AO51" s="58">
        <f>SUM(AO48:AO50)</f>
        <v>1238428</v>
      </c>
      <c r="AP51" s="103">
        <f t="shared" si="11"/>
        <v>0.82620144247384586</v>
      </c>
      <c r="AQ51" s="133">
        <f>SUM(AQ48:AQ50)</f>
        <v>140706</v>
      </c>
      <c r="AR51" s="121"/>
      <c r="AX51" s="106"/>
    </row>
    <row r="52" spans="1:50" ht="18.75" customHeight="1" x14ac:dyDescent="0.3">
      <c r="A52" s="233"/>
      <c r="B52" s="232" t="s">
        <v>9</v>
      </c>
      <c r="C52" s="100" t="s">
        <v>53</v>
      </c>
      <c r="D52" s="111">
        <v>81090</v>
      </c>
      <c r="E52" s="70"/>
      <c r="F52" s="55">
        <f t="shared" si="0"/>
        <v>0</v>
      </c>
      <c r="G52" s="111">
        <v>72432</v>
      </c>
      <c r="H52" s="70"/>
      <c r="I52" s="55">
        <f t="shared" si="39"/>
        <v>0</v>
      </c>
      <c r="J52" s="111">
        <v>56977</v>
      </c>
      <c r="K52" s="70"/>
      <c r="L52" s="55">
        <f t="shared" si="1"/>
        <v>0</v>
      </c>
      <c r="M52" s="111">
        <v>53962</v>
      </c>
      <c r="N52" s="70"/>
      <c r="O52" s="55">
        <f t="shared" si="2"/>
        <v>0</v>
      </c>
      <c r="P52" s="111">
        <v>36560</v>
      </c>
      <c r="Q52" s="70"/>
      <c r="R52" s="55">
        <f t="shared" si="3"/>
        <v>0</v>
      </c>
      <c r="S52" s="113"/>
      <c r="T52" s="70"/>
      <c r="U52" s="55">
        <f t="shared" si="4"/>
        <v>0</v>
      </c>
      <c r="V52" s="111">
        <v>54233</v>
      </c>
      <c r="W52" s="70"/>
      <c r="X52" s="55">
        <f t="shared" si="5"/>
        <v>0</v>
      </c>
      <c r="Y52" s="111">
        <v>16500</v>
      </c>
      <c r="Z52" s="70"/>
      <c r="AA52" s="55">
        <f t="shared" si="6"/>
        <v>0</v>
      </c>
      <c r="AB52" s="111">
        <v>2622</v>
      </c>
      <c r="AC52" s="70"/>
      <c r="AD52" s="55">
        <f t="shared" si="7"/>
        <v>0</v>
      </c>
      <c r="AE52" s="111">
        <v>2218</v>
      </c>
      <c r="AF52" s="70"/>
      <c r="AG52" s="55">
        <f t="shared" si="8"/>
        <v>0</v>
      </c>
      <c r="AH52" s="111">
        <v>2732</v>
      </c>
      <c r="AI52" s="70"/>
      <c r="AJ52" s="55">
        <f t="shared" si="9"/>
        <v>0</v>
      </c>
      <c r="AK52" s="113"/>
      <c r="AL52" s="70"/>
      <c r="AM52" s="55">
        <f t="shared" si="10"/>
        <v>0</v>
      </c>
      <c r="AN52" s="97">
        <f>SUM(D52,G52,J52,M52,P52,S52,V52,Y52,AB52,AE52,AH52,AK52)</f>
        <v>379326</v>
      </c>
      <c r="AO52" s="77">
        <f>SUM(E52,H52,K52,N52,Q52,W52,T52,Z52,AC52,AF52,AI52,AL52)</f>
        <v>0</v>
      </c>
      <c r="AP52" s="56">
        <f t="shared" si="11"/>
        <v>0</v>
      </c>
      <c r="AQ52" s="124">
        <v>51856</v>
      </c>
      <c r="AR52" s="121"/>
      <c r="AW52" s="4"/>
    </row>
    <row r="53" spans="1:50" ht="18.75" customHeight="1" x14ac:dyDescent="0.3">
      <c r="A53" s="233"/>
      <c r="B53" s="233"/>
      <c r="C53" s="100" t="s">
        <v>48</v>
      </c>
      <c r="D53" s="157">
        <v>68215</v>
      </c>
      <c r="E53" s="154"/>
      <c r="F53" s="55">
        <v>0</v>
      </c>
      <c r="G53" s="157">
        <v>74792</v>
      </c>
      <c r="H53" s="154"/>
      <c r="I53" s="55">
        <v>0</v>
      </c>
      <c r="J53" s="157">
        <v>59550</v>
      </c>
      <c r="K53" s="154"/>
      <c r="L53" s="55">
        <v>0</v>
      </c>
      <c r="M53" s="157">
        <v>51674</v>
      </c>
      <c r="N53" s="154"/>
      <c r="O53" s="55">
        <v>0</v>
      </c>
      <c r="P53" s="157">
        <v>38916</v>
      </c>
      <c r="Q53" s="154"/>
      <c r="R53" s="55">
        <v>0</v>
      </c>
      <c r="S53" s="155"/>
      <c r="T53" s="154"/>
      <c r="U53" s="55">
        <v>0</v>
      </c>
      <c r="V53" s="157">
        <v>50140</v>
      </c>
      <c r="W53" s="154"/>
      <c r="X53" s="55">
        <v>0</v>
      </c>
      <c r="Y53" s="157">
        <v>13589</v>
      </c>
      <c r="Z53" s="154"/>
      <c r="AA53" s="55">
        <v>0</v>
      </c>
      <c r="AB53" s="157">
        <v>2168</v>
      </c>
      <c r="AC53" s="154"/>
      <c r="AD53" s="55">
        <v>0</v>
      </c>
      <c r="AE53" s="157">
        <v>2509</v>
      </c>
      <c r="AF53" s="154"/>
      <c r="AG53" s="55">
        <v>0</v>
      </c>
      <c r="AH53" s="157">
        <v>3098</v>
      </c>
      <c r="AI53" s="154"/>
      <c r="AJ53" s="55">
        <v>0</v>
      </c>
      <c r="AK53" s="155"/>
      <c r="AL53" s="154"/>
      <c r="AM53" s="55">
        <v>0</v>
      </c>
      <c r="AN53" s="156">
        <v>364651</v>
      </c>
      <c r="AO53" s="155">
        <v>0</v>
      </c>
      <c r="AP53" s="56">
        <v>0</v>
      </c>
      <c r="AQ53" s="158">
        <v>41757</v>
      </c>
      <c r="AR53" s="121"/>
      <c r="AV53" s="106"/>
      <c r="AW53" s="4"/>
    </row>
    <row r="54" spans="1:50" ht="18.75" customHeight="1" x14ac:dyDescent="0.3">
      <c r="A54" s="233"/>
      <c r="B54" s="233"/>
      <c r="C54" s="100" t="s">
        <v>54</v>
      </c>
      <c r="D54" s="142">
        <v>63400</v>
      </c>
      <c r="E54" s="142"/>
      <c r="F54" s="142"/>
      <c r="G54" s="142">
        <v>67062</v>
      </c>
      <c r="H54" s="142"/>
      <c r="I54" s="142"/>
      <c r="J54" s="142">
        <v>58964</v>
      </c>
      <c r="K54" s="142"/>
      <c r="L54" s="55">
        <f t="shared" ref="L54" si="102">IF(ISERROR(J54/K54),0,(J54/K54))</f>
        <v>0</v>
      </c>
      <c r="M54" s="142">
        <v>43559</v>
      </c>
      <c r="N54" s="142"/>
      <c r="O54" s="55">
        <f t="shared" ref="O54" si="103">IF(ISERROR(M54/N54),0,(M54/N54))</f>
        <v>0</v>
      </c>
      <c r="P54" s="142">
        <v>34092</v>
      </c>
      <c r="Q54" s="142"/>
      <c r="R54" s="55">
        <f t="shared" ref="R54" si="104">IF(ISERROR(P54/Q54),0,(P54/Q54))</f>
        <v>0</v>
      </c>
      <c r="S54" s="142">
        <v>0</v>
      </c>
      <c r="T54" s="142"/>
      <c r="U54" s="55">
        <f t="shared" ref="U54" si="105">IF(ISERROR(S54/T54),0,(S54/T54))</f>
        <v>0</v>
      </c>
      <c r="V54" s="142">
        <v>46278</v>
      </c>
      <c r="W54" s="142"/>
      <c r="X54" s="55">
        <f t="shared" ref="X54" si="106">IF(ISERROR(V54/W54),0,(V54/W54))</f>
        <v>0</v>
      </c>
      <c r="Y54" s="142">
        <v>13373</v>
      </c>
      <c r="Z54" s="142"/>
      <c r="AA54" s="55">
        <f t="shared" ref="AA54" si="107">IF(ISERROR(Y54/Z54),0,(Y54/Z54))</f>
        <v>0</v>
      </c>
      <c r="AB54" s="142">
        <v>1970</v>
      </c>
      <c r="AC54" s="142"/>
      <c r="AD54" s="55">
        <f t="shared" ref="AD54" si="108">IF(ISERROR(AB54/AC54),0,(AB54/AC54))</f>
        <v>0</v>
      </c>
      <c r="AE54" s="142">
        <v>2762</v>
      </c>
      <c r="AF54" s="142"/>
      <c r="AG54" s="55">
        <f t="shared" ref="AG54" si="109">IF(ISERROR(AE54/AF54),0,(AE54/AF54))</f>
        <v>0</v>
      </c>
      <c r="AH54" s="142">
        <v>2937</v>
      </c>
      <c r="AI54" s="111"/>
      <c r="AJ54" s="55">
        <f t="shared" ref="AJ54" si="110">IF(ISERROR(AH54/AI54),0,(AH54/AI54))</f>
        <v>0</v>
      </c>
      <c r="AK54" s="111">
        <v>0</v>
      </c>
      <c r="AL54" s="70"/>
      <c r="AM54" s="55">
        <f t="shared" ref="AM54" si="111">IF(ISERROR(AK54/AL54),0,(AK54/AL54))</f>
        <v>0</v>
      </c>
      <c r="AN54" s="97">
        <f>SUM(D54,G54,J54,M54,P54,S54,V54,Y54,AB54,AE54,AH54,AK54)</f>
        <v>334397</v>
      </c>
      <c r="AO54" s="77">
        <f>SUM(E54,H54,K54,N54,Q54,W54,T54,Z54,AC54,AF54,AI54,AL54)</f>
        <v>0</v>
      </c>
      <c r="AP54" s="56">
        <f t="shared" si="11"/>
        <v>0</v>
      </c>
      <c r="AQ54" s="111">
        <v>37706</v>
      </c>
      <c r="AR54" s="121"/>
      <c r="AV54" s="106"/>
    </row>
    <row r="55" spans="1:50" ht="18.75" customHeight="1" x14ac:dyDescent="0.3">
      <c r="A55" s="234"/>
      <c r="B55" s="234"/>
      <c r="C55" s="102" t="s">
        <v>44</v>
      </c>
      <c r="D55" s="58">
        <f>SUM(D52:D54)</f>
        <v>212705</v>
      </c>
      <c r="E55" s="71">
        <f>SUM(E52:E54)</f>
        <v>0</v>
      </c>
      <c r="F55" s="59">
        <f t="shared" si="0"/>
        <v>0</v>
      </c>
      <c r="G55" s="58">
        <f>SUM(G52:G54)</f>
        <v>214286</v>
      </c>
      <c r="H55" s="71">
        <f>SUM(H52:H54)</f>
        <v>0</v>
      </c>
      <c r="I55" s="59">
        <f t="shared" si="39"/>
        <v>0</v>
      </c>
      <c r="J55" s="58">
        <f>SUM(J52:J54)</f>
        <v>175491</v>
      </c>
      <c r="K55" s="71">
        <f>SUM(K52:K54)</f>
        <v>0</v>
      </c>
      <c r="L55" s="59">
        <f t="shared" si="1"/>
        <v>0</v>
      </c>
      <c r="M55" s="58">
        <f>SUM(M52:M54)</f>
        <v>149195</v>
      </c>
      <c r="N55" s="71">
        <f>SUM(N52:N54)</f>
        <v>0</v>
      </c>
      <c r="O55" s="59">
        <f t="shared" si="2"/>
        <v>0</v>
      </c>
      <c r="P55" s="58">
        <f>SUM(P52:P54)</f>
        <v>109568</v>
      </c>
      <c r="Q55" s="71">
        <f>SUM(Q52:Q54)</f>
        <v>0</v>
      </c>
      <c r="R55" s="59">
        <f t="shared" si="3"/>
        <v>0</v>
      </c>
      <c r="S55" s="58">
        <f>SUM(S52:S54)</f>
        <v>0</v>
      </c>
      <c r="T55" s="71">
        <f>SUM(T52:T54)</f>
        <v>0</v>
      </c>
      <c r="U55" s="59">
        <f t="shared" si="4"/>
        <v>0</v>
      </c>
      <c r="V55" s="58">
        <f>SUM(V52:V54)</f>
        <v>150651</v>
      </c>
      <c r="W55" s="71">
        <f>SUM(W52:W54)</f>
        <v>0</v>
      </c>
      <c r="X55" s="59">
        <f t="shared" si="5"/>
        <v>0</v>
      </c>
      <c r="Y55" s="58">
        <f>SUM(Y52:Y54)</f>
        <v>43462</v>
      </c>
      <c r="Z55" s="71">
        <f>SUM(Z52:Z54)</f>
        <v>0</v>
      </c>
      <c r="AA55" s="59">
        <f t="shared" si="6"/>
        <v>0</v>
      </c>
      <c r="AB55" s="58">
        <f>SUM(AB52:AB54)</f>
        <v>6760</v>
      </c>
      <c r="AC55" s="71">
        <f>SUM(AC52:AC54)</f>
        <v>0</v>
      </c>
      <c r="AD55" s="59">
        <f t="shared" si="7"/>
        <v>0</v>
      </c>
      <c r="AE55" s="58">
        <f>SUM(AE52:AE54)</f>
        <v>7489</v>
      </c>
      <c r="AF55" s="71">
        <f>SUM(AF52:AF54)</f>
        <v>0</v>
      </c>
      <c r="AG55" s="59">
        <f t="shared" si="8"/>
        <v>0</v>
      </c>
      <c r="AH55" s="58">
        <f>SUM(AH52:AH54)</f>
        <v>8767</v>
      </c>
      <c r="AI55" s="71">
        <f>SUM(AI52:AI54)</f>
        <v>0</v>
      </c>
      <c r="AJ55" s="59">
        <f t="shared" si="9"/>
        <v>0</v>
      </c>
      <c r="AK55" s="58">
        <f>SUM(AK52:AK54)</f>
        <v>0</v>
      </c>
      <c r="AL55" s="71">
        <f>SUM(AL52:AL54)</f>
        <v>0</v>
      </c>
      <c r="AM55" s="59">
        <f t="shared" si="10"/>
        <v>0</v>
      </c>
      <c r="AN55" s="58">
        <f>SUM(AN52:AN54)</f>
        <v>1078374</v>
      </c>
      <c r="AO55" s="58">
        <f>SUM(AO52:AO54)</f>
        <v>0</v>
      </c>
      <c r="AP55" s="103">
        <f t="shared" si="11"/>
        <v>0</v>
      </c>
      <c r="AQ55" s="133">
        <f>SUM(AQ52:AQ54)</f>
        <v>131319</v>
      </c>
      <c r="AR55" s="121"/>
    </row>
    <row r="56" spans="1:50" ht="18.75" customHeight="1" x14ac:dyDescent="0.3">
      <c r="A56" s="235" t="s">
        <v>46</v>
      </c>
      <c r="B56" s="236"/>
      <c r="C56" s="237"/>
      <c r="D56" s="61">
        <f>SUM(D43,D47,D51,D55)</f>
        <v>805476</v>
      </c>
      <c r="E56" s="73">
        <f>SUM(E43,E47,E51,E55)</f>
        <v>1575714</v>
      </c>
      <c r="F56" s="62">
        <f t="shared" si="0"/>
        <v>0.51118159767572036</v>
      </c>
      <c r="G56" s="61">
        <f>SUM(G43,G47,G51,G55)</f>
        <v>752946</v>
      </c>
      <c r="H56" s="73">
        <f>SUM(H43,H47,H51,H55)</f>
        <v>1339893</v>
      </c>
      <c r="I56" s="62">
        <f t="shared" si="39"/>
        <v>0.56194487171736851</v>
      </c>
      <c r="J56" s="61">
        <f>SUM(J43,J47,J51,J55)</f>
        <v>703542</v>
      </c>
      <c r="K56" s="73">
        <f>SUM(K43,K47,K51,K55)</f>
        <v>1625755</v>
      </c>
      <c r="L56" s="62">
        <f t="shared" si="1"/>
        <v>0.4327478617626887</v>
      </c>
      <c r="M56" s="61">
        <f>SUM(M43,M47,M51,M55)</f>
        <v>565371</v>
      </c>
      <c r="N56" s="73">
        <f>SUM(N43,N47,N51,N55)</f>
        <v>1324986</v>
      </c>
      <c r="O56" s="62">
        <f t="shared" si="2"/>
        <v>0.42669960286372838</v>
      </c>
      <c r="P56" s="61">
        <f>SUM(P43,P47,P51,P55)</f>
        <v>393296</v>
      </c>
      <c r="Q56" s="73">
        <f>SUM(Q43,Q47,Q51,Q55)</f>
        <v>895290</v>
      </c>
      <c r="R56" s="62">
        <f t="shared" si="3"/>
        <v>0.43929453026393683</v>
      </c>
      <c r="S56" s="61">
        <f>SUM(S43,S47,S51,S55)</f>
        <v>0</v>
      </c>
      <c r="T56" s="73">
        <f>SUM(T43,T47,T51,T55)</f>
        <v>0</v>
      </c>
      <c r="U56" s="62">
        <f t="shared" si="4"/>
        <v>0</v>
      </c>
      <c r="V56" s="61">
        <f>SUM(V43,V47,V51,V55)</f>
        <v>514052</v>
      </c>
      <c r="W56" s="73">
        <f>SUM(W43,W47,W51,W55)</f>
        <v>1244459</v>
      </c>
      <c r="X56" s="62">
        <f t="shared" si="5"/>
        <v>0.41307266852503777</v>
      </c>
      <c r="Y56" s="61">
        <f>SUM(Y43,Y47,Y51,Y55)</f>
        <v>182296</v>
      </c>
      <c r="Z56" s="73">
        <f>SUM(Z43,Z47,Z51,Z55)</f>
        <v>347942</v>
      </c>
      <c r="AA56" s="62">
        <f t="shared" si="6"/>
        <v>0.52392640152669123</v>
      </c>
      <c r="AB56" s="61">
        <f>SUM(AB43,AB47,AB51,AB55)</f>
        <v>21221</v>
      </c>
      <c r="AC56" s="73">
        <f>SUM(AC43,AC47,AC51,AC55)</f>
        <v>69002</v>
      </c>
      <c r="AD56" s="62">
        <f t="shared" si="7"/>
        <v>0.30754181038230777</v>
      </c>
      <c r="AE56" s="61">
        <f>SUM(AE43,AE47,AE51,AE55)</f>
        <v>18002</v>
      </c>
      <c r="AF56" s="73">
        <f>SUM(AF43,AF47,AF51,AF55)</f>
        <v>27771</v>
      </c>
      <c r="AG56" s="62">
        <f t="shared" si="8"/>
        <v>0.64823016816103129</v>
      </c>
      <c r="AH56" s="61">
        <f>SUM(AH43,AH47,AH51,AH55)</f>
        <v>30509</v>
      </c>
      <c r="AI56" s="73">
        <f>SUM(AI43,AI47,AI51,AI55)</f>
        <v>105321</v>
      </c>
      <c r="AJ56" s="62">
        <f t="shared" si="9"/>
        <v>0.28967632286058809</v>
      </c>
      <c r="AK56" s="61">
        <f>SUM(AK43,AK47,AK51,AK55)</f>
        <v>0</v>
      </c>
      <c r="AL56" s="73">
        <f>SUM(AL43,AL47,AL51,AL55)</f>
        <v>0</v>
      </c>
      <c r="AM56" s="62">
        <f t="shared" si="10"/>
        <v>0</v>
      </c>
      <c r="AN56" s="61">
        <f>SUM(AN43,AN47,AN51,AN55)</f>
        <v>3986711</v>
      </c>
      <c r="AO56" s="61">
        <f>SUM(AO43,AO47,AO51,AO55)</f>
        <v>8556133</v>
      </c>
      <c r="AP56" s="105">
        <f t="shared" si="11"/>
        <v>0.46594775934408689</v>
      </c>
      <c r="AQ56" s="134">
        <f>SUM(AQ43,AQ47,AQ51,AQ55)</f>
        <v>542329</v>
      </c>
      <c r="AR56" s="123"/>
    </row>
    <row r="57" spans="1:50" x14ac:dyDescent="0.3">
      <c r="A57" s="238" t="s">
        <v>13</v>
      </c>
      <c r="B57" s="232" t="s">
        <v>24</v>
      </c>
      <c r="C57" s="100" t="s">
        <v>41</v>
      </c>
      <c r="D57" s="77"/>
      <c r="E57" s="69"/>
      <c r="F57" s="55">
        <f t="shared" si="0"/>
        <v>0</v>
      </c>
      <c r="G57" s="77">
        <v>1751</v>
      </c>
      <c r="H57" s="69">
        <v>8621</v>
      </c>
      <c r="I57" s="55">
        <f t="shared" si="39"/>
        <v>0.20310868808722887</v>
      </c>
      <c r="J57" s="77">
        <v>2664</v>
      </c>
      <c r="K57" s="69">
        <v>22132</v>
      </c>
      <c r="L57" s="55">
        <f t="shared" si="1"/>
        <v>0.12036869690945237</v>
      </c>
      <c r="M57" s="77">
        <v>2694</v>
      </c>
      <c r="N57" s="69">
        <v>18979</v>
      </c>
      <c r="O57" s="55">
        <f t="shared" si="2"/>
        <v>0.14194636176827019</v>
      </c>
      <c r="P57" s="77"/>
      <c r="Q57" s="69"/>
      <c r="R57" s="55">
        <f t="shared" si="3"/>
        <v>0</v>
      </c>
      <c r="S57" s="77"/>
      <c r="T57" s="69"/>
      <c r="U57" s="55">
        <f t="shared" si="4"/>
        <v>0</v>
      </c>
      <c r="V57" s="77">
        <v>4561</v>
      </c>
      <c r="W57" s="69">
        <v>44448</v>
      </c>
      <c r="X57" s="55">
        <f t="shared" si="5"/>
        <v>0.10261429085673146</v>
      </c>
      <c r="Y57" s="77"/>
      <c r="Z57" s="69"/>
      <c r="AA57" s="55">
        <f t="shared" si="6"/>
        <v>0</v>
      </c>
      <c r="AB57" s="77">
        <v>77</v>
      </c>
      <c r="AC57" s="69">
        <v>825</v>
      </c>
      <c r="AD57" s="55">
        <f t="shared" si="7"/>
        <v>9.3333333333333338E-2</v>
      </c>
      <c r="AE57" s="77"/>
      <c r="AF57" s="70"/>
      <c r="AG57" s="55">
        <f t="shared" si="8"/>
        <v>0</v>
      </c>
      <c r="AH57" s="77"/>
      <c r="AI57" s="70"/>
      <c r="AJ57" s="55">
        <f t="shared" si="9"/>
        <v>0</v>
      </c>
      <c r="AK57" s="77"/>
      <c r="AL57" s="70"/>
      <c r="AM57" s="55">
        <f t="shared" si="10"/>
        <v>0</v>
      </c>
      <c r="AN57" s="97">
        <f>SUM(D57,G57,J57,M57,P57,S57,V57,Y57,AB57,AE57,AH57,AK57)</f>
        <v>11747</v>
      </c>
      <c r="AO57" s="77">
        <f>SUM(E57,H57,K57,N57,Q57,W57,T57,Z57,AC57,AF57,AI57,AL57)</f>
        <v>95005</v>
      </c>
      <c r="AP57" s="98">
        <f t="shared" si="11"/>
        <v>0.12364612388821641</v>
      </c>
      <c r="AQ57" s="140">
        <v>3052</v>
      </c>
      <c r="AR57" s="121"/>
    </row>
    <row r="58" spans="1:50" x14ac:dyDescent="0.3">
      <c r="A58" s="233"/>
      <c r="B58" s="233"/>
      <c r="C58" s="100" t="s">
        <v>43</v>
      </c>
      <c r="D58" s="77"/>
      <c r="E58" s="70"/>
      <c r="F58" s="55">
        <f t="shared" si="0"/>
        <v>0</v>
      </c>
      <c r="G58" s="77">
        <v>1481</v>
      </c>
      <c r="H58" s="70">
        <v>7491</v>
      </c>
      <c r="I58" s="55">
        <f t="shared" si="39"/>
        <v>0.19770391136029902</v>
      </c>
      <c r="J58" s="77">
        <v>2428</v>
      </c>
      <c r="K58" s="70">
        <v>19463</v>
      </c>
      <c r="L58" s="55">
        <f t="shared" si="1"/>
        <v>0.12474952473924883</v>
      </c>
      <c r="M58" s="77">
        <v>2654</v>
      </c>
      <c r="N58" s="70">
        <v>17221</v>
      </c>
      <c r="O58" s="55">
        <f t="shared" si="2"/>
        <v>0.15411416294059579</v>
      </c>
      <c r="P58" s="77"/>
      <c r="Q58" s="70"/>
      <c r="R58" s="55">
        <f t="shared" si="3"/>
        <v>0</v>
      </c>
      <c r="S58" s="77"/>
      <c r="T58" s="70"/>
      <c r="U58" s="55">
        <f t="shared" si="4"/>
        <v>0</v>
      </c>
      <c r="V58" s="77">
        <v>4169</v>
      </c>
      <c r="W58" s="70">
        <v>38762</v>
      </c>
      <c r="X58" s="55">
        <f t="shared" si="5"/>
        <v>0.10755378979412827</v>
      </c>
      <c r="Y58" s="77"/>
      <c r="Z58" s="70"/>
      <c r="AA58" s="55">
        <f t="shared" si="6"/>
        <v>0</v>
      </c>
      <c r="AB58" s="77">
        <v>44</v>
      </c>
      <c r="AC58" s="70">
        <v>340</v>
      </c>
      <c r="AD58" s="55">
        <f t="shared" si="7"/>
        <v>0.12941176470588237</v>
      </c>
      <c r="AE58" s="77"/>
      <c r="AF58" s="70"/>
      <c r="AG58" s="55">
        <f t="shared" si="8"/>
        <v>0</v>
      </c>
      <c r="AH58" s="77">
        <v>0</v>
      </c>
      <c r="AI58" s="70"/>
      <c r="AJ58" s="55">
        <f t="shared" si="9"/>
        <v>0</v>
      </c>
      <c r="AK58" s="77">
        <v>0</v>
      </c>
      <c r="AL58" s="70"/>
      <c r="AM58" s="55">
        <f t="shared" si="10"/>
        <v>0</v>
      </c>
      <c r="AN58" s="97">
        <f>SUM(D58,G58,J58,M58,P58,S58,V58,Y58,AB58,AE58,AH58,AK58)</f>
        <v>10776</v>
      </c>
      <c r="AO58" s="77">
        <f>SUM(E58,H58,K58,N58,Q58,W58,T58,Z58,AC58,AF58,AI58,AL58)</f>
        <v>83277</v>
      </c>
      <c r="AP58" s="56">
        <f t="shared" si="11"/>
        <v>0.12939947404445404</v>
      </c>
      <c r="AQ58" s="124">
        <v>2728</v>
      </c>
      <c r="AR58" s="121"/>
    </row>
    <row r="59" spans="1:50" x14ac:dyDescent="0.3">
      <c r="A59" s="233"/>
      <c r="B59" s="233"/>
      <c r="C59" s="100" t="s">
        <v>47</v>
      </c>
      <c r="D59" s="77"/>
      <c r="E59" s="70"/>
      <c r="F59" s="55">
        <f t="shared" si="0"/>
        <v>0</v>
      </c>
      <c r="G59" s="77">
        <v>1740</v>
      </c>
      <c r="H59" s="70">
        <v>7515</v>
      </c>
      <c r="I59" s="55">
        <f t="shared" si="39"/>
        <v>0.2315369261477046</v>
      </c>
      <c r="J59" s="77">
        <v>2543</v>
      </c>
      <c r="K59" s="70">
        <v>14454</v>
      </c>
      <c r="L59" s="55">
        <f t="shared" si="1"/>
        <v>0.17593745675937456</v>
      </c>
      <c r="M59" s="77">
        <v>2418</v>
      </c>
      <c r="N59" s="70">
        <v>13503</v>
      </c>
      <c r="O59" s="55">
        <f t="shared" si="2"/>
        <v>0.17907131748500332</v>
      </c>
      <c r="P59" s="77"/>
      <c r="Q59" s="70"/>
      <c r="R59" s="55">
        <f t="shared" si="3"/>
        <v>0</v>
      </c>
      <c r="S59" s="77"/>
      <c r="T59" s="70"/>
      <c r="U59" s="55">
        <f t="shared" si="4"/>
        <v>0</v>
      </c>
      <c r="V59" s="77">
        <v>5182</v>
      </c>
      <c r="W59" s="70">
        <v>32045</v>
      </c>
      <c r="X59" s="55">
        <f t="shared" si="5"/>
        <v>0.16171009517865501</v>
      </c>
      <c r="Y59" s="77"/>
      <c r="Z59" s="70"/>
      <c r="AA59" s="55">
        <f t="shared" si="6"/>
        <v>0</v>
      </c>
      <c r="AB59" s="77">
        <v>69</v>
      </c>
      <c r="AC59" s="70">
        <v>515</v>
      </c>
      <c r="AD59" s="55">
        <f t="shared" si="7"/>
        <v>0.13398058252427184</v>
      </c>
      <c r="AE59" s="77"/>
      <c r="AF59" s="70"/>
      <c r="AG59" s="55">
        <f t="shared" si="8"/>
        <v>0</v>
      </c>
      <c r="AH59" s="77">
        <v>0</v>
      </c>
      <c r="AI59" s="70"/>
      <c r="AJ59" s="55">
        <f t="shared" si="9"/>
        <v>0</v>
      </c>
      <c r="AK59" s="77">
        <v>0</v>
      </c>
      <c r="AL59" s="70"/>
      <c r="AM59" s="55">
        <f t="shared" si="10"/>
        <v>0</v>
      </c>
      <c r="AN59" s="97">
        <f>SUM(D59,G59,J59,M59,P59,S59,V59,Y59,AB59,AE59,AH59,AK59)</f>
        <v>11952</v>
      </c>
      <c r="AO59" s="77">
        <f>SUM(E59,H59,K59,N59,Q59,W59,T59,Z59,AC59,AF59,AI59,AL59)</f>
        <v>68032</v>
      </c>
      <c r="AP59" s="56">
        <f t="shared" si="11"/>
        <v>0.17568203198494825</v>
      </c>
      <c r="AQ59" s="124">
        <v>1994</v>
      </c>
      <c r="AR59" s="121"/>
      <c r="AV59" s="106"/>
      <c r="AX59" s="107"/>
    </row>
    <row r="60" spans="1:50" x14ac:dyDescent="0.3">
      <c r="A60" s="233"/>
      <c r="B60" s="234"/>
      <c r="C60" s="102" t="s">
        <v>44</v>
      </c>
      <c r="D60" s="58">
        <f>SUM(D57:D59)</f>
        <v>0</v>
      </c>
      <c r="E60" s="71">
        <f>SUM(E57:E59)</f>
        <v>0</v>
      </c>
      <c r="F60" s="59">
        <f t="shared" si="0"/>
        <v>0</v>
      </c>
      <c r="G60" s="58">
        <f>SUM(G57:G59)</f>
        <v>4972</v>
      </c>
      <c r="H60" s="71">
        <f>SUM(H57:H59)</f>
        <v>23627</v>
      </c>
      <c r="I60" s="59">
        <f t="shared" si="39"/>
        <v>0.21043721166462098</v>
      </c>
      <c r="J60" s="58">
        <f>SUM(J57:J59)</f>
        <v>7635</v>
      </c>
      <c r="K60" s="71">
        <f>SUM(K57:K59)</f>
        <v>56049</v>
      </c>
      <c r="L60" s="59">
        <f t="shared" si="1"/>
        <v>0.13622009313279451</v>
      </c>
      <c r="M60" s="58">
        <f>SUM(M57:M59)</f>
        <v>7766</v>
      </c>
      <c r="N60" s="71">
        <f>SUM(N57:N59)</f>
        <v>49703</v>
      </c>
      <c r="O60" s="59">
        <f t="shared" si="2"/>
        <v>0.15624811379594794</v>
      </c>
      <c r="P60" s="58">
        <f>SUM(P57:P59)</f>
        <v>0</v>
      </c>
      <c r="Q60" s="71">
        <f>SUM(Q57:Q59)</f>
        <v>0</v>
      </c>
      <c r="R60" s="59">
        <f t="shared" si="3"/>
        <v>0</v>
      </c>
      <c r="S60" s="58">
        <f>SUM(S57:S59)</f>
        <v>0</v>
      </c>
      <c r="T60" s="71">
        <f>SUM(T57:T59)</f>
        <v>0</v>
      </c>
      <c r="U60" s="59">
        <f t="shared" si="4"/>
        <v>0</v>
      </c>
      <c r="V60" s="58">
        <f>SUM(V57:V59)</f>
        <v>13912</v>
      </c>
      <c r="W60" s="71">
        <f>SUM(W57:W59)</f>
        <v>115255</v>
      </c>
      <c r="X60" s="59">
        <f t="shared" si="5"/>
        <v>0.12070626003210273</v>
      </c>
      <c r="Y60" s="58">
        <f>SUM(Y57:Y59)</f>
        <v>0</v>
      </c>
      <c r="Z60" s="71">
        <f>SUM(Z57:Z59)</f>
        <v>0</v>
      </c>
      <c r="AA60" s="59">
        <f t="shared" si="6"/>
        <v>0</v>
      </c>
      <c r="AB60" s="58">
        <f>SUM(AB57:AB59)</f>
        <v>190</v>
      </c>
      <c r="AC60" s="71">
        <f>SUM(AC57:AC59)</f>
        <v>1680</v>
      </c>
      <c r="AD60" s="59">
        <f t="shared" si="7"/>
        <v>0.1130952380952381</v>
      </c>
      <c r="AE60" s="58">
        <f>SUM(AE57:AE59)</f>
        <v>0</v>
      </c>
      <c r="AF60" s="71">
        <f>SUM(AF57:AF59)</f>
        <v>0</v>
      </c>
      <c r="AG60" s="59">
        <f t="shared" si="8"/>
        <v>0</v>
      </c>
      <c r="AH60" s="58">
        <f>SUM(AH57:AH59)</f>
        <v>0</v>
      </c>
      <c r="AI60" s="71">
        <f>SUM(AI57:AI59)</f>
        <v>0</v>
      </c>
      <c r="AJ60" s="59">
        <f t="shared" si="9"/>
        <v>0</v>
      </c>
      <c r="AK60" s="58">
        <f>SUM(AK57:AK59)</f>
        <v>0</v>
      </c>
      <c r="AL60" s="71">
        <f>SUM(AL57:AL59)</f>
        <v>0</v>
      </c>
      <c r="AM60" s="59">
        <f t="shared" si="10"/>
        <v>0</v>
      </c>
      <c r="AN60" s="58">
        <f>SUM(AN57:AN59)</f>
        <v>34475</v>
      </c>
      <c r="AO60" s="58">
        <f>SUM(AO57:AO59)</f>
        <v>246314</v>
      </c>
      <c r="AP60" s="103">
        <f t="shared" si="11"/>
        <v>0.13996362366735143</v>
      </c>
      <c r="AQ60" s="133">
        <f>SUM(AQ57:AQ59)</f>
        <v>7774</v>
      </c>
      <c r="AR60" s="121"/>
      <c r="AV60" s="106"/>
      <c r="AX60" s="107"/>
    </row>
    <row r="61" spans="1:50" x14ac:dyDescent="0.3">
      <c r="A61" s="233"/>
      <c r="B61" s="232" t="s">
        <v>25</v>
      </c>
      <c r="C61" s="100" t="s">
        <v>38</v>
      </c>
      <c r="D61" s="77"/>
      <c r="E61" s="70"/>
      <c r="F61" s="55">
        <f t="shared" si="0"/>
        <v>0</v>
      </c>
      <c r="G61" s="77">
        <v>1939</v>
      </c>
      <c r="H61" s="70">
        <v>8674</v>
      </c>
      <c r="I61" s="55">
        <f t="shared" si="39"/>
        <v>0.22354161863038968</v>
      </c>
      <c r="J61" s="77">
        <v>2682</v>
      </c>
      <c r="K61" s="70">
        <v>19943</v>
      </c>
      <c r="L61" s="55">
        <f t="shared" si="1"/>
        <v>0.1344832773404202</v>
      </c>
      <c r="M61" s="77">
        <v>4250</v>
      </c>
      <c r="N61" s="70">
        <v>24806</v>
      </c>
      <c r="O61" s="55">
        <f t="shared" si="2"/>
        <v>0.17132951705232605</v>
      </c>
      <c r="P61" s="77"/>
      <c r="Q61" s="70"/>
      <c r="R61" s="55">
        <f t="shared" si="3"/>
        <v>0</v>
      </c>
      <c r="S61" s="77"/>
      <c r="T61" s="70"/>
      <c r="U61" s="55">
        <f t="shared" si="4"/>
        <v>0</v>
      </c>
      <c r="V61" s="129">
        <v>4664</v>
      </c>
      <c r="W61" s="70">
        <v>38739</v>
      </c>
      <c r="X61" s="55">
        <f t="shared" si="5"/>
        <v>0.12039546710033816</v>
      </c>
      <c r="Y61" s="77"/>
      <c r="Z61" s="70"/>
      <c r="AA61" s="55">
        <f t="shared" si="6"/>
        <v>0</v>
      </c>
      <c r="AB61" s="77">
        <v>24</v>
      </c>
      <c r="AC61" s="70">
        <v>155</v>
      </c>
      <c r="AD61" s="55">
        <f t="shared" si="7"/>
        <v>0.15483870967741936</v>
      </c>
      <c r="AE61" s="77"/>
      <c r="AF61" s="70"/>
      <c r="AG61" s="55">
        <f t="shared" si="8"/>
        <v>0</v>
      </c>
      <c r="AH61" s="77">
        <v>0</v>
      </c>
      <c r="AI61" s="69"/>
      <c r="AJ61" s="55">
        <f t="shared" si="9"/>
        <v>0</v>
      </c>
      <c r="AK61" s="77">
        <v>0</v>
      </c>
      <c r="AL61" s="69"/>
      <c r="AM61" s="55">
        <f t="shared" si="10"/>
        <v>0</v>
      </c>
      <c r="AN61" s="97">
        <f>SUM(D61,G61,J61,M61,P61,S61,V61,Y61,AB61,AE61,AH61,AK61)</f>
        <v>13559</v>
      </c>
      <c r="AO61" s="77">
        <f>SUM(E61,H61,K61,N61,Q61,W61,T61,Z61,AC61,AF61,AI61,AL61)</f>
        <v>92317</v>
      </c>
      <c r="AP61" s="56">
        <f t="shared" si="11"/>
        <v>0.14687435683568573</v>
      </c>
      <c r="AQ61" s="22">
        <v>2551</v>
      </c>
      <c r="AR61" s="121"/>
    </row>
    <row r="62" spans="1:50" x14ac:dyDescent="0.3">
      <c r="A62" s="233"/>
      <c r="B62" s="233"/>
      <c r="C62" s="54" t="s">
        <v>39</v>
      </c>
      <c r="D62" s="77"/>
      <c r="F62" s="55">
        <f t="shared" si="0"/>
        <v>0</v>
      </c>
      <c r="G62" s="135">
        <v>1994</v>
      </c>
      <c r="H62" s="77">
        <v>9856</v>
      </c>
      <c r="I62" s="55">
        <f>IF(ISERROR(#REF!/H62),0,(#REF!/H62))</f>
        <v>0</v>
      </c>
      <c r="J62" s="77">
        <v>2250</v>
      </c>
      <c r="K62" s="77">
        <v>17078</v>
      </c>
      <c r="L62" s="55">
        <f t="shared" si="1"/>
        <v>0.13174844829605339</v>
      </c>
      <c r="M62" s="77">
        <v>4304</v>
      </c>
      <c r="N62" s="77">
        <v>27518</v>
      </c>
      <c r="O62" s="55">
        <f t="shared" si="2"/>
        <v>0.1564067156043317</v>
      </c>
      <c r="P62" s="77"/>
      <c r="Q62" s="77"/>
      <c r="R62" s="55">
        <f t="shared" si="3"/>
        <v>0</v>
      </c>
      <c r="S62" s="77"/>
      <c r="T62" s="77"/>
      <c r="U62" s="55">
        <f t="shared" si="4"/>
        <v>0</v>
      </c>
      <c r="V62" s="142">
        <v>3820</v>
      </c>
      <c r="W62" s="70">
        <v>34346</v>
      </c>
      <c r="X62" s="55">
        <f>IF(ISERROR(G62/W62),0,(G62/W62))</f>
        <v>5.8056251091830199E-2</v>
      </c>
      <c r="Y62" s="77"/>
      <c r="Z62" s="77"/>
      <c r="AA62" s="55">
        <f t="shared" si="6"/>
        <v>0</v>
      </c>
      <c r="AB62" s="77">
        <v>104</v>
      </c>
      <c r="AC62" s="77">
        <v>973</v>
      </c>
      <c r="AD62" s="55">
        <f t="shared" si="7"/>
        <v>0.10688591983556012</v>
      </c>
      <c r="AE62" s="77"/>
      <c r="AF62" s="77"/>
      <c r="AG62" s="55">
        <f t="shared" si="8"/>
        <v>0</v>
      </c>
      <c r="AH62" s="77">
        <v>0</v>
      </c>
      <c r="AI62" s="70"/>
      <c r="AJ62" s="55">
        <f t="shared" si="9"/>
        <v>0</v>
      </c>
      <c r="AK62" s="77">
        <v>0</v>
      </c>
      <c r="AL62" s="70"/>
      <c r="AM62" s="55">
        <f t="shared" si="10"/>
        <v>0</v>
      </c>
      <c r="AN62" s="97">
        <f>SUM(D62,J62,M62,P62,S62,G62,Y62,AB62,AE62,AH62,AK62,V62)</f>
        <v>12472</v>
      </c>
      <c r="AO62" s="77">
        <f>SUM(E62,H62,K62,N62,Q62,W62,T62,Z62,AC62,AF62,AI62,AL62)</f>
        <v>89771</v>
      </c>
      <c r="AP62" s="56">
        <f t="shared" si="11"/>
        <v>0.13893128070312238</v>
      </c>
      <c r="AQ62" s="118">
        <v>3650</v>
      </c>
      <c r="AR62" s="122"/>
    </row>
    <row r="63" spans="1:50" x14ac:dyDescent="0.3">
      <c r="A63" s="233"/>
      <c r="B63" s="233"/>
      <c r="C63" s="100" t="s">
        <v>52</v>
      </c>
      <c r="D63" s="77"/>
      <c r="E63" s="70"/>
      <c r="F63" s="55">
        <f t="shared" si="0"/>
        <v>0</v>
      </c>
      <c r="G63" s="77">
        <v>2000</v>
      </c>
      <c r="H63" s="70">
        <v>9834</v>
      </c>
      <c r="I63" s="55">
        <f t="shared" ref="I63" si="112">IF(ISERROR(G63/H63),0,(G63/H63))</f>
        <v>0.20337604230221679</v>
      </c>
      <c r="J63" s="77">
        <v>2185</v>
      </c>
      <c r="K63" s="70">
        <v>16739</v>
      </c>
      <c r="L63" s="55">
        <f t="shared" si="1"/>
        <v>0.13053348467650397</v>
      </c>
      <c r="M63" s="77">
        <v>3949</v>
      </c>
      <c r="N63" s="70">
        <v>27761</v>
      </c>
      <c r="O63" s="55">
        <f t="shared" si="2"/>
        <v>0.14224991895104644</v>
      </c>
      <c r="P63" s="77"/>
      <c r="Q63" s="77"/>
      <c r="R63" s="55">
        <f t="shared" si="3"/>
        <v>0</v>
      </c>
      <c r="S63" s="77"/>
      <c r="T63" s="77"/>
      <c r="U63" s="55">
        <f t="shared" si="4"/>
        <v>0</v>
      </c>
      <c r="V63" s="77">
        <v>3336</v>
      </c>
      <c r="W63" s="70">
        <v>33516</v>
      </c>
      <c r="X63" s="55">
        <f t="shared" ref="X63" si="113">IF(ISERROR(V63/W63),0,(V63/W63))</f>
        <v>9.9534550662370214E-2</v>
      </c>
      <c r="Y63" s="77"/>
      <c r="Z63" s="70"/>
      <c r="AA63" s="55">
        <f t="shared" si="6"/>
        <v>0</v>
      </c>
      <c r="AB63" s="77">
        <v>141</v>
      </c>
      <c r="AC63" s="70">
        <v>953</v>
      </c>
      <c r="AD63" s="55">
        <f t="shared" si="7"/>
        <v>0.14795383001049317</v>
      </c>
      <c r="AE63" s="77"/>
      <c r="AF63" s="70"/>
      <c r="AG63" s="55">
        <f t="shared" si="8"/>
        <v>0</v>
      </c>
      <c r="AH63" s="77">
        <v>0</v>
      </c>
      <c r="AI63" s="70"/>
      <c r="AJ63" s="55">
        <f t="shared" si="9"/>
        <v>0</v>
      </c>
      <c r="AK63" s="77">
        <v>0</v>
      </c>
      <c r="AL63" s="70"/>
      <c r="AM63" s="55">
        <f t="shared" si="10"/>
        <v>0</v>
      </c>
      <c r="AN63" s="97">
        <f>SUM(D63,G63,J63,M63,P63,S63,V63,Y63,AB63,AE63,AH63,AK63)</f>
        <v>11611</v>
      </c>
      <c r="AO63" s="77">
        <f>SUM(E63,H63,K63,N63,Q63,W63,T63,Z63,AC63,AF63,AI63,AL63)</f>
        <v>88803</v>
      </c>
      <c r="AP63" s="56">
        <f t="shared" si="11"/>
        <v>0.13075008727182641</v>
      </c>
      <c r="AQ63" s="124">
        <v>3888</v>
      </c>
      <c r="AR63" s="121"/>
      <c r="AV63" s="106"/>
    </row>
    <row r="64" spans="1:50" x14ac:dyDescent="0.3">
      <c r="A64" s="233"/>
      <c r="B64" s="234"/>
      <c r="C64" s="102" t="s">
        <v>44</v>
      </c>
      <c r="D64" s="58">
        <f>SUM(D61:D63)</f>
        <v>0</v>
      </c>
      <c r="E64" s="71">
        <f>SUM(E61:E63)</f>
        <v>0</v>
      </c>
      <c r="F64" s="59">
        <f t="shared" si="0"/>
        <v>0</v>
      </c>
      <c r="G64" s="58">
        <f>SUM(G61:G63)</f>
        <v>5933</v>
      </c>
      <c r="H64" s="71">
        <f>SUM(H61:H63)</f>
        <v>28364</v>
      </c>
      <c r="I64" s="59">
        <f t="shared" si="39"/>
        <v>0.20917360033845719</v>
      </c>
      <c r="J64" s="58">
        <f>SUM(J61:J63)</f>
        <v>7117</v>
      </c>
      <c r="K64" s="71">
        <f>SUM(K61:K63)</f>
        <v>53760</v>
      </c>
      <c r="L64" s="59">
        <f t="shared" si="1"/>
        <v>0.13238467261904763</v>
      </c>
      <c r="M64" s="58">
        <f>SUM(M61:M63)</f>
        <v>12503</v>
      </c>
      <c r="N64" s="71">
        <f>SUM(N61:N63)</f>
        <v>80085</v>
      </c>
      <c r="O64" s="59">
        <f t="shared" si="2"/>
        <v>0.15612162077792346</v>
      </c>
      <c r="P64" s="58">
        <f>SUM(P61:P63)</f>
        <v>0</v>
      </c>
      <c r="Q64" s="71">
        <f>SUM(Q61:Q63)</f>
        <v>0</v>
      </c>
      <c r="R64" s="59">
        <f t="shared" si="3"/>
        <v>0</v>
      </c>
      <c r="S64" s="58">
        <f>SUM(S61:S63)</f>
        <v>0</v>
      </c>
      <c r="T64" s="71">
        <f>SUM(T61:T63)</f>
        <v>0</v>
      </c>
      <c r="U64" s="59">
        <f t="shared" si="4"/>
        <v>0</v>
      </c>
      <c r="V64" s="58">
        <f>SUM(V61:V63)</f>
        <v>11820</v>
      </c>
      <c r="W64" s="71">
        <f>SUM(W61:W63)</f>
        <v>106601</v>
      </c>
      <c r="X64" s="59">
        <f t="shared" si="5"/>
        <v>0.11088076096847121</v>
      </c>
      <c r="Y64" s="58">
        <f>SUM(Y61:Y63)</f>
        <v>0</v>
      </c>
      <c r="Z64" s="71">
        <f>SUM(Z61:Z63)</f>
        <v>0</v>
      </c>
      <c r="AA64" s="59">
        <f t="shared" si="6"/>
        <v>0</v>
      </c>
      <c r="AB64" s="58">
        <f>SUM(AB61:AB63)</f>
        <v>269</v>
      </c>
      <c r="AC64" s="71">
        <f>SUM(AC61:AC63)</f>
        <v>2081</v>
      </c>
      <c r="AD64" s="59">
        <f t="shared" si="7"/>
        <v>0.1292647765497357</v>
      </c>
      <c r="AE64" s="58">
        <f>SUM(AE61:AE63)</f>
        <v>0</v>
      </c>
      <c r="AF64" s="71">
        <f>SUM(AF61:AF63)</f>
        <v>0</v>
      </c>
      <c r="AG64" s="59">
        <f t="shared" si="8"/>
        <v>0</v>
      </c>
      <c r="AH64" s="58">
        <f>SUM(AH61:AH63)</f>
        <v>0</v>
      </c>
      <c r="AI64" s="71">
        <f>SUM(AI61:AI63)</f>
        <v>0</v>
      </c>
      <c r="AJ64" s="59">
        <f t="shared" si="9"/>
        <v>0</v>
      </c>
      <c r="AK64" s="58">
        <f>SUM(AK61:AK63)</f>
        <v>0</v>
      </c>
      <c r="AL64" s="71">
        <f>SUM(AL61:AL63)</f>
        <v>0</v>
      </c>
      <c r="AM64" s="59">
        <f t="shared" si="10"/>
        <v>0</v>
      </c>
      <c r="AN64" s="58">
        <f>SUM(AN61:AN63)</f>
        <v>37642</v>
      </c>
      <c r="AO64" s="58">
        <f>SUM(AO61:AO63)</f>
        <v>270891</v>
      </c>
      <c r="AP64" s="103">
        <f t="shared" si="11"/>
        <v>0.13895625915958817</v>
      </c>
      <c r="AQ64" s="133">
        <f>SUM(AQ61:AQ63)</f>
        <v>10089</v>
      </c>
      <c r="AR64" s="121"/>
      <c r="AV64" s="106"/>
    </row>
    <row r="65" spans="1:51" x14ac:dyDescent="0.3">
      <c r="A65" s="233"/>
      <c r="B65" s="232" t="s">
        <v>26</v>
      </c>
      <c r="C65" s="100" t="s">
        <v>55</v>
      </c>
      <c r="D65" s="77"/>
      <c r="E65" s="77"/>
      <c r="F65" s="55">
        <f t="shared" si="0"/>
        <v>0</v>
      </c>
      <c r="G65" s="77">
        <v>1890</v>
      </c>
      <c r="H65" s="77">
        <v>9432</v>
      </c>
      <c r="I65" s="55">
        <f t="shared" si="39"/>
        <v>0.20038167938931298</v>
      </c>
      <c r="J65" s="77">
        <v>2169</v>
      </c>
      <c r="K65" s="77">
        <v>17099</v>
      </c>
      <c r="L65" s="55">
        <f t="shared" si="1"/>
        <v>0.1268495233639394</v>
      </c>
      <c r="M65" s="77">
        <v>4110</v>
      </c>
      <c r="N65" s="77">
        <v>27867</v>
      </c>
      <c r="O65" s="55">
        <f t="shared" si="2"/>
        <v>0.14748627408763054</v>
      </c>
      <c r="P65" s="77"/>
      <c r="Q65" s="77"/>
      <c r="R65" s="55">
        <f t="shared" si="3"/>
        <v>0</v>
      </c>
      <c r="S65" s="77"/>
      <c r="T65" s="77"/>
      <c r="U65" s="55">
        <f t="shared" si="4"/>
        <v>0</v>
      </c>
      <c r="V65" s="137">
        <v>2965</v>
      </c>
      <c r="W65" s="77">
        <v>28420</v>
      </c>
      <c r="X65" s="55">
        <f t="shared" si="5"/>
        <v>0.10432793807178044</v>
      </c>
      <c r="Y65" s="77"/>
      <c r="Z65" s="77"/>
      <c r="AA65" s="55">
        <f t="shared" si="6"/>
        <v>0</v>
      </c>
      <c r="AB65" s="77">
        <v>152</v>
      </c>
      <c r="AC65" s="77">
        <v>1119</v>
      </c>
      <c r="AD65" s="55">
        <f t="shared" si="7"/>
        <v>0.13583556747095621</v>
      </c>
      <c r="AE65" s="77"/>
      <c r="AF65" s="77"/>
      <c r="AG65" s="55">
        <f t="shared" si="8"/>
        <v>0</v>
      </c>
      <c r="AH65" s="77">
        <v>0</v>
      </c>
      <c r="AI65" s="69"/>
      <c r="AJ65" s="55">
        <f t="shared" si="9"/>
        <v>0</v>
      </c>
      <c r="AK65" s="77">
        <v>0</v>
      </c>
      <c r="AL65" s="69"/>
      <c r="AM65" s="55">
        <f t="shared" si="10"/>
        <v>0</v>
      </c>
      <c r="AN65" s="97">
        <f>SUM(D65,G65,J65,M65,P65,S65,V65,Y65,AB65,AE65,AH65,AK65)</f>
        <v>11286</v>
      </c>
      <c r="AO65" s="77">
        <f>SUM(E65,H65,K65,N65,Q65,W65,T65,Z65,AC65,AF65,AI65,AL65)</f>
        <v>83937</v>
      </c>
      <c r="AP65" s="56">
        <f t="shared" si="11"/>
        <v>0.13445798634690304</v>
      </c>
      <c r="AQ65" s="144">
        <v>3202</v>
      </c>
      <c r="AR65" s="121"/>
    </row>
    <row r="66" spans="1:51" x14ac:dyDescent="0.3">
      <c r="A66" s="233"/>
      <c r="B66" s="233"/>
      <c r="C66" s="100" t="s">
        <v>50</v>
      </c>
      <c r="D66" s="77"/>
      <c r="E66" s="72"/>
      <c r="F66" s="55">
        <f t="shared" si="0"/>
        <v>0</v>
      </c>
      <c r="G66" s="111">
        <v>2026</v>
      </c>
      <c r="H66" s="70"/>
      <c r="I66" s="55">
        <f t="shared" si="39"/>
        <v>0</v>
      </c>
      <c r="J66" s="142">
        <v>2030</v>
      </c>
      <c r="K66" s="70"/>
      <c r="L66" s="55">
        <f t="shared" si="1"/>
        <v>0</v>
      </c>
      <c r="M66" s="111">
        <v>4323</v>
      </c>
      <c r="N66" s="70"/>
      <c r="O66" s="55">
        <f t="shared" si="2"/>
        <v>0</v>
      </c>
      <c r="P66" s="77"/>
      <c r="Q66" s="72"/>
      <c r="R66" s="55">
        <f t="shared" si="3"/>
        <v>0</v>
      </c>
      <c r="S66" s="77"/>
      <c r="T66" s="72"/>
      <c r="U66" s="55">
        <f t="shared" si="4"/>
        <v>0</v>
      </c>
      <c r="V66" s="147">
        <v>3079</v>
      </c>
      <c r="W66" s="72"/>
      <c r="X66" s="55">
        <f t="shared" si="5"/>
        <v>0</v>
      </c>
      <c r="Y66" s="77"/>
      <c r="Z66" s="72"/>
      <c r="AA66" s="55">
        <f t="shared" si="6"/>
        <v>0</v>
      </c>
      <c r="AB66" s="77">
        <v>102</v>
      </c>
      <c r="AC66" s="70"/>
      <c r="AD66" s="55">
        <f t="shared" si="7"/>
        <v>0</v>
      </c>
      <c r="AE66" s="77"/>
      <c r="AF66" s="70"/>
      <c r="AG66" s="55">
        <f t="shared" si="8"/>
        <v>0</v>
      </c>
      <c r="AH66" s="77">
        <v>0</v>
      </c>
      <c r="AI66" s="70"/>
      <c r="AJ66" s="55">
        <f t="shared" si="9"/>
        <v>0</v>
      </c>
      <c r="AK66" s="77">
        <v>0</v>
      </c>
      <c r="AL66" s="70"/>
      <c r="AM66" s="55">
        <f t="shared" si="10"/>
        <v>0</v>
      </c>
      <c r="AN66" s="97">
        <f>SUM(D66,G66,J66,M66,P66,S66,V66,Y66,AB66,AE66,AH66,AK66)</f>
        <v>11560</v>
      </c>
      <c r="AO66" s="77">
        <f>SUM(E66,H66,K66,N66,Q66,W66,T66,Z66,AC66,AF66,AI66,AL66)</f>
        <v>0</v>
      </c>
      <c r="AP66" s="98">
        <f t="shared" si="11"/>
        <v>0</v>
      </c>
      <c r="AQ66" s="124">
        <v>3362</v>
      </c>
      <c r="AR66" s="121"/>
    </row>
    <row r="67" spans="1:51" x14ac:dyDescent="0.3">
      <c r="A67" s="233"/>
      <c r="B67" s="233"/>
      <c r="C67" s="100" t="s">
        <v>51</v>
      </c>
      <c r="D67" s="77"/>
      <c r="E67" s="70"/>
      <c r="F67" s="55">
        <f t="shared" si="0"/>
        <v>0</v>
      </c>
      <c r="G67" s="77">
        <v>1740</v>
      </c>
      <c r="H67" s="70"/>
      <c r="I67" s="55">
        <f t="shared" si="39"/>
        <v>0</v>
      </c>
      <c r="J67" s="77">
        <v>2271</v>
      </c>
      <c r="K67" s="70"/>
      <c r="L67" s="55">
        <f t="shared" si="1"/>
        <v>0</v>
      </c>
      <c r="M67" s="77">
        <v>4927</v>
      </c>
      <c r="N67" s="70"/>
      <c r="O67" s="55">
        <f t="shared" si="2"/>
        <v>0</v>
      </c>
      <c r="P67" s="77"/>
      <c r="Q67" s="70"/>
      <c r="R67" s="55">
        <f t="shared" si="3"/>
        <v>0</v>
      </c>
      <c r="S67" s="77"/>
      <c r="T67" s="70"/>
      <c r="U67" s="55">
        <f t="shared" si="4"/>
        <v>0</v>
      </c>
      <c r="V67" s="77">
        <v>5541</v>
      </c>
      <c r="W67" s="70"/>
      <c r="X67" s="55">
        <f t="shared" si="5"/>
        <v>0</v>
      </c>
      <c r="Y67" s="77"/>
      <c r="Z67" s="70"/>
      <c r="AA67" s="55">
        <f t="shared" si="6"/>
        <v>0</v>
      </c>
      <c r="AB67" s="77"/>
      <c r="AC67" s="70"/>
      <c r="AD67" s="55">
        <f t="shared" si="7"/>
        <v>0</v>
      </c>
      <c r="AE67" s="77"/>
      <c r="AF67" s="70"/>
      <c r="AG67" s="55">
        <f t="shared" si="8"/>
        <v>0</v>
      </c>
      <c r="AH67" s="77">
        <v>0</v>
      </c>
      <c r="AI67" s="70"/>
      <c r="AJ67" s="55">
        <f t="shared" si="9"/>
        <v>0</v>
      </c>
      <c r="AK67" s="77">
        <v>0</v>
      </c>
      <c r="AL67" s="70"/>
      <c r="AM67" s="55">
        <f t="shared" si="10"/>
        <v>0</v>
      </c>
      <c r="AN67" s="97">
        <f>SUM(D67,G67,J67,M67,P67,S67,V67,Y67,AB67,AE67,AH67,AK67)</f>
        <v>14479</v>
      </c>
      <c r="AO67" s="77">
        <f>SUM(E67,H67,K67,N67,Q67,W67,T67,Z67,AC67,AF67,AI67,AL67)</f>
        <v>0</v>
      </c>
      <c r="AP67" s="56">
        <f t="shared" si="11"/>
        <v>0</v>
      </c>
      <c r="AQ67" s="124">
        <v>2871</v>
      </c>
      <c r="AR67" s="121"/>
    </row>
    <row r="68" spans="1:51" x14ac:dyDescent="0.3">
      <c r="A68" s="233"/>
      <c r="B68" s="234"/>
      <c r="C68" s="102" t="s">
        <v>44</v>
      </c>
      <c r="D68" s="58">
        <f>SUM(D65:D67)</f>
        <v>0</v>
      </c>
      <c r="E68" s="71">
        <f>SUM(E65:E67)</f>
        <v>0</v>
      </c>
      <c r="F68" s="59">
        <f t="shared" si="0"/>
        <v>0</v>
      </c>
      <c r="G68" s="58">
        <f>SUM(G65:G67)</f>
        <v>5656</v>
      </c>
      <c r="H68" s="71">
        <f>SUM(H65:H67)</f>
        <v>9432</v>
      </c>
      <c r="I68" s="59">
        <f t="shared" si="39"/>
        <v>0.59966072943172177</v>
      </c>
      <c r="J68" s="58">
        <f>SUM(J65:J67)</f>
        <v>6470</v>
      </c>
      <c r="K68" s="71">
        <f>SUM(K65:K67)</f>
        <v>17099</v>
      </c>
      <c r="L68" s="59">
        <f t="shared" si="1"/>
        <v>0.37838470085969939</v>
      </c>
      <c r="M68" s="58">
        <f>SUM(M65:M67)</f>
        <v>13360</v>
      </c>
      <c r="N68" s="71">
        <f>SUM(N65:N67)</f>
        <v>27867</v>
      </c>
      <c r="O68" s="59">
        <f t="shared" si="2"/>
        <v>0.47942010263035129</v>
      </c>
      <c r="P68" s="58">
        <f>SUM(P65:P67)</f>
        <v>0</v>
      </c>
      <c r="Q68" s="71">
        <f>SUM(Q65:Q67)</f>
        <v>0</v>
      </c>
      <c r="R68" s="59">
        <f t="shared" si="3"/>
        <v>0</v>
      </c>
      <c r="S68" s="58">
        <f>SUM(S65:S67)</f>
        <v>0</v>
      </c>
      <c r="T68" s="71">
        <f>SUM(T65:T67)</f>
        <v>0</v>
      </c>
      <c r="U68" s="59">
        <f t="shared" si="4"/>
        <v>0</v>
      </c>
      <c r="V68" s="58">
        <f>SUM(V65:V67)</f>
        <v>11585</v>
      </c>
      <c r="W68" s="71">
        <f>SUM(W65:W67)</f>
        <v>28420</v>
      </c>
      <c r="X68" s="59">
        <f t="shared" si="5"/>
        <v>0.40763546798029554</v>
      </c>
      <c r="Y68" s="58">
        <f>SUM(Y65:Y67)</f>
        <v>0</v>
      </c>
      <c r="Z68" s="71">
        <f>SUM(Z65:Z67)</f>
        <v>0</v>
      </c>
      <c r="AA68" s="59">
        <f t="shared" si="6"/>
        <v>0</v>
      </c>
      <c r="AB68" s="58">
        <f>SUM(AB65:AB67)</f>
        <v>254</v>
      </c>
      <c r="AC68" s="71">
        <f>SUM(AC65:AC67)</f>
        <v>1119</v>
      </c>
      <c r="AD68" s="59">
        <f t="shared" si="7"/>
        <v>0.22698838248436104</v>
      </c>
      <c r="AE68" s="58">
        <f>SUM(AE65:AE67)</f>
        <v>0</v>
      </c>
      <c r="AF68" s="71">
        <f>SUM(AF65:AF67)</f>
        <v>0</v>
      </c>
      <c r="AG68" s="59">
        <f t="shared" si="8"/>
        <v>0</v>
      </c>
      <c r="AH68" s="58">
        <f>SUM(AH65:AH67)</f>
        <v>0</v>
      </c>
      <c r="AI68" s="71">
        <f>SUM(AI65:AI67)</f>
        <v>0</v>
      </c>
      <c r="AJ68" s="59">
        <f t="shared" si="9"/>
        <v>0</v>
      </c>
      <c r="AK68" s="58">
        <f>SUM(AK65:AK67)</f>
        <v>0</v>
      </c>
      <c r="AL68" s="71">
        <f>SUM(AL65:AL67)</f>
        <v>0</v>
      </c>
      <c r="AM68" s="59">
        <f t="shared" si="10"/>
        <v>0</v>
      </c>
      <c r="AN68" s="58">
        <f>SUM(AN65:AN67)</f>
        <v>37325</v>
      </c>
      <c r="AO68" s="58">
        <f>SUM(AO65:AO67)</f>
        <v>83937</v>
      </c>
      <c r="AP68" s="103">
        <f t="shared" si="11"/>
        <v>0.44467874715560479</v>
      </c>
      <c r="AQ68" s="133">
        <f>SUM(AQ65:AQ67)</f>
        <v>9435</v>
      </c>
      <c r="AR68" s="121"/>
      <c r="AX68" s="106"/>
      <c r="AY68" s="4"/>
    </row>
    <row r="69" spans="1:51" x14ac:dyDescent="0.3">
      <c r="A69" s="233"/>
      <c r="B69" s="232" t="s">
        <v>9</v>
      </c>
      <c r="C69" s="100" t="s">
        <v>53</v>
      </c>
      <c r="D69" s="113"/>
      <c r="E69" s="70"/>
      <c r="F69" s="55">
        <f t="shared" si="0"/>
        <v>0</v>
      </c>
      <c r="G69" s="111">
        <v>2149</v>
      </c>
      <c r="H69" s="70"/>
      <c r="I69" s="55">
        <f t="shared" si="39"/>
        <v>0</v>
      </c>
      <c r="J69" s="111">
        <v>3134</v>
      </c>
      <c r="K69" s="70"/>
      <c r="L69" s="55">
        <f t="shared" si="1"/>
        <v>0</v>
      </c>
      <c r="M69" s="111">
        <v>6417</v>
      </c>
      <c r="N69" s="70"/>
      <c r="O69" s="55">
        <f t="shared" si="2"/>
        <v>0</v>
      </c>
      <c r="P69" s="113"/>
      <c r="Q69" s="70"/>
      <c r="R69" s="55">
        <f t="shared" si="3"/>
        <v>0</v>
      </c>
      <c r="S69" s="113"/>
      <c r="T69" s="70"/>
      <c r="U69" s="55">
        <f t="shared" si="4"/>
        <v>0</v>
      </c>
      <c r="V69" s="111">
        <v>5888</v>
      </c>
      <c r="W69" s="70"/>
      <c r="X69" s="55">
        <f t="shared" si="5"/>
        <v>0</v>
      </c>
      <c r="Y69" s="113"/>
      <c r="Z69" s="70"/>
      <c r="AA69" s="55">
        <f t="shared" si="6"/>
        <v>0</v>
      </c>
      <c r="AB69" s="113"/>
      <c r="AC69" s="70"/>
      <c r="AD69" s="55">
        <f t="shared" si="7"/>
        <v>0</v>
      </c>
      <c r="AE69" s="113"/>
      <c r="AF69" s="70"/>
      <c r="AG69" s="55">
        <f t="shared" si="8"/>
        <v>0</v>
      </c>
      <c r="AH69" s="77">
        <v>0</v>
      </c>
      <c r="AI69" s="69"/>
      <c r="AJ69" s="55">
        <f t="shared" si="9"/>
        <v>0</v>
      </c>
      <c r="AK69" s="77">
        <v>0</v>
      </c>
      <c r="AL69" s="69"/>
      <c r="AM69" s="55">
        <f t="shared" si="10"/>
        <v>0</v>
      </c>
      <c r="AN69" s="97">
        <f>SUM(D69,G69,J69,M69,P69,S69,V69,Y69,AB69,AE69,AH69,AK69)</f>
        <v>17588</v>
      </c>
      <c r="AO69" s="77">
        <f>SUM(E69,H69,K69,N69,Q69,W69,T69,Z69,AC69,AF69,AI69,AL69)</f>
        <v>0</v>
      </c>
      <c r="AP69" s="56">
        <f t="shared" si="11"/>
        <v>0</v>
      </c>
      <c r="AQ69" s="124">
        <v>3538</v>
      </c>
      <c r="AR69" s="121"/>
      <c r="AX69" s="106"/>
      <c r="AY69" s="4"/>
    </row>
    <row r="70" spans="1:51" x14ac:dyDescent="0.3">
      <c r="A70" s="233"/>
      <c r="B70" s="233"/>
      <c r="C70" s="100" t="s">
        <v>48</v>
      </c>
      <c r="D70" s="155"/>
      <c r="E70" s="154"/>
      <c r="F70" s="55">
        <v>0</v>
      </c>
      <c r="G70" s="159">
        <v>2393</v>
      </c>
      <c r="H70" s="154"/>
      <c r="I70" s="55">
        <v>0</v>
      </c>
      <c r="J70" s="159">
        <v>3065</v>
      </c>
      <c r="K70" s="154"/>
      <c r="L70" s="55">
        <v>0</v>
      </c>
      <c r="M70" s="159">
        <v>5269</v>
      </c>
      <c r="N70" s="154"/>
      <c r="O70" s="55">
        <v>0</v>
      </c>
      <c r="P70" s="155"/>
      <c r="Q70" s="154"/>
      <c r="R70" s="55">
        <v>0</v>
      </c>
      <c r="S70" s="155"/>
      <c r="T70" s="154"/>
      <c r="U70" s="55">
        <v>0</v>
      </c>
      <c r="V70" s="159">
        <v>11481</v>
      </c>
      <c r="W70" s="154"/>
      <c r="X70" s="55">
        <v>0</v>
      </c>
      <c r="Y70" s="155"/>
      <c r="Z70" s="154"/>
      <c r="AA70" s="55">
        <v>0</v>
      </c>
      <c r="AB70" s="155"/>
      <c r="AC70" s="154"/>
      <c r="AD70" s="55">
        <v>0</v>
      </c>
      <c r="AE70" s="155"/>
      <c r="AF70" s="154"/>
      <c r="AG70" s="55">
        <v>0</v>
      </c>
      <c r="AH70" s="155">
        <v>0</v>
      </c>
      <c r="AI70" s="154"/>
      <c r="AJ70" s="55">
        <v>0</v>
      </c>
      <c r="AK70" s="155">
        <v>0</v>
      </c>
      <c r="AL70" s="154"/>
      <c r="AM70" s="55">
        <v>0</v>
      </c>
      <c r="AN70" s="156">
        <v>22208</v>
      </c>
      <c r="AO70" s="155">
        <v>0</v>
      </c>
      <c r="AP70" s="56">
        <v>0</v>
      </c>
      <c r="AQ70" s="158">
        <v>5402</v>
      </c>
      <c r="AR70" s="121"/>
      <c r="AW70" s="106"/>
      <c r="AX70" s="106"/>
      <c r="AY70" s="4"/>
    </row>
    <row r="71" spans="1:51" x14ac:dyDescent="0.3">
      <c r="A71" s="233"/>
      <c r="B71" s="233"/>
      <c r="C71" s="100" t="s">
        <v>54</v>
      </c>
      <c r="D71" s="142">
        <v>0</v>
      </c>
      <c r="E71" s="142"/>
      <c r="F71" s="142"/>
      <c r="G71" s="142">
        <v>2060</v>
      </c>
      <c r="H71" s="142"/>
      <c r="I71" s="142"/>
      <c r="J71" s="142">
        <v>3294</v>
      </c>
      <c r="K71" s="142"/>
      <c r="L71" s="142"/>
      <c r="M71" s="142">
        <v>5109</v>
      </c>
      <c r="N71" s="142"/>
      <c r="O71" s="142"/>
      <c r="P71" s="142">
        <v>0</v>
      </c>
      <c r="Q71" s="142"/>
      <c r="R71" s="142"/>
      <c r="S71" s="142">
        <v>0</v>
      </c>
      <c r="T71" s="142"/>
      <c r="U71" s="142"/>
      <c r="V71" s="142">
        <v>10232</v>
      </c>
      <c r="W71" s="142"/>
      <c r="X71" s="142"/>
      <c r="Y71" s="142">
        <v>0</v>
      </c>
      <c r="Z71" s="142"/>
      <c r="AA71" s="142"/>
      <c r="AB71" s="142">
        <v>0</v>
      </c>
      <c r="AC71" s="142"/>
      <c r="AD71" s="142"/>
      <c r="AE71" s="142">
        <v>0</v>
      </c>
      <c r="AF71" s="142"/>
      <c r="AG71" s="142"/>
      <c r="AH71" s="142">
        <v>0</v>
      </c>
      <c r="AI71" s="142"/>
      <c r="AJ71" s="142"/>
      <c r="AK71" s="142">
        <v>0</v>
      </c>
      <c r="AL71" s="70"/>
      <c r="AM71" s="55">
        <f t="shared" ref="AM71" si="114">IF(ISERROR(AK71/AL71),0,(AK71/AL71))</f>
        <v>0</v>
      </c>
      <c r="AN71" s="97">
        <f>SUM(D71,G71,J71,M71,P71,S71,V71,Y71,AB71,AE71,AH71,AK71)</f>
        <v>20695</v>
      </c>
      <c r="AO71" s="77">
        <f>SUM(E71,H71,K71,N71,Q71,W71,T71,Z71,AC71,AF71,AI71,AL71)</f>
        <v>0</v>
      </c>
      <c r="AP71" s="56">
        <f t="shared" ref="AP71:AP133" si="115">IF(ISERROR(AN71/AO71),0,(AN71/AO71))</f>
        <v>0</v>
      </c>
      <c r="AQ71" s="118">
        <v>4614</v>
      </c>
      <c r="AR71" s="121"/>
    </row>
    <row r="72" spans="1:51" x14ac:dyDescent="0.3">
      <c r="A72" s="234"/>
      <c r="B72" s="234"/>
      <c r="C72" s="102" t="s">
        <v>44</v>
      </c>
      <c r="D72" s="58">
        <f>SUM(D69:D71)</f>
        <v>0</v>
      </c>
      <c r="E72" s="71">
        <f>SUM(E69:E71)</f>
        <v>0</v>
      </c>
      <c r="F72" s="59">
        <f t="shared" ref="F72:F133" si="116">IF(ISERROR(D72/E72),0,(D72/E72))</f>
        <v>0</v>
      </c>
      <c r="G72" s="58">
        <f>SUM(G69:G71)</f>
        <v>6602</v>
      </c>
      <c r="H72" s="71">
        <f>SUM(H69:H71)</f>
        <v>0</v>
      </c>
      <c r="I72" s="59">
        <f t="shared" ref="I72:I135" si="117">IF(ISERROR(G72/H72),0,(G72/H72))</f>
        <v>0</v>
      </c>
      <c r="J72" s="58">
        <f>SUM(J69:J71)</f>
        <v>9493</v>
      </c>
      <c r="K72" s="71">
        <f>SUM(K69:K71)</f>
        <v>0</v>
      </c>
      <c r="L72" s="59">
        <f t="shared" ref="L72:L133" si="118">IF(ISERROR(J72/K72),0,(J72/K72))</f>
        <v>0</v>
      </c>
      <c r="M72" s="58">
        <f>SUM(M69:M71)</f>
        <v>16795</v>
      </c>
      <c r="N72" s="71">
        <f>SUM(N69:N71)</f>
        <v>0</v>
      </c>
      <c r="O72" s="59">
        <f t="shared" ref="O72:O133" si="119">IF(ISERROR(M72/N72),0,(M72/N72))</f>
        <v>0</v>
      </c>
      <c r="P72" s="58">
        <f>SUM(P69:P71)</f>
        <v>0</v>
      </c>
      <c r="Q72" s="71">
        <f>SUM(Q69:Q71)</f>
        <v>0</v>
      </c>
      <c r="R72" s="59">
        <f t="shared" ref="R72:R133" si="120">IF(ISERROR(P72/Q72),0,(P72/Q72))</f>
        <v>0</v>
      </c>
      <c r="S72" s="58">
        <f>SUM(S69:S71)</f>
        <v>0</v>
      </c>
      <c r="T72" s="71">
        <f>SUM(T69:T71)</f>
        <v>0</v>
      </c>
      <c r="U72" s="59">
        <f t="shared" ref="U72:U133" si="121">IF(ISERROR(S72/T72),0,(S72/T72))</f>
        <v>0</v>
      </c>
      <c r="V72" s="58">
        <f>SUM(V69:V71)</f>
        <v>27601</v>
      </c>
      <c r="W72" s="71">
        <f>SUM(W69:W71)</f>
        <v>0</v>
      </c>
      <c r="X72" s="59">
        <f t="shared" ref="X72:X133" si="122">IF(ISERROR(V72/W72),0,(V72/W72))</f>
        <v>0</v>
      </c>
      <c r="Y72" s="58">
        <f>SUM(Y69:Y71)</f>
        <v>0</v>
      </c>
      <c r="Z72" s="71">
        <f>SUM(Z69:Z71)</f>
        <v>0</v>
      </c>
      <c r="AA72" s="59">
        <f t="shared" ref="AA72:AA133" si="123">IF(ISERROR(Y72/Z72),0,(Y72/Z72))</f>
        <v>0</v>
      </c>
      <c r="AB72" s="58">
        <f>SUM(AB69:AB71)</f>
        <v>0</v>
      </c>
      <c r="AC72" s="71">
        <f>SUM(AC69:AC71)</f>
        <v>0</v>
      </c>
      <c r="AD72" s="59">
        <f t="shared" ref="AD72:AD133" si="124">IF(ISERROR(AB72/AC72),0,(AB72/AC72))</f>
        <v>0</v>
      </c>
      <c r="AE72" s="58">
        <f>SUM(AE69:AE71)</f>
        <v>0</v>
      </c>
      <c r="AF72" s="71">
        <f>SUM(AF69:AF71)</f>
        <v>0</v>
      </c>
      <c r="AG72" s="59">
        <f t="shared" ref="AG72:AG133" si="125">IF(ISERROR(AE72/AF72),0,(AE72/AF72))</f>
        <v>0</v>
      </c>
      <c r="AH72" s="58">
        <f>SUM(AH69:AH71)</f>
        <v>0</v>
      </c>
      <c r="AI72" s="71">
        <f>SUM(AI69:AI71)</f>
        <v>0</v>
      </c>
      <c r="AJ72" s="59">
        <f t="shared" ref="AJ72:AJ133" si="126">IF(ISERROR(AH72/AI72),0,(AH72/AI72))</f>
        <v>0</v>
      </c>
      <c r="AK72" s="58">
        <f>SUM(AK69:AK71)</f>
        <v>0</v>
      </c>
      <c r="AL72" s="71">
        <f>SUM(AL69:AL71)</f>
        <v>0</v>
      </c>
      <c r="AM72" s="59">
        <f t="shared" ref="AM72:AM133" si="127">IF(ISERROR(AK72/AL72),0,(AK72/AL72))</f>
        <v>0</v>
      </c>
      <c r="AN72" s="58">
        <f>SUM(AN69:AN71)</f>
        <v>60491</v>
      </c>
      <c r="AO72" s="58">
        <f>SUM(AO69:AO71)</f>
        <v>0</v>
      </c>
      <c r="AP72" s="103">
        <f t="shared" si="115"/>
        <v>0</v>
      </c>
      <c r="AQ72" s="133">
        <f>SUM(AQ69:AQ71)</f>
        <v>13554</v>
      </c>
      <c r="AR72" s="121"/>
    </row>
    <row r="73" spans="1:51" x14ac:dyDescent="0.3">
      <c r="A73" s="235" t="s">
        <v>46</v>
      </c>
      <c r="B73" s="236"/>
      <c r="C73" s="237"/>
      <c r="D73" s="61">
        <f>SUM(D60,D64,D68,D72)</f>
        <v>0</v>
      </c>
      <c r="E73" s="73">
        <f>SUM(E60,E64,E68,E72)</f>
        <v>0</v>
      </c>
      <c r="F73" s="62">
        <f t="shared" si="116"/>
        <v>0</v>
      </c>
      <c r="G73" s="61">
        <f>SUM(G60,G64,G68,G72)</f>
        <v>23163</v>
      </c>
      <c r="H73" s="73">
        <f>SUM(H60,H64,H68,H72)</f>
        <v>61423</v>
      </c>
      <c r="I73" s="62">
        <f t="shared" si="117"/>
        <v>0.37710629568728327</v>
      </c>
      <c r="J73" s="61">
        <f>SUM(J60,J64,J68,J72)</f>
        <v>30715</v>
      </c>
      <c r="K73" s="73">
        <f>SUM(K60,K64,K68,K72)</f>
        <v>126908</v>
      </c>
      <c r="L73" s="62">
        <f t="shared" si="118"/>
        <v>0.24202571941879156</v>
      </c>
      <c r="M73" s="61">
        <f>SUM(M60,M64,M68,M72)</f>
        <v>50424</v>
      </c>
      <c r="N73" s="73">
        <f>SUM(N60,N64,N68,N72)</f>
        <v>157655</v>
      </c>
      <c r="O73" s="62">
        <f t="shared" si="119"/>
        <v>0.31983762011988204</v>
      </c>
      <c r="P73" s="61">
        <f>SUM(P60,P64,P68,P72)</f>
        <v>0</v>
      </c>
      <c r="Q73" s="73">
        <f>SUM(Q60,Q64,Q68,Q72)</f>
        <v>0</v>
      </c>
      <c r="R73" s="62">
        <f t="shared" si="120"/>
        <v>0</v>
      </c>
      <c r="S73" s="61">
        <f>SUM(S60,S64,S68,S72)</f>
        <v>0</v>
      </c>
      <c r="T73" s="73">
        <f>SUM(T60,T64,T68,T72)</f>
        <v>0</v>
      </c>
      <c r="U73" s="62">
        <f t="shared" si="121"/>
        <v>0</v>
      </c>
      <c r="V73" s="61">
        <f>SUM(V60,V64,V68,V72)</f>
        <v>64918</v>
      </c>
      <c r="W73" s="73">
        <f>SUM(W60,W64,W68,W72)</f>
        <v>250276</v>
      </c>
      <c r="X73" s="62">
        <f t="shared" si="122"/>
        <v>0.25938563825536609</v>
      </c>
      <c r="Y73" s="61">
        <f>SUM(Y60,Y64,Y68,Y72)</f>
        <v>0</v>
      </c>
      <c r="Z73" s="73">
        <f>SUM(Z60,Z64,Z68,Z72)</f>
        <v>0</v>
      </c>
      <c r="AA73" s="62">
        <f t="shared" si="123"/>
        <v>0</v>
      </c>
      <c r="AB73" s="61">
        <f>SUM(AB60,AB64,AB68,AB72)</f>
        <v>713</v>
      </c>
      <c r="AC73" s="73">
        <f>SUM(AC60,AC64,AC68,AC72)</f>
        <v>4880</v>
      </c>
      <c r="AD73" s="62">
        <f t="shared" si="124"/>
        <v>0.14610655737704917</v>
      </c>
      <c r="AE73" s="61">
        <f>SUM(AE60,AE64,AE68,AE72)</f>
        <v>0</v>
      </c>
      <c r="AF73" s="73">
        <f>SUM(AF60,AF64,AF68,AF72)</f>
        <v>0</v>
      </c>
      <c r="AG73" s="62">
        <f t="shared" si="125"/>
        <v>0</v>
      </c>
      <c r="AH73" s="61">
        <f>SUM(AH60,AH64,AH68,AH72)</f>
        <v>0</v>
      </c>
      <c r="AI73" s="73">
        <f>SUM(AI60,AI64,AI68,AI72)</f>
        <v>0</v>
      </c>
      <c r="AJ73" s="62">
        <f t="shared" si="126"/>
        <v>0</v>
      </c>
      <c r="AK73" s="61">
        <f>SUM(AK60,AK64,AK68,AK72)</f>
        <v>0</v>
      </c>
      <c r="AL73" s="73">
        <f>SUM(AL60,AL64,AL68,AL72)</f>
        <v>0</v>
      </c>
      <c r="AM73" s="62">
        <f t="shared" si="127"/>
        <v>0</v>
      </c>
      <c r="AN73" s="61">
        <f>SUM(AN60,AN64,AN68,AN72)</f>
        <v>169933</v>
      </c>
      <c r="AO73" s="61">
        <f>SUM(AO60,AO64,AO68,AO72)</f>
        <v>601142</v>
      </c>
      <c r="AP73" s="105">
        <f t="shared" si="115"/>
        <v>0.28268362549946602</v>
      </c>
      <c r="AQ73" s="134">
        <f>SUM(AQ60,AQ64,AQ68,AQ72)</f>
        <v>40852</v>
      </c>
      <c r="AR73" s="121"/>
    </row>
    <row r="74" spans="1:51" x14ac:dyDescent="0.3">
      <c r="A74" s="238" t="s">
        <v>14</v>
      </c>
      <c r="B74" s="232" t="s">
        <v>24</v>
      </c>
      <c r="C74" s="100" t="s">
        <v>41</v>
      </c>
      <c r="D74" s="77">
        <v>1328</v>
      </c>
      <c r="E74" s="69">
        <v>5585</v>
      </c>
      <c r="F74" s="55">
        <f t="shared" si="116"/>
        <v>0.23777976723366159</v>
      </c>
      <c r="G74" s="77"/>
      <c r="H74" s="69"/>
      <c r="I74" s="55">
        <f t="shared" si="117"/>
        <v>0</v>
      </c>
      <c r="J74" s="77"/>
      <c r="K74" s="69"/>
      <c r="L74" s="55">
        <f t="shared" si="118"/>
        <v>0</v>
      </c>
      <c r="M74" s="77">
        <v>2686</v>
      </c>
      <c r="N74" s="69">
        <v>11558</v>
      </c>
      <c r="O74" s="55">
        <f t="shared" si="119"/>
        <v>0.23239314760339158</v>
      </c>
      <c r="P74" s="77">
        <v>3465</v>
      </c>
      <c r="Q74" s="69">
        <v>18289</v>
      </c>
      <c r="R74" s="55">
        <f t="shared" si="120"/>
        <v>0.18945814423970692</v>
      </c>
      <c r="S74" s="77"/>
      <c r="T74" s="69"/>
      <c r="U74" s="55">
        <f t="shared" si="121"/>
        <v>0</v>
      </c>
      <c r="V74" s="77"/>
      <c r="W74" s="69"/>
      <c r="X74" s="55">
        <f t="shared" si="122"/>
        <v>0</v>
      </c>
      <c r="Y74" s="77"/>
      <c r="Z74" s="69"/>
      <c r="AA74" s="55">
        <f t="shared" si="123"/>
        <v>0</v>
      </c>
      <c r="AB74" s="77"/>
      <c r="AC74" s="69"/>
      <c r="AD74" s="55">
        <f t="shared" si="124"/>
        <v>0</v>
      </c>
      <c r="AE74" s="77">
        <v>248</v>
      </c>
      <c r="AF74" s="70">
        <v>1605</v>
      </c>
      <c r="AG74" s="55">
        <f t="shared" si="125"/>
        <v>0.1545171339563863</v>
      </c>
      <c r="AH74" s="70"/>
      <c r="AI74" s="70"/>
      <c r="AJ74" s="55">
        <f t="shared" si="126"/>
        <v>0</v>
      </c>
      <c r="AK74" s="70"/>
      <c r="AL74" s="70"/>
      <c r="AM74" s="55">
        <f t="shared" si="127"/>
        <v>0</v>
      </c>
      <c r="AN74" s="97">
        <f>SUM(D74,G74,J74,M74,P74,S74,V74,Y74,AB74,AE74,AH74,AK74)</f>
        <v>7727</v>
      </c>
      <c r="AO74" s="77">
        <f>SUM(E74,H74,K74,N74,Q74,W74,T74,Z74,AC74,AF74,AI74,AL74)</f>
        <v>37037</v>
      </c>
      <c r="AP74" s="98">
        <f t="shared" si="115"/>
        <v>0.20862920862920864</v>
      </c>
      <c r="AQ74" s="140">
        <v>304</v>
      </c>
      <c r="AR74" s="121"/>
    </row>
    <row r="75" spans="1:51" x14ac:dyDescent="0.3">
      <c r="A75" s="233"/>
      <c r="B75" s="233"/>
      <c r="C75" s="100" t="s">
        <v>43</v>
      </c>
      <c r="D75" s="77">
        <v>1076</v>
      </c>
      <c r="E75" s="70">
        <v>4830</v>
      </c>
      <c r="F75" s="55">
        <f t="shared" si="116"/>
        <v>0.2227743271221532</v>
      </c>
      <c r="G75" s="77"/>
      <c r="H75" s="70"/>
      <c r="I75" s="55">
        <f t="shared" si="117"/>
        <v>0</v>
      </c>
      <c r="J75" s="77"/>
      <c r="K75" s="70"/>
      <c r="L75" s="55">
        <f t="shared" si="118"/>
        <v>0</v>
      </c>
      <c r="M75" s="77">
        <v>2229</v>
      </c>
      <c r="N75" s="70">
        <v>10180</v>
      </c>
      <c r="O75" s="55">
        <f t="shared" si="119"/>
        <v>0.21895874263261297</v>
      </c>
      <c r="P75" s="77">
        <v>3090</v>
      </c>
      <c r="Q75" s="70">
        <v>17139</v>
      </c>
      <c r="R75" s="55">
        <f t="shared" si="120"/>
        <v>0.18029056537720986</v>
      </c>
      <c r="S75" s="77"/>
      <c r="T75" s="70"/>
      <c r="U75" s="55">
        <f t="shared" si="121"/>
        <v>0</v>
      </c>
      <c r="V75" s="77"/>
      <c r="W75" s="70"/>
      <c r="X75" s="55">
        <f t="shared" si="122"/>
        <v>0</v>
      </c>
      <c r="Y75" s="77"/>
      <c r="Z75" s="70"/>
      <c r="AA75" s="55">
        <f t="shared" si="123"/>
        <v>0</v>
      </c>
      <c r="AB75" s="77"/>
      <c r="AC75" s="70"/>
      <c r="AD75" s="55">
        <f t="shared" si="124"/>
        <v>0</v>
      </c>
      <c r="AE75" s="77">
        <v>145</v>
      </c>
      <c r="AF75" s="70">
        <v>1172</v>
      </c>
      <c r="AG75" s="55">
        <f t="shared" si="125"/>
        <v>0.12372013651877133</v>
      </c>
      <c r="AH75" s="77">
        <v>0</v>
      </c>
      <c r="AI75" s="70"/>
      <c r="AJ75" s="55">
        <f t="shared" si="126"/>
        <v>0</v>
      </c>
      <c r="AK75" s="77">
        <v>0</v>
      </c>
      <c r="AL75" s="70"/>
      <c r="AM75" s="55">
        <f t="shared" si="127"/>
        <v>0</v>
      </c>
      <c r="AN75" s="97">
        <f>SUM(D75,G75,J75,M75,P75,S75,V75,Y75,AB75,AE75,AH75,AK75)</f>
        <v>6540</v>
      </c>
      <c r="AO75" s="77">
        <f>SUM(E75,H75,K75,N75,Q75,W75,T75,Z75,AC75,AF75,AI75,AL75)</f>
        <v>33321</v>
      </c>
      <c r="AP75" s="56">
        <f t="shared" si="115"/>
        <v>0.1962726208697218</v>
      </c>
      <c r="AQ75" s="124">
        <v>356</v>
      </c>
      <c r="AR75" s="121"/>
    </row>
    <row r="76" spans="1:51" x14ac:dyDescent="0.3">
      <c r="A76" s="233"/>
      <c r="B76" s="233"/>
      <c r="C76" s="100" t="s">
        <v>47</v>
      </c>
      <c r="D76" s="77">
        <v>1441</v>
      </c>
      <c r="E76" s="70">
        <v>5355</v>
      </c>
      <c r="F76" s="55">
        <f t="shared" si="116"/>
        <v>0.26909430438842202</v>
      </c>
      <c r="G76" s="77"/>
      <c r="H76" s="70"/>
      <c r="I76" s="55">
        <f t="shared" si="117"/>
        <v>0</v>
      </c>
      <c r="J76" s="77"/>
      <c r="K76" s="70"/>
      <c r="L76" s="55">
        <f t="shared" si="118"/>
        <v>0</v>
      </c>
      <c r="M76" s="77">
        <v>2105</v>
      </c>
      <c r="N76" s="70">
        <v>7588</v>
      </c>
      <c r="O76" s="55">
        <f t="shared" si="119"/>
        <v>0.27741170268845544</v>
      </c>
      <c r="P76" s="77">
        <v>3357</v>
      </c>
      <c r="Q76" s="70">
        <v>15165</v>
      </c>
      <c r="R76" s="55">
        <f t="shared" si="120"/>
        <v>0.22136498516320474</v>
      </c>
      <c r="S76" s="77"/>
      <c r="T76" s="70"/>
      <c r="U76" s="55">
        <f t="shared" si="121"/>
        <v>0</v>
      </c>
      <c r="V76" s="77"/>
      <c r="W76" s="70"/>
      <c r="X76" s="55">
        <f t="shared" si="122"/>
        <v>0</v>
      </c>
      <c r="Y76" s="77"/>
      <c r="Z76" s="70"/>
      <c r="AA76" s="55">
        <f t="shared" si="123"/>
        <v>0</v>
      </c>
      <c r="AB76" s="77"/>
      <c r="AC76" s="70"/>
      <c r="AD76" s="55">
        <f t="shared" si="124"/>
        <v>0</v>
      </c>
      <c r="AE76" s="77">
        <v>417</v>
      </c>
      <c r="AF76" s="70">
        <v>2193</v>
      </c>
      <c r="AG76" s="55">
        <f t="shared" si="125"/>
        <v>0.19015047879616964</v>
      </c>
      <c r="AH76" s="77">
        <v>0</v>
      </c>
      <c r="AI76" s="70"/>
      <c r="AJ76" s="55">
        <f t="shared" si="126"/>
        <v>0</v>
      </c>
      <c r="AK76" s="77">
        <v>0</v>
      </c>
      <c r="AL76" s="70"/>
      <c r="AM76" s="55">
        <f t="shared" si="127"/>
        <v>0</v>
      </c>
      <c r="AN76" s="97">
        <f>SUM(D76,G76,J76,M76,P76,S76,V76,Y76,AB76,AE76,AH76,AK76)</f>
        <v>7320</v>
      </c>
      <c r="AO76" s="77">
        <f>SUM(E76,H76,K76,N76,Q76,W76,T76,Z76,AC76,AF76,AI76,AL76)</f>
        <v>30301</v>
      </c>
      <c r="AP76" s="56">
        <f t="shared" si="115"/>
        <v>0.2415761856044355</v>
      </c>
      <c r="AQ76" s="124">
        <v>232</v>
      </c>
      <c r="AR76" s="121"/>
    </row>
    <row r="77" spans="1:51" x14ac:dyDescent="0.3">
      <c r="A77" s="233"/>
      <c r="B77" s="234"/>
      <c r="C77" s="102" t="s">
        <v>44</v>
      </c>
      <c r="D77" s="58">
        <f>SUM(D74:D76)</f>
        <v>3845</v>
      </c>
      <c r="E77" s="71">
        <f>SUM(E74:E76)</f>
        <v>15770</v>
      </c>
      <c r="F77" s="59">
        <f t="shared" si="116"/>
        <v>0.24381737476220672</v>
      </c>
      <c r="G77" s="58">
        <f>SUM(G74:G76)</f>
        <v>0</v>
      </c>
      <c r="H77" s="71">
        <f>SUM(H74:H76)</f>
        <v>0</v>
      </c>
      <c r="I77" s="59">
        <f t="shared" si="117"/>
        <v>0</v>
      </c>
      <c r="J77" s="58">
        <f>SUM(J74:J76)</f>
        <v>0</v>
      </c>
      <c r="K77" s="71">
        <f>SUM(K74:K76)</f>
        <v>0</v>
      </c>
      <c r="L77" s="59">
        <f t="shared" si="118"/>
        <v>0</v>
      </c>
      <c r="M77" s="58">
        <f>SUM(M74:M76)</f>
        <v>7020</v>
      </c>
      <c r="N77" s="71">
        <f>SUM(N74:N76)</f>
        <v>29326</v>
      </c>
      <c r="O77" s="59">
        <f t="shared" si="119"/>
        <v>0.23937802632476302</v>
      </c>
      <c r="P77" s="58">
        <f>SUM(P74:P76)</f>
        <v>9912</v>
      </c>
      <c r="Q77" s="71">
        <f>SUM(Q74:Q76)</f>
        <v>50593</v>
      </c>
      <c r="R77" s="59">
        <f t="shared" si="120"/>
        <v>0.19591643112683574</v>
      </c>
      <c r="S77" s="58">
        <f>SUM(S74:S76)</f>
        <v>0</v>
      </c>
      <c r="T77" s="71">
        <f>SUM(T74:T76)</f>
        <v>0</v>
      </c>
      <c r="U77" s="59">
        <f t="shared" si="121"/>
        <v>0</v>
      </c>
      <c r="V77" s="58">
        <f>SUM(V74:V76)</f>
        <v>0</v>
      </c>
      <c r="W77" s="71">
        <f>SUM(W74:W76)</f>
        <v>0</v>
      </c>
      <c r="X77" s="59">
        <f t="shared" si="122"/>
        <v>0</v>
      </c>
      <c r="Y77" s="58">
        <f>SUM(Y74:Y76)</f>
        <v>0</v>
      </c>
      <c r="Z77" s="71">
        <f>SUM(Z74:Z76)</f>
        <v>0</v>
      </c>
      <c r="AA77" s="59">
        <f t="shared" si="123"/>
        <v>0</v>
      </c>
      <c r="AB77" s="58">
        <f>SUM(AB74:AB76)</f>
        <v>0</v>
      </c>
      <c r="AC77" s="71">
        <f>SUM(AC74:AC76)</f>
        <v>0</v>
      </c>
      <c r="AD77" s="59">
        <f t="shared" si="124"/>
        <v>0</v>
      </c>
      <c r="AE77" s="58">
        <f>SUM(AE74:AE76)</f>
        <v>810</v>
      </c>
      <c r="AF77" s="71">
        <f>SUM(AF74:AF76)</f>
        <v>4970</v>
      </c>
      <c r="AG77" s="59">
        <f t="shared" si="125"/>
        <v>0.16297786720321933</v>
      </c>
      <c r="AH77" s="71">
        <f>SUM(AH74:AH76)</f>
        <v>0</v>
      </c>
      <c r="AI77" s="71">
        <f>SUM(AI74:AI76)</f>
        <v>0</v>
      </c>
      <c r="AJ77" s="59">
        <f t="shared" si="126"/>
        <v>0</v>
      </c>
      <c r="AK77" s="71">
        <f>SUM(AK74:AK76)</f>
        <v>0</v>
      </c>
      <c r="AL77" s="71">
        <f>SUM(AL74:AL76)</f>
        <v>0</v>
      </c>
      <c r="AM77" s="59">
        <f t="shared" si="127"/>
        <v>0</v>
      </c>
      <c r="AN77" s="58">
        <f>SUM(AN74:AN76)</f>
        <v>21587</v>
      </c>
      <c r="AO77" s="58">
        <f>SUM(AO74:AO76)</f>
        <v>100659</v>
      </c>
      <c r="AP77" s="103">
        <f t="shared" si="115"/>
        <v>0.21445673014832256</v>
      </c>
      <c r="AQ77" s="133">
        <f>SUM(AQ74:AQ76)</f>
        <v>892</v>
      </c>
      <c r="AR77" s="121"/>
    </row>
    <row r="78" spans="1:51" x14ac:dyDescent="0.3">
      <c r="A78" s="233"/>
      <c r="B78" s="232" t="s">
        <v>25</v>
      </c>
      <c r="C78" s="100" t="s">
        <v>38</v>
      </c>
      <c r="D78" s="129">
        <v>1577</v>
      </c>
      <c r="E78" s="70">
        <v>6181</v>
      </c>
      <c r="F78" s="55">
        <f t="shared" si="116"/>
        <v>0.2551367092703446</v>
      </c>
      <c r="G78" s="77"/>
      <c r="H78" s="70"/>
      <c r="I78" s="55">
        <f t="shared" si="117"/>
        <v>0</v>
      </c>
      <c r="J78" s="77"/>
      <c r="K78" s="70"/>
      <c r="L78" s="55">
        <f t="shared" si="118"/>
        <v>0</v>
      </c>
      <c r="M78" s="77">
        <v>2610</v>
      </c>
      <c r="N78" s="70">
        <v>10604</v>
      </c>
      <c r="O78" s="55">
        <f t="shared" si="119"/>
        <v>0.24613353451527725</v>
      </c>
      <c r="P78" s="77">
        <v>4995</v>
      </c>
      <c r="Q78" s="70">
        <v>27347</v>
      </c>
      <c r="R78" s="55">
        <f t="shared" si="120"/>
        <v>0.1826525761509489</v>
      </c>
      <c r="S78" s="77"/>
      <c r="T78" s="70"/>
      <c r="U78" s="55">
        <f t="shared" si="121"/>
        <v>0</v>
      </c>
      <c r="V78" s="77"/>
      <c r="W78" s="70"/>
      <c r="X78" s="55">
        <f t="shared" si="122"/>
        <v>0</v>
      </c>
      <c r="Y78" s="77"/>
      <c r="Z78" s="70"/>
      <c r="AA78" s="55">
        <f t="shared" si="123"/>
        <v>0</v>
      </c>
      <c r="AB78" s="77"/>
      <c r="AC78" s="70"/>
      <c r="AD78" s="55">
        <f t="shared" si="124"/>
        <v>0</v>
      </c>
      <c r="AE78" s="77">
        <v>544</v>
      </c>
      <c r="AF78" s="70">
        <v>3551</v>
      </c>
      <c r="AG78" s="55">
        <f t="shared" si="125"/>
        <v>0.15319628273725711</v>
      </c>
      <c r="AH78" s="77">
        <v>0</v>
      </c>
      <c r="AI78" s="69"/>
      <c r="AJ78" s="55">
        <f t="shared" si="126"/>
        <v>0</v>
      </c>
      <c r="AK78" s="77">
        <v>0</v>
      </c>
      <c r="AL78" s="69"/>
      <c r="AM78" s="55">
        <f t="shared" si="127"/>
        <v>0</v>
      </c>
      <c r="AN78" s="97">
        <f>SUM(D78,G78,J78,M78,P78,S78,V78,Y78,AB78,AE78,AH78,AK78)</f>
        <v>9726</v>
      </c>
      <c r="AO78" s="77">
        <f>SUM(E78,H78,K78,N78,Q78,W78,T78,Z78,AC78,AF78,AI78,AL78)</f>
        <v>47683</v>
      </c>
      <c r="AP78" s="56">
        <f t="shared" si="115"/>
        <v>0.20397206551601199</v>
      </c>
      <c r="AQ78" s="22">
        <v>441</v>
      </c>
      <c r="AR78" s="121"/>
    </row>
    <row r="79" spans="1:51" x14ac:dyDescent="0.3">
      <c r="A79" s="233"/>
      <c r="B79" s="233"/>
      <c r="C79" s="54" t="s">
        <v>39</v>
      </c>
      <c r="D79" s="136">
        <v>1686</v>
      </c>
      <c r="E79" s="70">
        <v>6771</v>
      </c>
      <c r="F79" s="55">
        <f t="shared" si="116"/>
        <v>0.24900310146211785</v>
      </c>
      <c r="G79" s="77"/>
      <c r="H79" s="77"/>
      <c r="I79" s="55">
        <f t="shared" si="117"/>
        <v>0</v>
      </c>
      <c r="J79" s="77"/>
      <c r="K79" s="77"/>
      <c r="L79" s="55">
        <f t="shared" si="118"/>
        <v>0</v>
      </c>
      <c r="M79" s="77">
        <v>2866</v>
      </c>
      <c r="N79" s="77">
        <v>10601</v>
      </c>
      <c r="O79" s="55">
        <f t="shared" si="119"/>
        <v>0.27035185359871711</v>
      </c>
      <c r="P79" s="77">
        <v>4946</v>
      </c>
      <c r="Q79" s="77">
        <v>28923</v>
      </c>
      <c r="R79" s="55">
        <f t="shared" si="120"/>
        <v>0.17100577395152647</v>
      </c>
      <c r="S79" s="77"/>
      <c r="T79" s="77"/>
      <c r="U79" s="55">
        <f t="shared" si="121"/>
        <v>0</v>
      </c>
      <c r="V79" s="77"/>
      <c r="W79" s="77"/>
      <c r="X79" s="55">
        <f t="shared" si="122"/>
        <v>0</v>
      </c>
      <c r="Y79" s="77"/>
      <c r="Z79" s="77"/>
      <c r="AA79" s="55">
        <f t="shared" si="123"/>
        <v>0</v>
      </c>
      <c r="AB79" s="77"/>
      <c r="AC79" s="77"/>
      <c r="AD79" s="55">
        <f t="shared" si="124"/>
        <v>0</v>
      </c>
      <c r="AE79" s="77">
        <v>620</v>
      </c>
      <c r="AF79" s="77">
        <v>4228</v>
      </c>
      <c r="AG79" s="55">
        <f t="shared" si="125"/>
        <v>0.1466414380321665</v>
      </c>
      <c r="AH79" s="77">
        <v>0</v>
      </c>
      <c r="AI79" s="70"/>
      <c r="AJ79" s="55">
        <f t="shared" si="126"/>
        <v>0</v>
      </c>
      <c r="AK79" s="77">
        <v>0</v>
      </c>
      <c r="AL79" s="70"/>
      <c r="AM79" s="55">
        <f t="shared" si="127"/>
        <v>0</v>
      </c>
      <c r="AN79" s="97">
        <f>SUM(D79,G79,J79,M79,P79,S79,V79,Y79,AB79,AE79,AH79,AK79)</f>
        <v>10118</v>
      </c>
      <c r="AO79" s="77">
        <f>SUM(E79,H79,K79,N79,Q79,W79,T79,Z79,AC79,AF79,AI79,AL79)</f>
        <v>50523</v>
      </c>
      <c r="AP79" s="56">
        <f t="shared" si="115"/>
        <v>0.20026522573877245</v>
      </c>
      <c r="AQ79" s="118">
        <v>602</v>
      </c>
      <c r="AR79" s="122"/>
    </row>
    <row r="80" spans="1:51" x14ac:dyDescent="0.3">
      <c r="A80" s="233"/>
      <c r="B80" s="233"/>
      <c r="C80" s="100" t="s">
        <v>52</v>
      </c>
      <c r="D80" s="77">
        <v>1643</v>
      </c>
      <c r="E80" s="70">
        <v>6457</v>
      </c>
      <c r="F80" s="55">
        <f t="shared" si="116"/>
        <v>0.25445253213566671</v>
      </c>
      <c r="G80" s="77"/>
      <c r="H80" s="77"/>
      <c r="I80" s="55">
        <f t="shared" si="117"/>
        <v>0</v>
      </c>
      <c r="J80" s="77"/>
      <c r="K80" s="77"/>
      <c r="L80" s="55">
        <f t="shared" si="118"/>
        <v>0</v>
      </c>
      <c r="M80" s="77">
        <v>2540</v>
      </c>
      <c r="N80" s="70">
        <v>10422</v>
      </c>
      <c r="O80" s="55">
        <f t="shared" si="119"/>
        <v>0.24371521780848207</v>
      </c>
      <c r="P80" s="77">
        <v>4935</v>
      </c>
      <c r="Q80" s="70">
        <v>27020</v>
      </c>
      <c r="R80" s="55">
        <f t="shared" si="120"/>
        <v>0.18264248704663213</v>
      </c>
      <c r="S80" s="77"/>
      <c r="T80" s="77"/>
      <c r="U80" s="55">
        <f t="shared" si="121"/>
        <v>0</v>
      </c>
      <c r="V80" s="77"/>
      <c r="W80" s="77"/>
      <c r="X80" s="55">
        <f t="shared" si="122"/>
        <v>0</v>
      </c>
      <c r="Y80" s="77"/>
      <c r="Z80" s="77"/>
      <c r="AA80" s="55">
        <f t="shared" si="123"/>
        <v>0</v>
      </c>
      <c r="AB80" s="77"/>
      <c r="AC80" s="77"/>
      <c r="AD80" s="55">
        <f t="shared" si="124"/>
        <v>0</v>
      </c>
      <c r="AE80" s="77">
        <v>489</v>
      </c>
      <c r="AF80" s="70">
        <v>3345</v>
      </c>
      <c r="AG80" s="55">
        <f t="shared" si="125"/>
        <v>0.14618834080717488</v>
      </c>
      <c r="AH80" s="77">
        <v>0</v>
      </c>
      <c r="AI80" s="70"/>
      <c r="AJ80" s="55">
        <f t="shared" si="126"/>
        <v>0</v>
      </c>
      <c r="AK80" s="77">
        <v>0</v>
      </c>
      <c r="AL80" s="70"/>
      <c r="AM80" s="55">
        <f t="shared" si="127"/>
        <v>0</v>
      </c>
      <c r="AN80" s="97">
        <f>SUM(D80,G80,J80,M80,P80,S80,V80,Y80,AB80,AE80,AH80,AK80)</f>
        <v>9607</v>
      </c>
      <c r="AO80" s="77">
        <f>SUM(E80,H80,K80,N80,Q80,W80,T80,Z80,AC80,AF80,AI80,AL80)</f>
        <v>47244</v>
      </c>
      <c r="AP80" s="56">
        <f t="shared" si="115"/>
        <v>0.2033485733638134</v>
      </c>
      <c r="AQ80" s="124">
        <v>672</v>
      </c>
      <c r="AR80" s="121"/>
    </row>
    <row r="81" spans="1:44" x14ac:dyDescent="0.3">
      <c r="A81" s="233"/>
      <c r="B81" s="234"/>
      <c r="C81" s="102" t="s">
        <v>44</v>
      </c>
      <c r="D81" s="58">
        <f>SUM(D78:D80)</f>
        <v>4906</v>
      </c>
      <c r="E81" s="71">
        <f>SUM(E78:E80)</f>
        <v>19409</v>
      </c>
      <c r="F81" s="59">
        <f t="shared" si="116"/>
        <v>0.25276933381420991</v>
      </c>
      <c r="G81" s="58">
        <f>SUM(G78:G80)</f>
        <v>0</v>
      </c>
      <c r="H81" s="71">
        <f>SUM(H78:H80)</f>
        <v>0</v>
      </c>
      <c r="I81" s="59">
        <f t="shared" si="117"/>
        <v>0</v>
      </c>
      <c r="J81" s="58">
        <f>SUM(J78:J80)</f>
        <v>0</v>
      </c>
      <c r="K81" s="71">
        <f>SUM(K78:K80)</f>
        <v>0</v>
      </c>
      <c r="L81" s="59">
        <f t="shared" si="118"/>
        <v>0</v>
      </c>
      <c r="M81" s="58">
        <f>SUM(M78:M80)</f>
        <v>8016</v>
      </c>
      <c r="N81" s="71">
        <f>SUM(N78:N80)</f>
        <v>31627</v>
      </c>
      <c r="O81" s="59">
        <f t="shared" si="119"/>
        <v>0.25345432699908305</v>
      </c>
      <c r="P81" s="58">
        <f>SUM(P78:P80)</f>
        <v>14876</v>
      </c>
      <c r="Q81" s="71">
        <f>SUM(Q78:Q80)</f>
        <v>83290</v>
      </c>
      <c r="R81" s="59">
        <f t="shared" si="120"/>
        <v>0.17860487453475807</v>
      </c>
      <c r="S81" s="58">
        <f>SUM(S78:S80)</f>
        <v>0</v>
      </c>
      <c r="T81" s="71">
        <f>SUM(T78:T80)</f>
        <v>0</v>
      </c>
      <c r="U81" s="59">
        <f t="shared" si="121"/>
        <v>0</v>
      </c>
      <c r="V81" s="58">
        <f>SUM(V78:V80)</f>
        <v>0</v>
      </c>
      <c r="W81" s="71">
        <f>SUM(W78:W80)</f>
        <v>0</v>
      </c>
      <c r="X81" s="59">
        <f t="shared" si="122"/>
        <v>0</v>
      </c>
      <c r="Y81" s="58">
        <f>SUM(Y78:Y80)</f>
        <v>0</v>
      </c>
      <c r="Z81" s="71">
        <f>SUM(Z78:Z80)</f>
        <v>0</v>
      </c>
      <c r="AA81" s="59">
        <f t="shared" si="123"/>
        <v>0</v>
      </c>
      <c r="AB81" s="58">
        <f>SUM(AB78:AB80)</f>
        <v>0</v>
      </c>
      <c r="AC81" s="71">
        <f>SUM(AC78:AC80)</f>
        <v>0</v>
      </c>
      <c r="AD81" s="59">
        <f t="shared" si="124"/>
        <v>0</v>
      </c>
      <c r="AE81" s="58">
        <f>SUM(AE78:AE80)</f>
        <v>1653</v>
      </c>
      <c r="AF81" s="71">
        <f>SUM(AF78:AF80)</f>
        <v>11124</v>
      </c>
      <c r="AG81" s="59">
        <f t="shared" si="125"/>
        <v>0.14859762675296656</v>
      </c>
      <c r="AH81" s="71">
        <f>SUM(AH78:AH80)</f>
        <v>0</v>
      </c>
      <c r="AI81" s="71">
        <f>SUM(AI78:AI80)</f>
        <v>0</v>
      </c>
      <c r="AJ81" s="59">
        <f t="shared" si="126"/>
        <v>0</v>
      </c>
      <c r="AK81" s="71">
        <f>SUM(AK78:AK80)</f>
        <v>0</v>
      </c>
      <c r="AL81" s="71">
        <f>SUM(AL78:AL80)</f>
        <v>0</v>
      </c>
      <c r="AM81" s="59">
        <f t="shared" si="127"/>
        <v>0</v>
      </c>
      <c r="AN81" s="58">
        <f>SUM(AN78:AN80)</f>
        <v>29451</v>
      </c>
      <c r="AO81" s="58">
        <f>SUM(AO78:AO80)</f>
        <v>145450</v>
      </c>
      <c r="AP81" s="103">
        <f t="shared" si="115"/>
        <v>0.20248195256101753</v>
      </c>
      <c r="AQ81" s="133">
        <f>SUM(AQ78:AQ80)</f>
        <v>1715</v>
      </c>
      <c r="AR81" s="121"/>
    </row>
    <row r="82" spans="1:44" x14ac:dyDescent="0.3">
      <c r="A82" s="233"/>
      <c r="B82" s="232" t="s">
        <v>26</v>
      </c>
      <c r="C82" s="100" t="s">
        <v>55</v>
      </c>
      <c r="D82" s="137">
        <v>1668</v>
      </c>
      <c r="E82" s="77">
        <v>6607</v>
      </c>
      <c r="F82" s="55">
        <f t="shared" si="116"/>
        <v>0.25245951263811112</v>
      </c>
      <c r="G82" s="77"/>
      <c r="H82" s="77"/>
      <c r="I82" s="55">
        <f t="shared" si="117"/>
        <v>0</v>
      </c>
      <c r="J82" s="77"/>
      <c r="K82" s="77"/>
      <c r="L82" s="55">
        <f t="shared" si="118"/>
        <v>0</v>
      </c>
      <c r="M82" s="77">
        <v>2024</v>
      </c>
      <c r="N82" s="77">
        <v>8068</v>
      </c>
      <c r="O82" s="55">
        <f t="shared" si="119"/>
        <v>0.25086762518591971</v>
      </c>
      <c r="P82" s="77">
        <v>5271</v>
      </c>
      <c r="Q82" s="77">
        <v>26582</v>
      </c>
      <c r="R82" s="55">
        <f t="shared" si="120"/>
        <v>0.19829207734557219</v>
      </c>
      <c r="S82" s="77"/>
      <c r="T82" s="77"/>
      <c r="U82" s="55">
        <f t="shared" si="121"/>
        <v>0</v>
      </c>
      <c r="V82" s="77"/>
      <c r="W82" s="77"/>
      <c r="X82" s="55">
        <f t="shared" si="122"/>
        <v>0</v>
      </c>
      <c r="Y82" s="77"/>
      <c r="Z82" s="77"/>
      <c r="AA82" s="55">
        <f t="shared" si="123"/>
        <v>0</v>
      </c>
      <c r="AB82" s="77"/>
      <c r="AC82" s="77"/>
      <c r="AD82" s="55">
        <f t="shared" si="124"/>
        <v>0</v>
      </c>
      <c r="AE82" s="77">
        <v>840</v>
      </c>
      <c r="AF82" s="77">
        <v>4768</v>
      </c>
      <c r="AG82" s="55">
        <f t="shared" si="125"/>
        <v>0.1761744966442953</v>
      </c>
      <c r="AH82" s="77">
        <v>0</v>
      </c>
      <c r="AI82" s="69"/>
      <c r="AJ82" s="55">
        <f t="shared" si="126"/>
        <v>0</v>
      </c>
      <c r="AK82" s="77">
        <v>0</v>
      </c>
      <c r="AL82" s="69"/>
      <c r="AM82" s="55">
        <f t="shared" si="127"/>
        <v>0</v>
      </c>
      <c r="AN82" s="97">
        <f>SUM(D82,G82,J82,M82,P82,S82,V82,Y82,AB82,AE82,AH82,AK82)</f>
        <v>9803</v>
      </c>
      <c r="AO82" s="77">
        <f>SUM(E82,H82,K82,N82,Q82,W82,T82,Z82,AC82,AF82,AI82,AL82)</f>
        <v>46025</v>
      </c>
      <c r="AP82" s="56">
        <f t="shared" si="115"/>
        <v>0.21299293862031504</v>
      </c>
      <c r="AQ82" s="137">
        <v>709</v>
      </c>
      <c r="AR82" s="121"/>
    </row>
    <row r="83" spans="1:44" x14ac:dyDescent="0.3">
      <c r="A83" s="233"/>
      <c r="B83" s="233"/>
      <c r="C83" s="100" t="s">
        <v>50</v>
      </c>
      <c r="D83" s="142">
        <v>1555</v>
      </c>
      <c r="E83" s="70"/>
      <c r="F83" s="55">
        <f t="shared" si="116"/>
        <v>0</v>
      </c>
      <c r="G83" s="77"/>
      <c r="H83" s="70"/>
      <c r="I83" s="55">
        <f t="shared" si="117"/>
        <v>0</v>
      </c>
      <c r="J83" s="77"/>
      <c r="K83" s="70"/>
      <c r="L83" s="55">
        <f t="shared" si="118"/>
        <v>0</v>
      </c>
      <c r="M83" s="147">
        <v>1291</v>
      </c>
      <c r="N83" s="70"/>
      <c r="O83" s="55">
        <f t="shared" si="119"/>
        <v>0</v>
      </c>
      <c r="P83" s="147">
        <v>3805</v>
      </c>
      <c r="Q83" s="70"/>
      <c r="R83" s="55">
        <f t="shared" si="120"/>
        <v>0</v>
      </c>
      <c r="S83" s="77"/>
      <c r="T83" s="70"/>
      <c r="U83" s="55">
        <f t="shared" si="121"/>
        <v>0</v>
      </c>
      <c r="V83" s="77"/>
      <c r="W83" s="70"/>
      <c r="X83" s="55">
        <f t="shared" si="122"/>
        <v>0</v>
      </c>
      <c r="Y83" s="77"/>
      <c r="Z83" s="70"/>
      <c r="AA83" s="55">
        <f t="shared" si="123"/>
        <v>0</v>
      </c>
      <c r="AB83" s="77"/>
      <c r="AC83" s="70"/>
      <c r="AD83" s="55">
        <f t="shared" si="124"/>
        <v>0</v>
      </c>
      <c r="AE83" s="77">
        <v>876</v>
      </c>
      <c r="AF83" s="70"/>
      <c r="AG83" s="55">
        <f t="shared" si="125"/>
        <v>0</v>
      </c>
      <c r="AH83" s="77">
        <v>0</v>
      </c>
      <c r="AI83" s="70"/>
      <c r="AJ83" s="55">
        <f t="shared" si="126"/>
        <v>0</v>
      </c>
      <c r="AK83" s="77">
        <v>0</v>
      </c>
      <c r="AL83" s="70"/>
      <c r="AM83" s="55">
        <f t="shared" si="127"/>
        <v>0</v>
      </c>
      <c r="AN83" s="97">
        <f>SUM(D83,G83,J83,M83,P83,S83,V83,Y83,AB83,AE83,AH83,AK83)</f>
        <v>7527</v>
      </c>
      <c r="AO83" s="77">
        <f>SUM(E83,H83,K83,N83,Q83,W83,T83,Z83,AC83,AF83,AI83,AL83)</f>
        <v>0</v>
      </c>
      <c r="AP83" s="98">
        <f t="shared" si="115"/>
        <v>0</v>
      </c>
      <c r="AQ83" s="124">
        <v>744</v>
      </c>
      <c r="AR83" s="121"/>
    </row>
    <row r="84" spans="1:44" x14ac:dyDescent="0.3">
      <c r="A84" s="233"/>
      <c r="B84" s="233"/>
      <c r="C84" s="100" t="s">
        <v>51</v>
      </c>
      <c r="D84" s="77">
        <v>1789</v>
      </c>
      <c r="E84" s="70"/>
      <c r="F84" s="55">
        <f t="shared" si="116"/>
        <v>0</v>
      </c>
      <c r="G84" s="77"/>
      <c r="H84" s="70"/>
      <c r="I84" s="55">
        <f t="shared" si="117"/>
        <v>0</v>
      </c>
      <c r="J84" s="77"/>
      <c r="K84" s="70"/>
      <c r="L84" s="55">
        <f t="shared" si="118"/>
        <v>0</v>
      </c>
      <c r="M84" s="77">
        <v>2786</v>
      </c>
      <c r="N84" s="70"/>
      <c r="O84" s="55">
        <f t="shared" si="119"/>
        <v>0</v>
      </c>
      <c r="P84" s="77">
        <v>3150</v>
      </c>
      <c r="Q84" s="70"/>
      <c r="R84" s="55">
        <f t="shared" si="120"/>
        <v>0</v>
      </c>
      <c r="S84" s="77"/>
      <c r="T84" s="70"/>
      <c r="U84" s="55">
        <f t="shared" si="121"/>
        <v>0</v>
      </c>
      <c r="V84" s="77"/>
      <c r="W84" s="70"/>
      <c r="X84" s="55">
        <f t="shared" si="122"/>
        <v>0</v>
      </c>
      <c r="Y84" s="77"/>
      <c r="Z84" s="70"/>
      <c r="AA84" s="55">
        <f t="shared" si="123"/>
        <v>0</v>
      </c>
      <c r="AB84" s="77"/>
      <c r="AC84" s="70"/>
      <c r="AD84" s="55">
        <f t="shared" si="124"/>
        <v>0</v>
      </c>
      <c r="AE84" s="77">
        <v>901</v>
      </c>
      <c r="AF84" s="70"/>
      <c r="AG84" s="55">
        <f t="shared" si="125"/>
        <v>0</v>
      </c>
      <c r="AH84" s="77">
        <v>0</v>
      </c>
      <c r="AI84" s="70"/>
      <c r="AJ84" s="55">
        <f t="shared" si="126"/>
        <v>0</v>
      </c>
      <c r="AK84" s="77">
        <v>0</v>
      </c>
      <c r="AL84" s="70"/>
      <c r="AM84" s="55">
        <f t="shared" si="127"/>
        <v>0</v>
      </c>
      <c r="AN84" s="97">
        <f>SUM(D84,G84,J84,M84,P84,S84,V84,Y84,AB84,AE84,AH84,AK84)</f>
        <v>8626</v>
      </c>
      <c r="AO84" s="77">
        <f>SUM(E84,H84,K84,N84,Q84,W84,T84,Z84,AC84,AF84,AI84,AL84)</f>
        <v>0</v>
      </c>
      <c r="AP84" s="56">
        <f t="shared" si="115"/>
        <v>0</v>
      </c>
      <c r="AQ84" s="124">
        <v>718</v>
      </c>
      <c r="AR84" s="121"/>
    </row>
    <row r="85" spans="1:44" x14ac:dyDescent="0.3">
      <c r="A85" s="233"/>
      <c r="B85" s="234"/>
      <c r="C85" s="102" t="s">
        <v>44</v>
      </c>
      <c r="D85" s="58">
        <f>SUM(D82:D84)</f>
        <v>5012</v>
      </c>
      <c r="E85" s="71">
        <f>SUM(E82:E84)</f>
        <v>6607</v>
      </c>
      <c r="F85" s="59">
        <f t="shared" si="116"/>
        <v>0.75858937490540335</v>
      </c>
      <c r="G85" s="58">
        <f>SUM(G82:G84)</f>
        <v>0</v>
      </c>
      <c r="H85" s="71">
        <f>SUM(H82:H84)</f>
        <v>0</v>
      </c>
      <c r="I85" s="59">
        <f t="shared" si="117"/>
        <v>0</v>
      </c>
      <c r="J85" s="58">
        <f>SUM(J82:J84)</f>
        <v>0</v>
      </c>
      <c r="K85" s="71">
        <f>SUM(K82:K84)</f>
        <v>0</v>
      </c>
      <c r="L85" s="59">
        <f t="shared" si="118"/>
        <v>0</v>
      </c>
      <c r="M85" s="58">
        <f>SUM(M82:M84)</f>
        <v>6101</v>
      </c>
      <c r="N85" s="71">
        <f>SUM(N82:N84)</f>
        <v>8068</v>
      </c>
      <c r="O85" s="59">
        <f t="shared" si="119"/>
        <v>0.75619732275656915</v>
      </c>
      <c r="P85" s="58">
        <f>SUM(P82:P84)</f>
        <v>12226</v>
      </c>
      <c r="Q85" s="71">
        <f>SUM(Q82:Q84)</f>
        <v>26582</v>
      </c>
      <c r="R85" s="59">
        <f t="shared" si="120"/>
        <v>0.45993529456022875</v>
      </c>
      <c r="S85" s="58">
        <f>SUM(S82:S84)</f>
        <v>0</v>
      </c>
      <c r="T85" s="71">
        <f>SUM(T82:T84)</f>
        <v>0</v>
      </c>
      <c r="U85" s="59">
        <f t="shared" si="121"/>
        <v>0</v>
      </c>
      <c r="V85" s="58">
        <f>SUM(V82:V84)</f>
        <v>0</v>
      </c>
      <c r="W85" s="71">
        <f>SUM(W82:W84)</f>
        <v>0</v>
      </c>
      <c r="X85" s="59">
        <f t="shared" si="122"/>
        <v>0</v>
      </c>
      <c r="Y85" s="58">
        <f>SUM(Y82:Y84)</f>
        <v>0</v>
      </c>
      <c r="Z85" s="71">
        <f>SUM(Z82:Z84)</f>
        <v>0</v>
      </c>
      <c r="AA85" s="59">
        <f t="shared" si="123"/>
        <v>0</v>
      </c>
      <c r="AB85" s="58">
        <f>SUM(AB82:AB84)</f>
        <v>0</v>
      </c>
      <c r="AC85" s="71">
        <f>SUM(AC82:AC84)</f>
        <v>0</v>
      </c>
      <c r="AD85" s="59">
        <f t="shared" si="124"/>
        <v>0</v>
      </c>
      <c r="AE85" s="58">
        <f>SUM(AE82:AE84)</f>
        <v>2617</v>
      </c>
      <c r="AF85" s="71">
        <f>SUM(AF82:AF84)</f>
        <v>4768</v>
      </c>
      <c r="AG85" s="59">
        <f t="shared" si="125"/>
        <v>0.54886744966442957</v>
      </c>
      <c r="AH85" s="71">
        <f>SUM(AH82:AH84)</f>
        <v>0</v>
      </c>
      <c r="AI85" s="71">
        <f>SUM(AI82:AI84)</f>
        <v>0</v>
      </c>
      <c r="AJ85" s="59">
        <f t="shared" si="126"/>
        <v>0</v>
      </c>
      <c r="AK85" s="71">
        <f>SUM(AK82:AK84)</f>
        <v>0</v>
      </c>
      <c r="AL85" s="71">
        <f>SUM(AL82:AL84)</f>
        <v>0</v>
      </c>
      <c r="AM85" s="59">
        <f t="shared" si="127"/>
        <v>0</v>
      </c>
      <c r="AN85" s="58">
        <f>SUM(AN82:AN84)</f>
        <v>25956</v>
      </c>
      <c r="AO85" s="58">
        <f>SUM(AO82:AO84)</f>
        <v>46025</v>
      </c>
      <c r="AP85" s="103">
        <f t="shared" si="115"/>
        <v>0.56395437262357417</v>
      </c>
      <c r="AQ85" s="133">
        <f>SUM(AQ82:AQ84)</f>
        <v>2171</v>
      </c>
      <c r="AR85" s="121"/>
    </row>
    <row r="86" spans="1:44" x14ac:dyDescent="0.3">
      <c r="A86" s="233"/>
      <c r="B86" s="232" t="s">
        <v>9</v>
      </c>
      <c r="C86" s="100" t="s">
        <v>53</v>
      </c>
      <c r="D86" s="111">
        <v>2116</v>
      </c>
      <c r="E86" s="70"/>
      <c r="F86" s="55">
        <f t="shared" si="116"/>
        <v>0</v>
      </c>
      <c r="G86" s="113"/>
      <c r="H86" s="70"/>
      <c r="I86" s="55">
        <f t="shared" si="117"/>
        <v>0</v>
      </c>
      <c r="J86" s="113"/>
      <c r="K86" s="70"/>
      <c r="L86" s="55">
        <f t="shared" si="118"/>
        <v>0</v>
      </c>
      <c r="M86" s="111">
        <v>2090</v>
      </c>
      <c r="N86" s="70"/>
      <c r="O86" s="55">
        <f t="shared" si="119"/>
        <v>0</v>
      </c>
      <c r="P86" s="111">
        <v>3358</v>
      </c>
      <c r="Q86" s="70"/>
      <c r="R86" s="55">
        <f t="shared" si="120"/>
        <v>0</v>
      </c>
      <c r="S86" s="113"/>
      <c r="T86" s="70"/>
      <c r="U86" s="55">
        <f t="shared" si="121"/>
        <v>0</v>
      </c>
      <c r="V86" s="113"/>
      <c r="W86" s="70"/>
      <c r="X86" s="55">
        <f t="shared" si="122"/>
        <v>0</v>
      </c>
      <c r="Y86" s="113"/>
      <c r="Z86" s="70"/>
      <c r="AA86" s="55">
        <f t="shared" si="123"/>
        <v>0</v>
      </c>
      <c r="AB86" s="113"/>
      <c r="AC86" s="70"/>
      <c r="AD86" s="55">
        <f t="shared" si="124"/>
        <v>0</v>
      </c>
      <c r="AE86" s="149">
        <v>907</v>
      </c>
      <c r="AF86" s="70"/>
      <c r="AG86" s="55">
        <f>IF(ISERROR(#REF!/AF86),0,(#REF!/AF86))</f>
        <v>0</v>
      </c>
      <c r="AH86" s="77">
        <v>0</v>
      </c>
      <c r="AI86" s="69"/>
      <c r="AJ86" s="55">
        <f t="shared" si="126"/>
        <v>0</v>
      </c>
      <c r="AK86" s="77">
        <v>0</v>
      </c>
      <c r="AL86" s="69"/>
      <c r="AM86" s="55">
        <f t="shared" si="127"/>
        <v>0</v>
      </c>
      <c r="AN86" s="97">
        <f>SUM(D86,G86,J86,M86,P86,S86,V86,Y86,AB86,AE86,AH86,AK86)</f>
        <v>8471</v>
      </c>
      <c r="AO86" s="77">
        <f>SUM(E86,H86,K86,N86,Q86,W86,T86,Z86,AC86,AF86,AI86,AL86)</f>
        <v>0</v>
      </c>
      <c r="AP86" s="56">
        <f t="shared" si="115"/>
        <v>0</v>
      </c>
      <c r="AQ86" s="124">
        <v>616</v>
      </c>
      <c r="AR86" s="121"/>
    </row>
    <row r="87" spans="1:44" x14ac:dyDescent="0.3">
      <c r="A87" s="233"/>
      <c r="B87" s="233"/>
      <c r="C87" s="100" t="s">
        <v>48</v>
      </c>
      <c r="D87" s="160">
        <v>2017</v>
      </c>
      <c r="E87" s="154"/>
      <c r="F87" s="55">
        <v>0</v>
      </c>
      <c r="G87" s="155"/>
      <c r="H87" s="154"/>
      <c r="I87" s="55">
        <v>0</v>
      </c>
      <c r="J87" s="155"/>
      <c r="K87" s="154"/>
      <c r="L87" s="55">
        <v>0</v>
      </c>
      <c r="M87" s="155"/>
      <c r="N87" s="154"/>
      <c r="O87" s="55">
        <v>0</v>
      </c>
      <c r="P87" s="159">
        <v>3403</v>
      </c>
      <c r="Q87" s="154"/>
      <c r="R87" s="55">
        <v>0</v>
      </c>
      <c r="S87" s="155"/>
      <c r="T87" s="154"/>
      <c r="U87" s="55">
        <v>0</v>
      </c>
      <c r="V87" s="155"/>
      <c r="W87" s="154"/>
      <c r="X87" s="55">
        <v>0</v>
      </c>
      <c r="Y87" s="155"/>
      <c r="Z87" s="154"/>
      <c r="AA87" s="55">
        <v>0</v>
      </c>
      <c r="AB87" s="155"/>
      <c r="AC87" s="154"/>
      <c r="AD87" s="55">
        <v>0</v>
      </c>
      <c r="AE87" s="160">
        <v>1245</v>
      </c>
      <c r="AF87" s="154"/>
      <c r="AG87" s="55">
        <v>0</v>
      </c>
      <c r="AH87" s="155">
        <v>0</v>
      </c>
      <c r="AI87" s="154"/>
      <c r="AJ87" s="55">
        <v>0</v>
      </c>
      <c r="AK87" s="155">
        <v>0</v>
      </c>
      <c r="AL87" s="154"/>
      <c r="AM87" s="55">
        <v>0</v>
      </c>
      <c r="AN87" s="156">
        <v>6665</v>
      </c>
      <c r="AO87" s="155">
        <v>0</v>
      </c>
      <c r="AP87" s="56">
        <v>0</v>
      </c>
      <c r="AQ87" s="158">
        <v>629</v>
      </c>
      <c r="AR87" s="121"/>
    </row>
    <row r="88" spans="1:44" x14ac:dyDescent="0.3">
      <c r="A88" s="233"/>
      <c r="B88" s="233"/>
      <c r="C88" s="100" t="s">
        <v>54</v>
      </c>
      <c r="D88" s="149">
        <v>1830</v>
      </c>
      <c r="E88" s="149"/>
      <c r="F88" s="149"/>
      <c r="G88" s="149">
        <v>0</v>
      </c>
      <c r="H88" s="149"/>
      <c r="I88" s="149"/>
      <c r="J88" s="149">
        <v>0</v>
      </c>
      <c r="K88" s="149"/>
      <c r="L88" s="149"/>
      <c r="M88" s="149">
        <v>0</v>
      </c>
      <c r="N88" s="149"/>
      <c r="O88" s="149"/>
      <c r="P88" s="149">
        <v>3412</v>
      </c>
      <c r="Q88" s="149"/>
      <c r="R88" s="149"/>
      <c r="S88" s="149">
        <v>0</v>
      </c>
      <c r="T88" s="149"/>
      <c r="U88" s="55">
        <f t="shared" ref="U88" si="128">IF(ISERROR(S88/T88),0,(S88/T88))</f>
        <v>0</v>
      </c>
      <c r="V88" s="149">
        <v>0</v>
      </c>
      <c r="W88" s="149"/>
      <c r="X88" s="55">
        <f t="shared" ref="X88" si="129">IF(ISERROR(V88/W88),0,(V88/W88))</f>
        <v>0</v>
      </c>
      <c r="Y88" s="149">
        <v>0</v>
      </c>
      <c r="Z88" s="149"/>
      <c r="AA88" s="55">
        <f t="shared" ref="AA88" si="130">IF(ISERROR(Y88/Z88),0,(Y88/Z88))</f>
        <v>0</v>
      </c>
      <c r="AB88" s="149">
        <v>0</v>
      </c>
      <c r="AC88" s="149"/>
      <c r="AD88" s="55">
        <f t="shared" ref="AD88" si="131">IF(ISERROR(AB88/AC88),0,(AB88/AC88))</f>
        <v>0</v>
      </c>
      <c r="AE88" s="149">
        <v>1285</v>
      </c>
      <c r="AF88" s="149"/>
      <c r="AG88" s="55">
        <f>IF(ISERROR(AE87/AF88),0,(AE87/AF88))</f>
        <v>0</v>
      </c>
      <c r="AH88" s="149">
        <v>0</v>
      </c>
      <c r="AI88" s="70"/>
      <c r="AJ88" s="55">
        <f t="shared" ref="AJ88" si="132">IF(ISERROR(AH88/AI88),0,(AH88/AI88))</f>
        <v>0</v>
      </c>
      <c r="AK88" s="77">
        <v>0</v>
      </c>
      <c r="AL88" s="70"/>
      <c r="AM88" s="55">
        <f t="shared" ref="AM88" si="133">IF(ISERROR(AK88/AL88),0,(AK88/AL88))</f>
        <v>0</v>
      </c>
      <c r="AN88" s="97">
        <f>SUM(D88,G88,J88,M88,P88,S88,V88,Y88,AB88,AE88,AH88,AK88)</f>
        <v>6527</v>
      </c>
      <c r="AO88" s="77">
        <f>SUM(E88,H88,K88,N88,Q88,W88,T88,Z88,AC88,AF88,AI88,AL88)</f>
        <v>0</v>
      </c>
      <c r="AP88" s="56">
        <f t="shared" si="115"/>
        <v>0</v>
      </c>
      <c r="AQ88" s="118">
        <v>569</v>
      </c>
      <c r="AR88" s="121"/>
    </row>
    <row r="89" spans="1:44" x14ac:dyDescent="0.3">
      <c r="A89" s="234"/>
      <c r="B89" s="234"/>
      <c r="C89" s="102" t="s">
        <v>44</v>
      </c>
      <c r="D89" s="58">
        <f>SUM(D86:D88)</f>
        <v>5963</v>
      </c>
      <c r="E89" s="71">
        <f>SUM(E86:E88)</f>
        <v>0</v>
      </c>
      <c r="F89" s="59">
        <f t="shared" si="116"/>
        <v>0</v>
      </c>
      <c r="G89" s="58">
        <f>SUM(G86:G88)</f>
        <v>0</v>
      </c>
      <c r="H89" s="71">
        <f>SUM(H86:H88)</f>
        <v>0</v>
      </c>
      <c r="I89" s="59">
        <f t="shared" si="117"/>
        <v>0</v>
      </c>
      <c r="J89" s="58">
        <f>SUM(J86:J88)</f>
        <v>0</v>
      </c>
      <c r="K89" s="71">
        <f>SUM(K86:K88)</f>
        <v>0</v>
      </c>
      <c r="L89" s="59">
        <f t="shared" si="118"/>
        <v>0</v>
      </c>
      <c r="M89" s="58">
        <f>SUM(M86:M88)</f>
        <v>2090</v>
      </c>
      <c r="N89" s="71">
        <f>SUM(N86:N88)</f>
        <v>0</v>
      </c>
      <c r="O89" s="59">
        <f t="shared" si="119"/>
        <v>0</v>
      </c>
      <c r="P89" s="58">
        <f>SUM(P86:P88)</f>
        <v>10173</v>
      </c>
      <c r="Q89" s="71">
        <f>SUM(Q86:Q88)</f>
        <v>0</v>
      </c>
      <c r="R89" s="59">
        <f t="shared" si="120"/>
        <v>0</v>
      </c>
      <c r="S89" s="58">
        <f>SUM(S86:S88)</f>
        <v>0</v>
      </c>
      <c r="T89" s="71">
        <f>SUM(T86:T88)</f>
        <v>0</v>
      </c>
      <c r="U89" s="59">
        <f t="shared" si="121"/>
        <v>0</v>
      </c>
      <c r="V89" s="58">
        <f>SUM(V86:V88)</f>
        <v>0</v>
      </c>
      <c r="W89" s="71">
        <f>SUM(W86:W88)</f>
        <v>0</v>
      </c>
      <c r="X89" s="59">
        <f t="shared" si="122"/>
        <v>0</v>
      </c>
      <c r="Y89" s="58">
        <f>SUM(Y86:Y88)</f>
        <v>0</v>
      </c>
      <c r="Z89" s="71">
        <f>SUM(Z86:Z88)</f>
        <v>0</v>
      </c>
      <c r="AA89" s="59">
        <f t="shared" si="123"/>
        <v>0</v>
      </c>
      <c r="AB89" s="58">
        <f>SUM(AB86:AB88)</f>
        <v>0</v>
      </c>
      <c r="AC89" s="71">
        <f>SUM(AC86:AC88)</f>
        <v>0</v>
      </c>
      <c r="AD89" s="59">
        <f t="shared" si="124"/>
        <v>0</v>
      </c>
      <c r="AE89" s="58">
        <f>SUM(AE86:AE88)</f>
        <v>3437</v>
      </c>
      <c r="AF89" s="71">
        <f>SUM(AF86:AF88)</f>
        <v>0</v>
      </c>
      <c r="AG89" s="59">
        <f t="shared" si="125"/>
        <v>0</v>
      </c>
      <c r="AH89" s="71">
        <f>SUM(AH86:AH88)</f>
        <v>0</v>
      </c>
      <c r="AI89" s="71">
        <f>SUM(AI86:AI88)</f>
        <v>0</v>
      </c>
      <c r="AJ89" s="59">
        <f t="shared" si="126"/>
        <v>0</v>
      </c>
      <c r="AK89" s="71">
        <f>SUM(AK86:AK88)</f>
        <v>0</v>
      </c>
      <c r="AL89" s="71">
        <f>SUM(AL86:AL88)</f>
        <v>0</v>
      </c>
      <c r="AM89" s="59">
        <f t="shared" si="127"/>
        <v>0</v>
      </c>
      <c r="AN89" s="58">
        <f>SUM(AN86:AN88)</f>
        <v>21663</v>
      </c>
      <c r="AO89" s="58">
        <f>SUM(AO86:AO88)</f>
        <v>0</v>
      </c>
      <c r="AP89" s="103">
        <f t="shared" si="115"/>
        <v>0</v>
      </c>
      <c r="AQ89" s="133">
        <f>SUM(AQ86:AQ88)</f>
        <v>1814</v>
      </c>
      <c r="AR89" s="121"/>
    </row>
    <row r="90" spans="1:44" x14ac:dyDescent="0.3">
      <c r="A90" s="235" t="s">
        <v>46</v>
      </c>
      <c r="B90" s="236"/>
      <c r="C90" s="237"/>
      <c r="D90" s="61">
        <f>SUM(D77,D81,D85,D89)</f>
        <v>19726</v>
      </c>
      <c r="E90" s="73">
        <f>SUM(E77,E81,E85,E89)</f>
        <v>41786</v>
      </c>
      <c r="F90" s="62">
        <f t="shared" si="116"/>
        <v>0.47207198583257548</v>
      </c>
      <c r="G90" s="61">
        <f>SUM(G77,G81,G85,G89)</f>
        <v>0</v>
      </c>
      <c r="H90" s="73">
        <f>SUM(H77,H81,H85,H89)</f>
        <v>0</v>
      </c>
      <c r="I90" s="62">
        <f t="shared" si="117"/>
        <v>0</v>
      </c>
      <c r="J90" s="61">
        <f>SUM(J77,J81,J85,J89)</f>
        <v>0</v>
      </c>
      <c r="K90" s="73">
        <f>SUM(K77,K81,K85,K89)</f>
        <v>0</v>
      </c>
      <c r="L90" s="62">
        <f t="shared" si="118"/>
        <v>0</v>
      </c>
      <c r="M90" s="61">
        <f>SUM(M77,M81,M85,M89)</f>
        <v>23227</v>
      </c>
      <c r="N90" s="73">
        <f>SUM(N77,N81,N85,N89)</f>
        <v>69021</v>
      </c>
      <c r="O90" s="62">
        <f t="shared" si="119"/>
        <v>0.33652076904130629</v>
      </c>
      <c r="P90" s="61">
        <f>SUM(P77,P81,P85,P89)</f>
        <v>47187</v>
      </c>
      <c r="Q90" s="73">
        <f>SUM(Q77,Q81,Q85,Q89)</f>
        <v>160465</v>
      </c>
      <c r="R90" s="62">
        <f t="shared" si="120"/>
        <v>0.29406412613342475</v>
      </c>
      <c r="S90" s="61">
        <f>SUM(S77,S81,S85,S89)</f>
        <v>0</v>
      </c>
      <c r="T90" s="73">
        <f>SUM(T77,T81,T85,T89)</f>
        <v>0</v>
      </c>
      <c r="U90" s="62">
        <f t="shared" si="121"/>
        <v>0</v>
      </c>
      <c r="V90" s="61">
        <f>SUM(V77,V81,V85,V89)</f>
        <v>0</v>
      </c>
      <c r="W90" s="73">
        <f>SUM(W77,W81,W85,W89)</f>
        <v>0</v>
      </c>
      <c r="X90" s="62">
        <f t="shared" si="122"/>
        <v>0</v>
      </c>
      <c r="Y90" s="61">
        <f>SUM(Y77,Y81,Y85,Y89)</f>
        <v>0</v>
      </c>
      <c r="Z90" s="73">
        <f>SUM(Z77,Z81,Z85,Z89)</f>
        <v>0</v>
      </c>
      <c r="AA90" s="62">
        <f t="shared" si="123"/>
        <v>0</v>
      </c>
      <c r="AB90" s="61">
        <f>SUM(AB77,AB81,AB85,AB89)</f>
        <v>0</v>
      </c>
      <c r="AC90" s="73">
        <f>SUM(AC77,AC81,AC85,AC89)</f>
        <v>0</v>
      </c>
      <c r="AD90" s="62">
        <f t="shared" si="124"/>
        <v>0</v>
      </c>
      <c r="AE90" s="61">
        <f>SUM(AE77,AE81,AE85,AE89)</f>
        <v>8517</v>
      </c>
      <c r="AF90" s="73">
        <f>SUM(AF77,AF81,AF85,AF89)</f>
        <v>20862</v>
      </c>
      <c r="AG90" s="62">
        <f t="shared" si="125"/>
        <v>0.408254242162784</v>
      </c>
      <c r="AH90" s="61">
        <f>SUM(AH77,AH81,AH85,AH89)</f>
        <v>0</v>
      </c>
      <c r="AI90" s="73">
        <f>SUM(AI77,AI81,AI85,AI89)</f>
        <v>0</v>
      </c>
      <c r="AJ90" s="62">
        <f t="shared" si="126"/>
        <v>0</v>
      </c>
      <c r="AK90" s="61">
        <f>SUM(AK77,AK81,AK85,AK89)</f>
        <v>0</v>
      </c>
      <c r="AL90" s="73">
        <f>SUM(AL77,AL81,AL85,AL89)</f>
        <v>0</v>
      </c>
      <c r="AM90" s="62">
        <f t="shared" si="127"/>
        <v>0</v>
      </c>
      <c r="AN90" s="61">
        <f>SUM(AN77,AN81,AN85,AN89)</f>
        <v>98657</v>
      </c>
      <c r="AO90" s="61">
        <f>SUM(AO77,AO81,AO85,AO89)</f>
        <v>292134</v>
      </c>
      <c r="AP90" s="105">
        <f t="shared" si="115"/>
        <v>0.3377114611787741</v>
      </c>
      <c r="AQ90" s="134">
        <f>SUM(AQ77,AQ81,AQ85,AQ89)</f>
        <v>6592</v>
      </c>
      <c r="AR90" s="121"/>
    </row>
    <row r="91" spans="1:44" x14ac:dyDescent="0.3">
      <c r="A91" s="238" t="s">
        <v>15</v>
      </c>
      <c r="B91" s="232" t="s">
        <v>24</v>
      </c>
      <c r="C91" s="100" t="s">
        <v>41</v>
      </c>
      <c r="D91" s="77">
        <v>1707</v>
      </c>
      <c r="E91" s="69">
        <v>11940</v>
      </c>
      <c r="F91" s="55">
        <f t="shared" si="116"/>
        <v>0.14296482412060302</v>
      </c>
      <c r="G91" s="77">
        <v>1487</v>
      </c>
      <c r="H91" s="69">
        <v>9792</v>
      </c>
      <c r="I91" s="55">
        <f t="shared" si="117"/>
        <v>0.15185866013071894</v>
      </c>
      <c r="J91" s="77">
        <v>4117</v>
      </c>
      <c r="K91" s="69">
        <v>32645</v>
      </c>
      <c r="L91" s="55">
        <f t="shared" si="118"/>
        <v>0.12611425945780363</v>
      </c>
      <c r="M91" s="77">
        <v>3920</v>
      </c>
      <c r="N91" s="69">
        <v>34945</v>
      </c>
      <c r="O91" s="55">
        <f t="shared" si="119"/>
        <v>0.11217627700672485</v>
      </c>
      <c r="P91" s="77"/>
      <c r="Q91" s="69"/>
      <c r="R91" s="55">
        <f t="shared" si="120"/>
        <v>0</v>
      </c>
      <c r="S91" s="77"/>
      <c r="T91" s="69"/>
      <c r="U91" s="55">
        <f t="shared" si="121"/>
        <v>0</v>
      </c>
      <c r="V91" s="77">
        <v>3555</v>
      </c>
      <c r="W91" s="69">
        <v>32328</v>
      </c>
      <c r="X91" s="55">
        <f t="shared" si="122"/>
        <v>0.10996659242761693</v>
      </c>
      <c r="Y91" s="77"/>
      <c r="Z91" s="69"/>
      <c r="AA91" s="55">
        <f t="shared" si="123"/>
        <v>0</v>
      </c>
      <c r="AB91" s="77"/>
      <c r="AC91" s="70"/>
      <c r="AD91" s="55">
        <f t="shared" si="124"/>
        <v>0</v>
      </c>
      <c r="AE91" s="77"/>
      <c r="AF91" s="70"/>
      <c r="AG91" s="55">
        <f t="shared" si="125"/>
        <v>0</v>
      </c>
      <c r="AH91" s="77">
        <v>1432</v>
      </c>
      <c r="AI91" s="70">
        <v>16201</v>
      </c>
      <c r="AJ91" s="55">
        <f t="shared" si="126"/>
        <v>8.8389605579902469E-2</v>
      </c>
      <c r="AK91" s="70"/>
      <c r="AL91" s="70"/>
      <c r="AM91" s="55">
        <f t="shared" si="127"/>
        <v>0</v>
      </c>
      <c r="AN91" s="97">
        <f>SUM(D91,G91,J91,M91,P91,S91,V91,Y91,AB91,AE91,AH91,AK91)</f>
        <v>16218</v>
      </c>
      <c r="AO91" s="77">
        <f>SUM(E91,H91,K91,N91,Q91,W91,T91,Z91,AC91,AF91,AI91,AL91)</f>
        <v>137851</v>
      </c>
      <c r="AP91" s="98">
        <f t="shared" si="115"/>
        <v>0.11764876569629527</v>
      </c>
      <c r="AQ91" s="140">
        <v>3858</v>
      </c>
      <c r="AR91" s="121"/>
    </row>
    <row r="92" spans="1:44" x14ac:dyDescent="0.3">
      <c r="A92" s="233"/>
      <c r="B92" s="233"/>
      <c r="C92" s="100" t="s">
        <v>43</v>
      </c>
      <c r="D92" s="77">
        <v>1575</v>
      </c>
      <c r="E92" s="70">
        <v>11158</v>
      </c>
      <c r="F92" s="55">
        <f t="shared" si="116"/>
        <v>0.1411543287327478</v>
      </c>
      <c r="G92" s="77">
        <v>1386</v>
      </c>
      <c r="H92" s="70">
        <v>8741</v>
      </c>
      <c r="I92" s="55">
        <f t="shared" si="117"/>
        <v>0.15856309346756664</v>
      </c>
      <c r="J92" s="77">
        <v>3927</v>
      </c>
      <c r="K92" s="70">
        <v>30016</v>
      </c>
      <c r="L92" s="55">
        <f t="shared" si="118"/>
        <v>0.13083022388059701</v>
      </c>
      <c r="M92" s="77">
        <v>3290</v>
      </c>
      <c r="N92" s="70">
        <v>31705</v>
      </c>
      <c r="O92" s="55">
        <f t="shared" si="119"/>
        <v>0.10376912158965462</v>
      </c>
      <c r="P92" s="77"/>
      <c r="Q92" s="70"/>
      <c r="R92" s="55">
        <f t="shared" si="120"/>
        <v>0</v>
      </c>
      <c r="S92" s="77"/>
      <c r="T92" s="70"/>
      <c r="U92" s="55">
        <f t="shared" si="121"/>
        <v>0</v>
      </c>
      <c r="V92" s="77">
        <v>2996</v>
      </c>
      <c r="W92" s="70">
        <v>27684</v>
      </c>
      <c r="X92" s="55">
        <f t="shared" si="122"/>
        <v>0.10822135529547754</v>
      </c>
      <c r="Y92" s="77"/>
      <c r="Z92" s="70"/>
      <c r="AA92" s="55">
        <f t="shared" si="123"/>
        <v>0</v>
      </c>
      <c r="AB92" s="77"/>
      <c r="AC92" s="70"/>
      <c r="AD92" s="55">
        <f t="shared" si="124"/>
        <v>0</v>
      </c>
      <c r="AE92" s="77"/>
      <c r="AF92" s="70"/>
      <c r="AG92" s="55">
        <f t="shared" si="125"/>
        <v>0</v>
      </c>
      <c r="AH92" s="77">
        <v>1154</v>
      </c>
      <c r="AI92" s="70">
        <v>14225</v>
      </c>
      <c r="AJ92" s="55">
        <f t="shared" si="126"/>
        <v>8.1124780316344458E-2</v>
      </c>
      <c r="AK92" s="77">
        <v>0</v>
      </c>
      <c r="AL92" s="70"/>
      <c r="AM92" s="55">
        <f t="shared" si="127"/>
        <v>0</v>
      </c>
      <c r="AN92" s="97">
        <f>SUM(D92,G92,J92,M92,P92,S92,V92,Y92,AB92,AE92,AH92,AK92)</f>
        <v>14328</v>
      </c>
      <c r="AO92" s="77">
        <f>SUM(E92,H92,K92,N92,Q92,W92,T92,Z92,AC92,AF92,AI92,AL92)</f>
        <v>123529</v>
      </c>
      <c r="AP92" s="56">
        <f t="shared" si="115"/>
        <v>0.11598895805843162</v>
      </c>
      <c r="AQ92" s="124">
        <v>3119</v>
      </c>
      <c r="AR92" s="121"/>
    </row>
    <row r="93" spans="1:44" x14ac:dyDescent="0.3">
      <c r="A93" s="233"/>
      <c r="B93" s="233"/>
      <c r="C93" s="100" t="s">
        <v>47</v>
      </c>
      <c r="D93" s="77">
        <v>1618</v>
      </c>
      <c r="E93" s="5">
        <v>9250</v>
      </c>
      <c r="F93" s="55">
        <f>IF(ISERROR(D93/H93),0,(D93/H93))</f>
        <v>0.19650230750546516</v>
      </c>
      <c r="G93" s="77">
        <v>1458</v>
      </c>
      <c r="H93" s="70">
        <v>8234</v>
      </c>
      <c r="I93" s="55">
        <f>IF(ISERROR(G93/#REF!),0,(G93/#REF!))</f>
        <v>0</v>
      </c>
      <c r="J93" s="77">
        <v>4386</v>
      </c>
      <c r="K93" s="70">
        <v>27067</v>
      </c>
      <c r="L93" s="55">
        <f t="shared" si="118"/>
        <v>0.16204233938005688</v>
      </c>
      <c r="M93" s="77">
        <v>3201</v>
      </c>
      <c r="N93" s="70">
        <v>22583</v>
      </c>
      <c r="O93" s="55">
        <f t="shared" si="119"/>
        <v>0.14174378957622991</v>
      </c>
      <c r="P93" s="77"/>
      <c r="Q93" s="70"/>
      <c r="R93" s="55">
        <f t="shared" si="120"/>
        <v>0</v>
      </c>
      <c r="S93" s="77"/>
      <c r="T93" s="70"/>
      <c r="U93" s="55">
        <f t="shared" si="121"/>
        <v>0</v>
      </c>
      <c r="V93" s="77">
        <v>3127</v>
      </c>
      <c r="W93" s="70">
        <v>21820</v>
      </c>
      <c r="X93" s="55">
        <f t="shared" si="122"/>
        <v>0.14330889092575619</v>
      </c>
      <c r="Y93" s="77"/>
      <c r="Z93" s="70"/>
      <c r="AA93" s="55">
        <f t="shared" si="123"/>
        <v>0</v>
      </c>
      <c r="AB93" s="77"/>
      <c r="AC93" s="70"/>
      <c r="AD93" s="55">
        <f t="shared" si="124"/>
        <v>0</v>
      </c>
      <c r="AE93" s="77"/>
      <c r="AF93" s="70"/>
      <c r="AG93" s="55">
        <f t="shared" si="125"/>
        <v>0</v>
      </c>
      <c r="AH93" s="77">
        <v>1295</v>
      </c>
      <c r="AI93" s="70">
        <v>13239</v>
      </c>
      <c r="AJ93" s="55">
        <f t="shared" si="126"/>
        <v>9.7817055668857164E-2</v>
      </c>
      <c r="AK93" s="77">
        <v>0</v>
      </c>
      <c r="AL93" s="70"/>
      <c r="AM93" s="55">
        <f t="shared" si="127"/>
        <v>0</v>
      </c>
      <c r="AN93" s="97">
        <f>SUM(D93,G93,J93,M93,P93,S93,V93,Y93,AB93,AE93,AH93,AK93)</f>
        <v>15085</v>
      </c>
      <c r="AO93" s="77">
        <f>SUM(E93,H93,K93,N93,Q93,W93,T93,Z93,AC93,AF93,AI93,AL93)</f>
        <v>102193</v>
      </c>
      <c r="AP93" s="56">
        <f t="shared" si="115"/>
        <v>0.14761285019521886</v>
      </c>
      <c r="AQ93" s="124">
        <v>2349</v>
      </c>
      <c r="AR93" s="121"/>
    </row>
    <row r="94" spans="1:44" x14ac:dyDescent="0.3">
      <c r="A94" s="233"/>
      <c r="B94" s="234"/>
      <c r="C94" s="102" t="s">
        <v>44</v>
      </c>
      <c r="D94" s="58">
        <f>SUM(D91:D93)</f>
        <v>4900</v>
      </c>
      <c r="E94" s="71">
        <f>SUM(E91:E93)</f>
        <v>32348</v>
      </c>
      <c r="F94" s="59">
        <f t="shared" si="116"/>
        <v>0.15147768022752567</v>
      </c>
      <c r="G94" s="58">
        <f>SUM(G91:G93)</f>
        <v>4331</v>
      </c>
      <c r="H94" s="71">
        <f>SUM(H91:H93)</f>
        <v>26767</v>
      </c>
      <c r="I94" s="59">
        <f t="shared" si="117"/>
        <v>0.16180371352785147</v>
      </c>
      <c r="J94" s="58">
        <f>SUM(J91:J93)</f>
        <v>12430</v>
      </c>
      <c r="K94" s="71">
        <f>SUM(K91:K93)</f>
        <v>89728</v>
      </c>
      <c r="L94" s="59">
        <f t="shared" si="118"/>
        <v>0.13852977888730386</v>
      </c>
      <c r="M94" s="58">
        <f>SUM(M91:M93)</f>
        <v>10411</v>
      </c>
      <c r="N94" s="71">
        <f>SUM(N91:N93)</f>
        <v>89233</v>
      </c>
      <c r="O94" s="59">
        <f t="shared" si="119"/>
        <v>0.11667208319792005</v>
      </c>
      <c r="P94" s="58">
        <f>SUM(P91:P93)</f>
        <v>0</v>
      </c>
      <c r="Q94" s="71">
        <f>SUM(Q91:Q93)</f>
        <v>0</v>
      </c>
      <c r="R94" s="59">
        <f t="shared" si="120"/>
        <v>0</v>
      </c>
      <c r="S94" s="58">
        <f>SUM(S91:S93)</f>
        <v>0</v>
      </c>
      <c r="T94" s="71">
        <f>SUM(T91:T93)</f>
        <v>0</v>
      </c>
      <c r="U94" s="59">
        <f t="shared" si="121"/>
        <v>0</v>
      </c>
      <c r="V94" s="58">
        <f>SUM(V91:V93)</f>
        <v>9678</v>
      </c>
      <c r="W94" s="71">
        <f>SUM(W91:W93)</f>
        <v>81832</v>
      </c>
      <c r="X94" s="59">
        <f t="shared" si="122"/>
        <v>0.11826669273633786</v>
      </c>
      <c r="Y94" s="58">
        <f>SUM(Y91:Y93)</f>
        <v>0</v>
      </c>
      <c r="Z94" s="71">
        <f>SUM(Z91:Z93)</f>
        <v>0</v>
      </c>
      <c r="AA94" s="59">
        <f t="shared" si="123"/>
        <v>0</v>
      </c>
      <c r="AB94" s="58">
        <f>SUM(AB91:AB93)</f>
        <v>0</v>
      </c>
      <c r="AC94" s="71">
        <f>SUM(AC91:AC93)</f>
        <v>0</v>
      </c>
      <c r="AD94" s="59">
        <f t="shared" si="124"/>
        <v>0</v>
      </c>
      <c r="AE94" s="58">
        <f>SUM(AE91:AE93)</f>
        <v>0</v>
      </c>
      <c r="AF94" s="71">
        <f>SUM(AF91:AF93)</f>
        <v>0</v>
      </c>
      <c r="AG94" s="59">
        <f t="shared" si="125"/>
        <v>0</v>
      </c>
      <c r="AH94" s="58">
        <f>SUM(AH91:AH93)</f>
        <v>3881</v>
      </c>
      <c r="AI94" s="71">
        <f>SUM(AI91:AI93)</f>
        <v>43665</v>
      </c>
      <c r="AJ94" s="59">
        <f t="shared" si="126"/>
        <v>8.8881255009733193E-2</v>
      </c>
      <c r="AK94" s="71">
        <f>SUM(AK91:AK93)</f>
        <v>0</v>
      </c>
      <c r="AL94" s="71">
        <f>SUM(AL91:AL93)</f>
        <v>0</v>
      </c>
      <c r="AM94" s="59">
        <f t="shared" si="127"/>
        <v>0</v>
      </c>
      <c r="AN94" s="58">
        <f>SUM(AN91:AN93)</f>
        <v>45631</v>
      </c>
      <c r="AO94" s="58">
        <f>SUM(AO91:AO93)</f>
        <v>363573</v>
      </c>
      <c r="AP94" s="103">
        <f t="shared" si="115"/>
        <v>0.12550711961559302</v>
      </c>
      <c r="AQ94" s="133">
        <f>SUM(AQ91:AQ93)</f>
        <v>9326</v>
      </c>
      <c r="AR94" s="121"/>
    </row>
    <row r="95" spans="1:44" x14ac:dyDescent="0.3">
      <c r="A95" s="233"/>
      <c r="B95" s="232" t="s">
        <v>25</v>
      </c>
      <c r="C95" s="100" t="s">
        <v>38</v>
      </c>
      <c r="D95" s="129">
        <v>2164</v>
      </c>
      <c r="E95" s="70">
        <v>15602</v>
      </c>
      <c r="F95" s="55">
        <f t="shared" si="116"/>
        <v>0.13870016664530188</v>
      </c>
      <c r="G95" s="129">
        <v>1587</v>
      </c>
      <c r="H95" s="70">
        <v>10235</v>
      </c>
      <c r="I95" s="55">
        <f t="shared" si="117"/>
        <v>0.15505617977528091</v>
      </c>
      <c r="J95" s="129">
        <v>3733</v>
      </c>
      <c r="K95" s="70">
        <v>29038</v>
      </c>
      <c r="L95" s="55">
        <f t="shared" si="118"/>
        <v>0.1285556856532819</v>
      </c>
      <c r="M95" s="77">
        <v>3672</v>
      </c>
      <c r="N95" s="70">
        <v>31751</v>
      </c>
      <c r="O95" s="55">
        <f t="shared" si="119"/>
        <v>0.11564990079052628</v>
      </c>
      <c r="P95" s="77"/>
      <c r="Q95" s="70"/>
      <c r="R95" s="55">
        <f t="shared" si="120"/>
        <v>0</v>
      </c>
      <c r="S95" s="77"/>
      <c r="T95" s="70"/>
      <c r="U95" s="55">
        <f t="shared" si="121"/>
        <v>0</v>
      </c>
      <c r="V95" s="129">
        <v>3701</v>
      </c>
      <c r="W95" s="70">
        <v>31573</v>
      </c>
      <c r="X95" s="55">
        <f t="shared" si="122"/>
        <v>0.11722040984385393</v>
      </c>
      <c r="Y95" s="77"/>
      <c r="Z95" s="70"/>
      <c r="AA95" s="55">
        <f t="shared" si="123"/>
        <v>0</v>
      </c>
      <c r="AB95" s="77"/>
      <c r="AC95" s="70"/>
      <c r="AD95" s="55">
        <f t="shared" si="124"/>
        <v>0</v>
      </c>
      <c r="AE95" s="77"/>
      <c r="AF95" s="70"/>
      <c r="AG95" s="55">
        <f t="shared" si="125"/>
        <v>0</v>
      </c>
      <c r="AH95" s="77">
        <v>1341</v>
      </c>
      <c r="AI95" s="70">
        <v>15482</v>
      </c>
      <c r="AJ95" s="55">
        <f t="shared" si="126"/>
        <v>8.6616716186539211E-2</v>
      </c>
      <c r="AK95" s="77"/>
      <c r="AL95" s="69"/>
      <c r="AM95" s="55">
        <f t="shared" si="127"/>
        <v>0</v>
      </c>
      <c r="AN95" s="97">
        <f>SUM(D95,G95,J95,M95,P95,S95,V95,Y95,AB95,AE95,AH95,AK95)</f>
        <v>16198</v>
      </c>
      <c r="AO95" s="77">
        <f>SUM(E95,H95,K95,N95,Q95,W95,T95,Z95,AC95,AF95,AI95,AL95)</f>
        <v>133681</v>
      </c>
      <c r="AP95" s="56">
        <f t="shared" si="115"/>
        <v>0.12116905169769825</v>
      </c>
      <c r="AQ95" s="22">
        <v>2943</v>
      </c>
      <c r="AR95" s="121"/>
    </row>
    <row r="96" spans="1:44" x14ac:dyDescent="0.3">
      <c r="A96" s="233"/>
      <c r="B96" s="233"/>
      <c r="C96" s="54" t="s">
        <v>39</v>
      </c>
      <c r="D96" s="136">
        <v>2182</v>
      </c>
      <c r="E96" s="70">
        <v>16192</v>
      </c>
      <c r="F96" s="55">
        <f t="shared" si="116"/>
        <v>0.13475790513833993</v>
      </c>
      <c r="G96" s="135">
        <v>1530</v>
      </c>
      <c r="H96" s="70">
        <v>10397</v>
      </c>
      <c r="I96" s="55">
        <f t="shared" si="117"/>
        <v>0.14715783399057419</v>
      </c>
      <c r="J96" s="135">
        <v>5024</v>
      </c>
      <c r="K96" s="70">
        <v>35403</v>
      </c>
      <c r="L96" s="55">
        <f t="shared" si="118"/>
        <v>0.14190887777871933</v>
      </c>
      <c r="M96" s="77">
        <v>4974</v>
      </c>
      <c r="N96" s="77">
        <v>38656</v>
      </c>
      <c r="O96" s="55">
        <f t="shared" si="119"/>
        <v>0.12867342715231789</v>
      </c>
      <c r="P96" s="77"/>
      <c r="Q96" s="77"/>
      <c r="R96" s="55">
        <f t="shared" si="120"/>
        <v>0</v>
      </c>
      <c r="S96" s="77"/>
      <c r="T96" s="77"/>
      <c r="U96" s="55">
        <f t="shared" si="121"/>
        <v>0</v>
      </c>
      <c r="V96" s="135">
        <v>3598</v>
      </c>
      <c r="W96" s="70">
        <v>32197</v>
      </c>
      <c r="X96" s="55">
        <f t="shared" si="122"/>
        <v>0.1117495418827841</v>
      </c>
      <c r="Y96" s="77"/>
      <c r="Z96" s="77"/>
      <c r="AA96" s="55">
        <f t="shared" si="123"/>
        <v>0</v>
      </c>
      <c r="AB96" s="77"/>
      <c r="AC96" s="77"/>
      <c r="AD96" s="55">
        <f t="shared" si="124"/>
        <v>0</v>
      </c>
      <c r="AE96" s="77"/>
      <c r="AF96" s="77"/>
      <c r="AG96" s="55">
        <f t="shared" si="125"/>
        <v>0</v>
      </c>
      <c r="AH96" s="77">
        <v>1466</v>
      </c>
      <c r="AI96" s="77">
        <v>16376</v>
      </c>
      <c r="AJ96" s="55">
        <f t="shared" si="126"/>
        <v>8.9521250610649736E-2</v>
      </c>
      <c r="AK96" s="77"/>
      <c r="AL96" s="70"/>
      <c r="AM96" s="55">
        <f t="shared" si="127"/>
        <v>0</v>
      </c>
      <c r="AN96" s="97">
        <f>SUM(D96,G96,J96,M96,P96,S96,V96,Y96,AB96,AE96,AH96,AK96)</f>
        <v>18774</v>
      </c>
      <c r="AO96" s="77">
        <f>SUM(E96,H96,K96,N96,Q96,W96,T96,Z96,AC96,AF96,AI96,AL96)</f>
        <v>149221</v>
      </c>
      <c r="AP96" s="56">
        <f t="shared" si="115"/>
        <v>0.12581339087661925</v>
      </c>
      <c r="AQ96" s="118">
        <v>3743</v>
      </c>
      <c r="AR96" s="122"/>
    </row>
    <row r="97" spans="1:44" x14ac:dyDescent="0.3">
      <c r="A97" s="233"/>
      <c r="B97" s="233"/>
      <c r="C97" s="100" t="s">
        <v>52</v>
      </c>
      <c r="D97" s="77">
        <v>2297</v>
      </c>
      <c r="E97" s="70">
        <v>16457</v>
      </c>
      <c r="F97" s="55">
        <f t="shared" si="116"/>
        <v>0.13957586437382269</v>
      </c>
      <c r="G97" s="77">
        <v>1777</v>
      </c>
      <c r="H97" s="70">
        <v>9858</v>
      </c>
      <c r="I97" s="55">
        <f t="shared" si="117"/>
        <v>0.18025968756340027</v>
      </c>
      <c r="J97" s="77">
        <v>4054</v>
      </c>
      <c r="K97" s="70">
        <v>29457</v>
      </c>
      <c r="L97" s="55">
        <f t="shared" si="118"/>
        <v>0.13762433377465458</v>
      </c>
      <c r="M97" s="77">
        <v>4019</v>
      </c>
      <c r="N97" s="70">
        <v>32558</v>
      </c>
      <c r="O97" s="55">
        <f t="shared" si="119"/>
        <v>0.12344124331961423</v>
      </c>
      <c r="P97" s="77"/>
      <c r="Q97" s="77"/>
      <c r="R97" s="55">
        <f t="shared" si="120"/>
        <v>0</v>
      </c>
      <c r="S97" s="77"/>
      <c r="T97" s="77"/>
      <c r="U97" s="55">
        <f t="shared" si="121"/>
        <v>0</v>
      </c>
      <c r="V97" s="77">
        <v>4093</v>
      </c>
      <c r="W97" s="70">
        <v>36504</v>
      </c>
      <c r="X97" s="55">
        <f t="shared" si="122"/>
        <v>0.1121246986631602</v>
      </c>
      <c r="Y97" s="77"/>
      <c r="Z97" s="70"/>
      <c r="AA97" s="55">
        <f t="shared" si="123"/>
        <v>0</v>
      </c>
      <c r="AB97" s="77"/>
      <c r="AC97" s="70"/>
      <c r="AD97" s="55">
        <f t="shared" si="124"/>
        <v>0</v>
      </c>
      <c r="AE97" s="77"/>
      <c r="AF97" s="70"/>
      <c r="AG97" s="55">
        <f t="shared" si="125"/>
        <v>0</v>
      </c>
      <c r="AH97" s="77">
        <v>1195</v>
      </c>
      <c r="AI97" s="70">
        <v>12840</v>
      </c>
      <c r="AJ97" s="55">
        <f t="shared" si="126"/>
        <v>9.3068535825545168E-2</v>
      </c>
      <c r="AK97" s="77"/>
      <c r="AL97" s="70"/>
      <c r="AM97" s="55">
        <f t="shared" si="127"/>
        <v>0</v>
      </c>
      <c r="AN97" s="97">
        <f>SUM(D97,G97,J97,M97,P97,S97,V97,Y97,AB97,AE97,AH97,AK97)</f>
        <v>17435</v>
      </c>
      <c r="AO97" s="77">
        <f>SUM(E97,H97,K97,N97,Q97,W97,T97,Z97,AC97,AF97,AI97,AL97)</f>
        <v>137674</v>
      </c>
      <c r="AP97" s="56">
        <f t="shared" si="115"/>
        <v>0.12663974316138124</v>
      </c>
      <c r="AQ97" s="124">
        <v>4192</v>
      </c>
      <c r="AR97" s="121"/>
    </row>
    <row r="98" spans="1:44" x14ac:dyDescent="0.3">
      <c r="A98" s="233"/>
      <c r="B98" s="234"/>
      <c r="C98" s="102" t="s">
        <v>44</v>
      </c>
      <c r="D98" s="58">
        <f>SUM(D95:D97)</f>
        <v>6643</v>
      </c>
      <c r="E98" s="71">
        <f>SUM(E95:E97)</f>
        <v>48251</v>
      </c>
      <c r="F98" s="59">
        <f t="shared" si="116"/>
        <v>0.13767590309009139</v>
      </c>
      <c r="G98" s="58">
        <f>SUM(G95:G97)</f>
        <v>4894</v>
      </c>
      <c r="H98" s="71">
        <f>SUM(H95:H97)</f>
        <v>30490</v>
      </c>
      <c r="I98" s="59">
        <f t="shared" si="117"/>
        <v>0.16051164316169236</v>
      </c>
      <c r="J98" s="58">
        <f>SUM(J95:J97)</f>
        <v>12811</v>
      </c>
      <c r="K98" s="71">
        <f>SUM(K95:K97)</f>
        <v>93898</v>
      </c>
      <c r="L98" s="59">
        <f t="shared" si="118"/>
        <v>0.13643528083665254</v>
      </c>
      <c r="M98" s="58">
        <f>SUM(M95:M97)</f>
        <v>12665</v>
      </c>
      <c r="N98" s="71">
        <f>SUM(N95:N97)</f>
        <v>102965</v>
      </c>
      <c r="O98" s="59">
        <f t="shared" si="119"/>
        <v>0.12300296217161172</v>
      </c>
      <c r="P98" s="58">
        <f>SUM(P95:P97)</f>
        <v>0</v>
      </c>
      <c r="Q98" s="71">
        <f>SUM(Q95:Q97)</f>
        <v>0</v>
      </c>
      <c r="R98" s="59">
        <f t="shared" si="120"/>
        <v>0</v>
      </c>
      <c r="S98" s="58">
        <f>SUM(S95:S97)</f>
        <v>0</v>
      </c>
      <c r="T98" s="71">
        <f>SUM(T95:T97)</f>
        <v>0</v>
      </c>
      <c r="U98" s="59">
        <f t="shared" si="121"/>
        <v>0</v>
      </c>
      <c r="V98" s="58">
        <f>SUM(V95:V97)</f>
        <v>11392</v>
      </c>
      <c r="W98" s="71">
        <f>SUM(W95:W97)</f>
        <v>100274</v>
      </c>
      <c r="X98" s="59">
        <f t="shared" si="122"/>
        <v>0.11360871212876718</v>
      </c>
      <c r="Y98" s="58">
        <f>SUM(Y95:Y97)</f>
        <v>0</v>
      </c>
      <c r="Z98" s="71">
        <f>SUM(Z95:Z97)</f>
        <v>0</v>
      </c>
      <c r="AA98" s="59">
        <f t="shared" si="123"/>
        <v>0</v>
      </c>
      <c r="AB98" s="58">
        <f>SUM(AB95:AB97)</f>
        <v>0</v>
      </c>
      <c r="AC98" s="71">
        <f>SUM(AC95:AC97)</f>
        <v>0</v>
      </c>
      <c r="AD98" s="59">
        <f t="shared" si="124"/>
        <v>0</v>
      </c>
      <c r="AE98" s="58">
        <f>SUM(AE95:AE97)</f>
        <v>0</v>
      </c>
      <c r="AF98" s="71">
        <f>SUM(AF95:AF97)</f>
        <v>0</v>
      </c>
      <c r="AG98" s="59">
        <f t="shared" si="125"/>
        <v>0</v>
      </c>
      <c r="AH98" s="58">
        <f>SUM(AH95:AH97)</f>
        <v>4002</v>
      </c>
      <c r="AI98" s="71">
        <f>SUM(AI95:AI97)</f>
        <v>44698</v>
      </c>
      <c r="AJ98" s="59">
        <f t="shared" si="126"/>
        <v>8.9534207347084879E-2</v>
      </c>
      <c r="AK98" s="71">
        <f>SUM(AK95:AK97)</f>
        <v>0</v>
      </c>
      <c r="AL98" s="71">
        <f>SUM(AL95:AL97)</f>
        <v>0</v>
      </c>
      <c r="AM98" s="59">
        <f t="shared" si="127"/>
        <v>0</v>
      </c>
      <c r="AN98" s="58">
        <f>SUM(AN95:AN97)</f>
        <v>52407</v>
      </c>
      <c r="AO98" s="58">
        <f>SUM(AO95:AO97)</f>
        <v>420576</v>
      </c>
      <c r="AP98" s="103">
        <f t="shared" si="115"/>
        <v>0.12460768089477288</v>
      </c>
      <c r="AQ98" s="133">
        <f>SUM(AQ95:AQ97)</f>
        <v>10878</v>
      </c>
      <c r="AR98" s="121"/>
    </row>
    <row r="99" spans="1:44" x14ac:dyDescent="0.3">
      <c r="A99" s="233"/>
      <c r="B99" s="232" t="s">
        <v>26</v>
      </c>
      <c r="C99" s="100" t="s">
        <v>55</v>
      </c>
      <c r="D99" s="137">
        <v>2247</v>
      </c>
      <c r="E99" s="77">
        <v>16460</v>
      </c>
      <c r="F99" s="55">
        <f t="shared" si="116"/>
        <v>0.13651275820170108</v>
      </c>
      <c r="G99" s="137">
        <v>1702</v>
      </c>
      <c r="H99" s="77">
        <v>8654</v>
      </c>
      <c r="I99" s="55">
        <f t="shared" si="117"/>
        <v>0.19667205916339264</v>
      </c>
      <c r="J99" s="137">
        <v>4488</v>
      </c>
      <c r="K99" s="77">
        <v>29989</v>
      </c>
      <c r="L99" s="55">
        <f t="shared" si="118"/>
        <v>0.14965487345359965</v>
      </c>
      <c r="M99" s="77">
        <v>4298</v>
      </c>
      <c r="N99" s="77">
        <v>32180</v>
      </c>
      <c r="O99" s="55">
        <f t="shared" si="119"/>
        <v>0.13356121814791796</v>
      </c>
      <c r="P99" s="77"/>
      <c r="Q99" s="77"/>
      <c r="R99" s="55">
        <f t="shared" si="120"/>
        <v>0</v>
      </c>
      <c r="S99" s="77"/>
      <c r="T99" s="77"/>
      <c r="U99" s="55">
        <f t="shared" si="121"/>
        <v>0</v>
      </c>
      <c r="V99" s="137">
        <v>3766</v>
      </c>
      <c r="W99" s="77">
        <v>31314</v>
      </c>
      <c r="X99" s="55">
        <f t="shared" si="122"/>
        <v>0.12026569585488919</v>
      </c>
      <c r="Y99" s="77"/>
      <c r="Z99" s="77"/>
      <c r="AA99" s="55">
        <f t="shared" si="123"/>
        <v>0</v>
      </c>
      <c r="AB99" s="77"/>
      <c r="AC99" s="77"/>
      <c r="AD99" s="55">
        <f t="shared" si="124"/>
        <v>0</v>
      </c>
      <c r="AE99" s="77"/>
      <c r="AF99" s="77"/>
      <c r="AG99" s="55">
        <f t="shared" si="125"/>
        <v>0</v>
      </c>
      <c r="AH99" s="77">
        <v>1698</v>
      </c>
      <c r="AI99" s="77">
        <v>16206</v>
      </c>
      <c r="AJ99" s="55">
        <f t="shared" si="126"/>
        <v>0.10477600888559793</v>
      </c>
      <c r="AK99" s="77"/>
      <c r="AL99" s="69"/>
      <c r="AM99" s="55">
        <f t="shared" si="127"/>
        <v>0</v>
      </c>
      <c r="AN99" s="97">
        <f>SUM(D99,G99,J99,M99,P99,S99,V99,Y99,AB99,AE99,AH99,AK99)</f>
        <v>18199</v>
      </c>
      <c r="AO99" s="77">
        <f>SUM(E99,H99,K99,N99,Q99,W99,T99,Z99,AC99,AF99,AI99,AL99)</f>
        <v>134803</v>
      </c>
      <c r="AP99" s="56">
        <f t="shared" si="115"/>
        <v>0.13500441384835649</v>
      </c>
      <c r="AQ99" s="144">
        <v>3593</v>
      </c>
      <c r="AR99" s="121"/>
    </row>
    <row r="100" spans="1:44" x14ac:dyDescent="0.3">
      <c r="A100" s="233"/>
      <c r="B100" s="233"/>
      <c r="C100" s="100" t="s">
        <v>50</v>
      </c>
      <c r="D100" s="142">
        <v>2270</v>
      </c>
      <c r="E100" s="70"/>
      <c r="F100" s="55">
        <f t="shared" si="116"/>
        <v>0</v>
      </c>
      <c r="G100" s="142">
        <v>1758</v>
      </c>
      <c r="H100" s="70"/>
      <c r="I100" s="55">
        <f t="shared" si="117"/>
        <v>0</v>
      </c>
      <c r="J100" s="142">
        <v>3879</v>
      </c>
      <c r="K100" s="70"/>
      <c r="L100" s="55">
        <f t="shared" si="118"/>
        <v>0</v>
      </c>
      <c r="M100" s="142">
        <v>4432</v>
      </c>
      <c r="N100" s="70"/>
      <c r="O100" s="55">
        <f t="shared" si="119"/>
        <v>0</v>
      </c>
      <c r="P100" s="77"/>
      <c r="Q100" s="70"/>
      <c r="R100" s="55">
        <f t="shared" si="120"/>
        <v>0</v>
      </c>
      <c r="S100" s="77"/>
      <c r="T100" s="70"/>
      <c r="U100" s="55">
        <f t="shared" si="121"/>
        <v>0</v>
      </c>
      <c r="V100" s="142">
        <v>3709</v>
      </c>
      <c r="W100" s="70"/>
      <c r="X100" s="55">
        <f t="shared" si="122"/>
        <v>0</v>
      </c>
      <c r="Y100" s="77"/>
      <c r="Z100" s="70"/>
      <c r="AA100" s="55">
        <f t="shared" si="123"/>
        <v>0</v>
      </c>
      <c r="AB100" s="77"/>
      <c r="AC100" s="70"/>
      <c r="AD100" s="55">
        <f t="shared" si="124"/>
        <v>0</v>
      </c>
      <c r="AE100" s="77"/>
      <c r="AF100" s="70"/>
      <c r="AG100" s="55">
        <f t="shared" si="125"/>
        <v>0</v>
      </c>
      <c r="AH100" s="111">
        <v>1711</v>
      </c>
      <c r="AI100" s="70"/>
      <c r="AJ100" s="55">
        <f t="shared" si="126"/>
        <v>0</v>
      </c>
      <c r="AK100" s="77">
        <v>0</v>
      </c>
      <c r="AL100" s="70"/>
      <c r="AM100" s="55">
        <f t="shared" si="127"/>
        <v>0</v>
      </c>
      <c r="AN100" s="97">
        <f>SUM(D100,G100,J100,M100,P100,S100,V100,Y100,AB100,AE100,AH100,AK100)</f>
        <v>17759</v>
      </c>
      <c r="AO100" s="77">
        <f>SUM(E100,H100,K100,N100,Q100,W100,T100,Z100,AC100,AF100,AI100,AL100)</f>
        <v>0</v>
      </c>
      <c r="AP100" s="98">
        <f t="shared" si="115"/>
        <v>0</v>
      </c>
      <c r="AQ100" s="124">
        <v>4855</v>
      </c>
      <c r="AR100" s="121"/>
    </row>
    <row r="101" spans="1:44" x14ac:dyDescent="0.3">
      <c r="A101" s="233"/>
      <c r="B101" s="233"/>
      <c r="C101" s="100" t="s">
        <v>51</v>
      </c>
      <c r="D101" s="77">
        <v>2401</v>
      </c>
      <c r="E101" s="70"/>
      <c r="F101" s="55">
        <f t="shared" si="116"/>
        <v>0</v>
      </c>
      <c r="G101" s="77">
        <v>1537</v>
      </c>
      <c r="H101" s="70"/>
      <c r="I101" s="55">
        <f t="shared" si="117"/>
        <v>0</v>
      </c>
      <c r="J101" s="77">
        <v>3855</v>
      </c>
      <c r="K101" s="70"/>
      <c r="L101" s="55">
        <f t="shared" si="118"/>
        <v>0</v>
      </c>
      <c r="M101" s="77">
        <v>4090</v>
      </c>
      <c r="N101" s="70"/>
      <c r="O101" s="55">
        <f t="shared" si="119"/>
        <v>0</v>
      </c>
      <c r="P101" s="77"/>
      <c r="Q101" s="70"/>
      <c r="R101" s="55">
        <f t="shared" si="120"/>
        <v>0</v>
      </c>
      <c r="S101" s="77"/>
      <c r="T101" s="70"/>
      <c r="U101" s="55">
        <f t="shared" si="121"/>
        <v>0</v>
      </c>
      <c r="V101" s="77">
        <v>5497</v>
      </c>
      <c r="W101" s="70"/>
      <c r="X101" s="55">
        <f t="shared" si="122"/>
        <v>0</v>
      </c>
      <c r="Y101" s="77"/>
      <c r="Z101" s="70"/>
      <c r="AA101" s="55">
        <f t="shared" si="123"/>
        <v>0</v>
      </c>
      <c r="AB101" s="77"/>
      <c r="AC101" s="70"/>
      <c r="AD101" s="55">
        <f t="shared" si="124"/>
        <v>0</v>
      </c>
      <c r="AE101" s="77"/>
      <c r="AF101" s="70"/>
      <c r="AG101" s="55">
        <f t="shared" si="125"/>
        <v>0</v>
      </c>
      <c r="AH101" s="77">
        <v>1655</v>
      </c>
      <c r="AI101" s="70"/>
      <c r="AJ101" s="55">
        <f t="shared" si="126"/>
        <v>0</v>
      </c>
      <c r="AK101" s="77">
        <v>0</v>
      </c>
      <c r="AL101" s="70"/>
      <c r="AM101" s="55">
        <f t="shared" si="127"/>
        <v>0</v>
      </c>
      <c r="AN101" s="97">
        <f>SUM(D101,G101,J101,M101,P101,S101,V101,Y101,AB101,AE101,AH101,AK101)</f>
        <v>19035</v>
      </c>
      <c r="AO101" s="77">
        <f>SUM(E101,H101,K101,N101,Q101,W101,T101,Z101,AC101,AF101,AI101,AL101)</f>
        <v>0</v>
      </c>
      <c r="AP101" s="56">
        <f t="shared" si="115"/>
        <v>0</v>
      </c>
      <c r="AQ101" s="124">
        <v>4091</v>
      </c>
      <c r="AR101" s="121"/>
    </row>
    <row r="102" spans="1:44" x14ac:dyDescent="0.3">
      <c r="A102" s="233"/>
      <c r="B102" s="234"/>
      <c r="C102" s="102" t="s">
        <v>44</v>
      </c>
      <c r="D102" s="58">
        <f>SUM(D99:D101)</f>
        <v>6918</v>
      </c>
      <c r="E102" s="71">
        <f>SUM(E99:E101)</f>
        <v>16460</v>
      </c>
      <c r="F102" s="59">
        <f t="shared" si="116"/>
        <v>0.42029161603888215</v>
      </c>
      <c r="G102" s="58">
        <f>SUM(G99:G101)</f>
        <v>4997</v>
      </c>
      <c r="H102" s="71">
        <f>SUM(H99:H101)</f>
        <v>8654</v>
      </c>
      <c r="I102" s="59">
        <f t="shared" si="117"/>
        <v>0.57742084585162934</v>
      </c>
      <c r="J102" s="58">
        <f>SUM(J99:J101)</f>
        <v>12222</v>
      </c>
      <c r="K102" s="71">
        <f>SUM(K99:K101)</f>
        <v>29989</v>
      </c>
      <c r="L102" s="59">
        <f t="shared" si="118"/>
        <v>0.40754943479275735</v>
      </c>
      <c r="M102" s="58">
        <f>SUM(M99:M101)</f>
        <v>12820</v>
      </c>
      <c r="N102" s="71">
        <f>SUM(N99:N101)</f>
        <v>32180</v>
      </c>
      <c r="O102" s="59">
        <f t="shared" si="119"/>
        <v>0.39838408949658172</v>
      </c>
      <c r="P102" s="58">
        <f>SUM(P99:P101)</f>
        <v>0</v>
      </c>
      <c r="Q102" s="71">
        <f>SUM(Q99:Q101)</f>
        <v>0</v>
      </c>
      <c r="R102" s="59">
        <f t="shared" si="120"/>
        <v>0</v>
      </c>
      <c r="S102" s="58">
        <f>SUM(S99:S101)</f>
        <v>0</v>
      </c>
      <c r="T102" s="71">
        <f>SUM(T99:T101)</f>
        <v>0</v>
      </c>
      <c r="U102" s="59">
        <f t="shared" si="121"/>
        <v>0</v>
      </c>
      <c r="V102" s="58">
        <f>SUM(V99:V101)</f>
        <v>12972</v>
      </c>
      <c r="W102" s="71">
        <f>SUM(W99:W101)</f>
        <v>31314</v>
      </c>
      <c r="X102" s="59">
        <f t="shared" si="122"/>
        <v>0.41425560452193905</v>
      </c>
      <c r="Y102" s="58">
        <f>SUM(Y99:Y101)</f>
        <v>0</v>
      </c>
      <c r="Z102" s="71">
        <f>SUM(Z99:Z101)</f>
        <v>0</v>
      </c>
      <c r="AA102" s="59">
        <f t="shared" si="123"/>
        <v>0</v>
      </c>
      <c r="AB102" s="58">
        <f>SUM(AB99:AB101)</f>
        <v>0</v>
      </c>
      <c r="AC102" s="71">
        <f>SUM(AC99:AC101)</f>
        <v>0</v>
      </c>
      <c r="AD102" s="59">
        <f t="shared" si="124"/>
        <v>0</v>
      </c>
      <c r="AE102" s="58">
        <f>SUM(AE99:AE101)</f>
        <v>0</v>
      </c>
      <c r="AF102" s="71">
        <f>SUM(AF99:AF101)</f>
        <v>0</v>
      </c>
      <c r="AG102" s="59">
        <f t="shared" si="125"/>
        <v>0</v>
      </c>
      <c r="AH102" s="58">
        <f>SUM(AH99:AH101)</f>
        <v>5064</v>
      </c>
      <c r="AI102" s="71">
        <f>SUM(AI99:AI101)</f>
        <v>16206</v>
      </c>
      <c r="AJ102" s="59">
        <f t="shared" si="126"/>
        <v>0.31247686042206591</v>
      </c>
      <c r="AK102" s="71">
        <f>SUM(AK99:AK101)</f>
        <v>0</v>
      </c>
      <c r="AL102" s="71">
        <f>SUM(AL99:AL101)</f>
        <v>0</v>
      </c>
      <c r="AM102" s="59">
        <f t="shared" si="127"/>
        <v>0</v>
      </c>
      <c r="AN102" s="58">
        <f>SUM(AN99:AN101)</f>
        <v>54993</v>
      </c>
      <c r="AO102" s="58">
        <f>SUM(AO99:AO101)</f>
        <v>134803</v>
      </c>
      <c r="AP102" s="103">
        <f t="shared" si="115"/>
        <v>0.40795086162770861</v>
      </c>
      <c r="AQ102" s="133">
        <f>SUM(AQ99:AQ101)</f>
        <v>12539</v>
      </c>
      <c r="AR102" s="121"/>
    </row>
    <row r="103" spans="1:44" x14ac:dyDescent="0.3">
      <c r="A103" s="233"/>
      <c r="B103" s="232" t="s">
        <v>9</v>
      </c>
      <c r="C103" s="100" t="s">
        <v>53</v>
      </c>
      <c r="D103" s="111">
        <v>2467</v>
      </c>
      <c r="E103" s="70"/>
      <c r="F103" s="55">
        <f t="shared" si="116"/>
        <v>0</v>
      </c>
      <c r="G103" s="111">
        <v>1850</v>
      </c>
      <c r="H103" s="70"/>
      <c r="I103" s="55">
        <f t="shared" si="117"/>
        <v>0</v>
      </c>
      <c r="J103" s="111">
        <v>3727</v>
      </c>
      <c r="K103" s="70"/>
      <c r="L103" s="55">
        <f t="shared" si="118"/>
        <v>0</v>
      </c>
      <c r="M103" s="111">
        <v>4430</v>
      </c>
      <c r="N103" s="70"/>
      <c r="O103" s="55">
        <f t="shared" si="119"/>
        <v>0</v>
      </c>
      <c r="P103" s="113"/>
      <c r="Q103" s="70"/>
      <c r="R103" s="55">
        <f t="shared" si="120"/>
        <v>0</v>
      </c>
      <c r="S103" s="113"/>
      <c r="T103" s="70"/>
      <c r="U103" s="55">
        <f t="shared" si="121"/>
        <v>0</v>
      </c>
      <c r="V103" s="111">
        <v>6373</v>
      </c>
      <c r="W103" s="70"/>
      <c r="X103" s="55">
        <f t="shared" si="122"/>
        <v>0</v>
      </c>
      <c r="Y103" s="113"/>
      <c r="Z103" s="70"/>
      <c r="AA103" s="55">
        <f t="shared" si="123"/>
        <v>0</v>
      </c>
      <c r="AB103" s="113"/>
      <c r="AC103" s="70"/>
      <c r="AD103" s="55">
        <f t="shared" si="124"/>
        <v>0</v>
      </c>
      <c r="AE103" s="113"/>
      <c r="AF103" s="70"/>
      <c r="AG103" s="55">
        <f t="shared" si="125"/>
        <v>0</v>
      </c>
      <c r="AH103" s="111">
        <v>1674</v>
      </c>
      <c r="AI103" s="70"/>
      <c r="AJ103" s="55">
        <f t="shared" si="126"/>
        <v>0</v>
      </c>
      <c r="AK103" s="77">
        <v>0</v>
      </c>
      <c r="AL103" s="69"/>
      <c r="AM103" s="55">
        <f t="shared" si="127"/>
        <v>0</v>
      </c>
      <c r="AN103" s="97">
        <f>SUM(D103,G103,J103,M103,P103,S103,V103,Y103,AB103,AE103,AH103,AK103)</f>
        <v>20521</v>
      </c>
      <c r="AO103" s="77">
        <f>SUM(E103,H103,K103,N103,Q103,W103,T103,Z103,AC103,AF103,AI103,AL103)</f>
        <v>0</v>
      </c>
      <c r="AP103" s="56">
        <f t="shared" si="115"/>
        <v>0</v>
      </c>
      <c r="AQ103" s="124">
        <v>5065</v>
      </c>
      <c r="AR103" s="121"/>
    </row>
    <row r="104" spans="1:44" x14ac:dyDescent="0.3">
      <c r="A104" s="233"/>
      <c r="B104" s="233"/>
      <c r="C104" s="100" t="s">
        <v>48</v>
      </c>
      <c r="D104" s="157">
        <v>2560</v>
      </c>
      <c r="E104" s="154"/>
      <c r="F104" s="55">
        <v>0</v>
      </c>
      <c r="G104" s="157">
        <v>1673</v>
      </c>
      <c r="H104" s="154"/>
      <c r="I104" s="55">
        <v>0</v>
      </c>
      <c r="J104" s="157">
        <v>3667</v>
      </c>
      <c r="K104" s="154"/>
      <c r="L104" s="55">
        <v>0</v>
      </c>
      <c r="M104" s="157">
        <v>4732</v>
      </c>
      <c r="N104" s="154"/>
      <c r="O104" s="55">
        <v>0</v>
      </c>
      <c r="P104" s="155"/>
      <c r="Q104" s="154"/>
      <c r="R104" s="55">
        <v>0</v>
      </c>
      <c r="S104" s="155"/>
      <c r="T104" s="154"/>
      <c r="U104" s="55">
        <v>0</v>
      </c>
      <c r="V104" s="159">
        <v>5155</v>
      </c>
      <c r="W104" s="154"/>
      <c r="X104" s="55">
        <v>0</v>
      </c>
      <c r="Y104" s="155"/>
      <c r="Z104" s="154"/>
      <c r="AA104" s="55">
        <v>0</v>
      </c>
      <c r="AB104" s="155"/>
      <c r="AC104" s="154"/>
      <c r="AD104" s="55">
        <v>0</v>
      </c>
      <c r="AE104" s="155"/>
      <c r="AF104" s="154"/>
      <c r="AG104" s="55">
        <v>0</v>
      </c>
      <c r="AH104" s="159">
        <v>1964</v>
      </c>
      <c r="AI104" s="154"/>
      <c r="AJ104" s="55">
        <v>0</v>
      </c>
      <c r="AK104" s="155">
        <v>0</v>
      </c>
      <c r="AL104" s="154"/>
      <c r="AM104" s="55">
        <v>0</v>
      </c>
      <c r="AN104" s="156">
        <v>19751</v>
      </c>
      <c r="AO104" s="155">
        <v>0</v>
      </c>
      <c r="AP104" s="56">
        <v>0</v>
      </c>
      <c r="AQ104" s="158">
        <v>4583</v>
      </c>
      <c r="AR104" s="121"/>
    </row>
    <row r="105" spans="1:44" x14ac:dyDescent="0.3">
      <c r="A105" s="233"/>
      <c r="B105" s="233"/>
      <c r="C105" s="100" t="s">
        <v>54</v>
      </c>
      <c r="D105" s="142">
        <v>2753</v>
      </c>
      <c r="E105" s="142"/>
      <c r="F105" s="142"/>
      <c r="G105" s="142">
        <v>1586</v>
      </c>
      <c r="H105" s="142"/>
      <c r="I105" s="142"/>
      <c r="J105" s="142">
        <v>3613</v>
      </c>
      <c r="K105" s="142"/>
      <c r="L105" s="142"/>
      <c r="M105" s="142">
        <v>5079</v>
      </c>
      <c r="N105" s="142"/>
      <c r="O105" s="142"/>
      <c r="P105" s="142">
        <v>0</v>
      </c>
      <c r="Q105" s="142"/>
      <c r="R105" s="142"/>
      <c r="S105" s="142">
        <v>0</v>
      </c>
      <c r="T105" s="142"/>
      <c r="U105" s="161">
        <f t="shared" ref="U105" si="134">IF(ISERROR(S105/T105),0,(S105/T105))</f>
        <v>0</v>
      </c>
      <c r="V105" s="142">
        <v>5084</v>
      </c>
      <c r="W105" s="142"/>
      <c r="X105" s="161">
        <f t="shared" ref="X105" si="135">IF(ISERROR(V105/W105),0,(V105/W105))</f>
        <v>0</v>
      </c>
      <c r="Y105" s="142">
        <v>0</v>
      </c>
      <c r="Z105" s="142"/>
      <c r="AA105" s="161">
        <f t="shared" ref="AA105" si="136">IF(ISERROR(Y105/Z105),0,(Y105/Z105))</f>
        <v>0</v>
      </c>
      <c r="AB105" s="142">
        <v>0</v>
      </c>
      <c r="AC105" s="142"/>
      <c r="AD105" s="161">
        <f t="shared" ref="AD105" si="137">IF(ISERROR(AB105/AC105),0,(AB105/AC105))</f>
        <v>0</v>
      </c>
      <c r="AE105" s="142">
        <v>0</v>
      </c>
      <c r="AF105" s="142"/>
      <c r="AG105" s="161">
        <f t="shared" ref="AG105" si="138">IF(ISERROR(AE105/AF105),0,(AE105/AF105))</f>
        <v>0</v>
      </c>
      <c r="AH105" s="142">
        <v>1908</v>
      </c>
      <c r="AI105" s="142"/>
      <c r="AJ105" s="162">
        <f t="shared" ref="AJ105" si="139">IF(ISERROR(AH105/AI105),0,(AH105/AI105))</f>
        <v>0</v>
      </c>
      <c r="AK105" s="142">
        <v>0</v>
      </c>
      <c r="AL105" s="142">
        <v>0</v>
      </c>
      <c r="AM105" s="162">
        <f t="shared" ref="AM105" si="140">IF(ISERROR(AK105/AL105),0,(AK105/AL105))</f>
        <v>0</v>
      </c>
      <c r="AN105" s="97">
        <f>SUM(D105,G105,J105,M105,P105,S105,V105,Y105,AB105,AE105,AH105,AK105)</f>
        <v>20023</v>
      </c>
      <c r="AO105" s="77">
        <f>SUM(E105,H105,K105,N105,Q105,W105,T105,Z105,AC105,AF105,AI105,AL105)</f>
        <v>0</v>
      </c>
      <c r="AP105" s="56">
        <f t="shared" si="115"/>
        <v>0</v>
      </c>
      <c r="AQ105" s="118">
        <v>4584</v>
      </c>
      <c r="AR105" s="121"/>
    </row>
    <row r="106" spans="1:44" x14ac:dyDescent="0.3">
      <c r="A106" s="234"/>
      <c r="B106" s="234"/>
      <c r="C106" s="102" t="s">
        <v>44</v>
      </c>
      <c r="D106" s="58">
        <f>SUM(D103:D105)</f>
        <v>7780</v>
      </c>
      <c r="E106" s="71">
        <f>SUM(E103:E105)</f>
        <v>0</v>
      </c>
      <c r="F106" s="59">
        <f t="shared" si="116"/>
        <v>0</v>
      </c>
      <c r="G106" s="58">
        <f>SUM(G103:G105)</f>
        <v>5109</v>
      </c>
      <c r="H106" s="71">
        <f>SUM(H103:H105)</f>
        <v>0</v>
      </c>
      <c r="I106" s="59">
        <f t="shared" si="117"/>
        <v>0</v>
      </c>
      <c r="J106" s="58">
        <f>SUM(J103:J105)</f>
        <v>11007</v>
      </c>
      <c r="K106" s="71">
        <f>SUM(K103:K105)</f>
        <v>0</v>
      </c>
      <c r="L106" s="59">
        <f t="shared" si="118"/>
        <v>0</v>
      </c>
      <c r="M106" s="58">
        <f>SUM(M103:M105)</f>
        <v>14241</v>
      </c>
      <c r="N106" s="71">
        <f>SUM(N103:N105)</f>
        <v>0</v>
      </c>
      <c r="O106" s="59">
        <f t="shared" si="119"/>
        <v>0</v>
      </c>
      <c r="P106" s="58">
        <f>SUM(P103:P105)</f>
        <v>0</v>
      </c>
      <c r="Q106" s="71">
        <f>SUM(Q103:Q105)</f>
        <v>0</v>
      </c>
      <c r="R106" s="59">
        <f t="shared" si="120"/>
        <v>0</v>
      </c>
      <c r="S106" s="58">
        <f>SUM(S103:S105)</f>
        <v>0</v>
      </c>
      <c r="T106" s="71">
        <f>SUM(T103:T105)</f>
        <v>0</v>
      </c>
      <c r="U106" s="59">
        <f t="shared" si="121"/>
        <v>0</v>
      </c>
      <c r="V106" s="58">
        <f>SUM(V103:V105)</f>
        <v>16612</v>
      </c>
      <c r="W106" s="71">
        <f>SUM(W103:W105)</f>
        <v>0</v>
      </c>
      <c r="X106" s="59">
        <f t="shared" si="122"/>
        <v>0</v>
      </c>
      <c r="Y106" s="58">
        <f>SUM(Y103:Y105)</f>
        <v>0</v>
      </c>
      <c r="Z106" s="71">
        <f>SUM(Z103:Z105)</f>
        <v>0</v>
      </c>
      <c r="AA106" s="59">
        <f t="shared" si="123"/>
        <v>0</v>
      </c>
      <c r="AB106" s="58">
        <f>SUM(AB103:AB105)</f>
        <v>0</v>
      </c>
      <c r="AC106" s="71">
        <f>SUM(AC103:AC105)</f>
        <v>0</v>
      </c>
      <c r="AD106" s="59">
        <f t="shared" si="124"/>
        <v>0</v>
      </c>
      <c r="AE106" s="58">
        <f>SUM(AE103:AE105)</f>
        <v>0</v>
      </c>
      <c r="AF106" s="71">
        <f>SUM(AF103:AF105)</f>
        <v>0</v>
      </c>
      <c r="AG106" s="59">
        <f t="shared" si="125"/>
        <v>0</v>
      </c>
      <c r="AH106" s="58">
        <f>SUM(AH103:AH105)</f>
        <v>5546</v>
      </c>
      <c r="AI106" s="71">
        <f>SUM(AI103:AI105)</f>
        <v>0</v>
      </c>
      <c r="AJ106" s="59">
        <f t="shared" si="126"/>
        <v>0</v>
      </c>
      <c r="AK106" s="71">
        <f>SUM(AK103:AK105)</f>
        <v>0</v>
      </c>
      <c r="AL106" s="71">
        <f>SUM(AL103:AL105)</f>
        <v>0</v>
      </c>
      <c r="AM106" s="59">
        <f t="shared" si="127"/>
        <v>0</v>
      </c>
      <c r="AN106" s="58">
        <f>SUM(AN103:AN105)</f>
        <v>60295</v>
      </c>
      <c r="AO106" s="58">
        <f>SUM(AO103:AO105)</f>
        <v>0</v>
      </c>
      <c r="AP106" s="103">
        <f t="shared" si="115"/>
        <v>0</v>
      </c>
      <c r="AQ106" s="133">
        <f>SUM(AQ103:AQ105)</f>
        <v>14232</v>
      </c>
      <c r="AR106" s="121"/>
    </row>
    <row r="107" spans="1:44" x14ac:dyDescent="0.3">
      <c r="A107" s="235" t="s">
        <v>46</v>
      </c>
      <c r="B107" s="236"/>
      <c r="C107" s="237"/>
      <c r="D107" s="61">
        <f>SUM(D94,D98,D102,D106)</f>
        <v>26241</v>
      </c>
      <c r="E107" s="73">
        <f>SUM(E94,E98,E102,E106)</f>
        <v>97059</v>
      </c>
      <c r="F107" s="62">
        <f t="shared" si="116"/>
        <v>0.27036132661576978</v>
      </c>
      <c r="G107" s="61">
        <f>SUM(G94,G98,G102,G106)</f>
        <v>19331</v>
      </c>
      <c r="H107" s="73">
        <f>SUM(H94,H98,H102,H106)</f>
        <v>65911</v>
      </c>
      <c r="I107" s="62">
        <f t="shared" si="117"/>
        <v>0.29328943575427469</v>
      </c>
      <c r="J107" s="61">
        <f>SUM(J94,J98,J102,J106)</f>
        <v>48470</v>
      </c>
      <c r="K107" s="73">
        <f>SUM(K94,K98,K102,K106)</f>
        <v>213615</v>
      </c>
      <c r="L107" s="62">
        <f t="shared" si="118"/>
        <v>0.22690354141797159</v>
      </c>
      <c r="M107" s="61">
        <f>SUM(M94,M98,M102,M106)</f>
        <v>50137</v>
      </c>
      <c r="N107" s="73">
        <f>SUM(N94,N98,N102,N106)</f>
        <v>224378</v>
      </c>
      <c r="O107" s="62">
        <f t="shared" si="119"/>
        <v>0.2234488229683837</v>
      </c>
      <c r="P107" s="61">
        <f>SUM(P94,P98,P102,P106)</f>
        <v>0</v>
      </c>
      <c r="Q107" s="73">
        <f>SUM(Q94,Q98,Q102,Q106)</f>
        <v>0</v>
      </c>
      <c r="R107" s="62">
        <f t="shared" si="120"/>
        <v>0</v>
      </c>
      <c r="S107" s="61">
        <f>SUM(S94,S98,S102,S106)</f>
        <v>0</v>
      </c>
      <c r="T107" s="73">
        <f>SUM(T94,T98,T102,T106)</f>
        <v>0</v>
      </c>
      <c r="U107" s="62">
        <f t="shared" si="121"/>
        <v>0</v>
      </c>
      <c r="V107" s="61">
        <f>SUM(V94,V98,V102,V106)</f>
        <v>50654</v>
      </c>
      <c r="W107" s="73">
        <f>SUM(W94,W98,W102,W106)</f>
        <v>213420</v>
      </c>
      <c r="X107" s="62">
        <f t="shared" si="122"/>
        <v>0.23734420391715866</v>
      </c>
      <c r="Y107" s="61">
        <f>SUM(Y94,Y98,Y102,Y106)</f>
        <v>0</v>
      </c>
      <c r="Z107" s="73">
        <f>SUM(Z94,Z98,Z102,Z106)</f>
        <v>0</v>
      </c>
      <c r="AA107" s="62">
        <f t="shared" si="123"/>
        <v>0</v>
      </c>
      <c r="AB107" s="61">
        <f>SUM(AB94,AB98,AB102,AB106)</f>
        <v>0</v>
      </c>
      <c r="AC107" s="73">
        <f>SUM(AC94,AC98,AC102,AC106)</f>
        <v>0</v>
      </c>
      <c r="AD107" s="62">
        <f t="shared" si="124"/>
        <v>0</v>
      </c>
      <c r="AE107" s="61">
        <f>SUM(AE94,AE98,AE102,AE106)</f>
        <v>0</v>
      </c>
      <c r="AF107" s="73">
        <f>SUM(AF94,AF98,AF102,AF106)</f>
        <v>0</v>
      </c>
      <c r="AG107" s="62">
        <f t="shared" si="125"/>
        <v>0</v>
      </c>
      <c r="AH107" s="61">
        <f>SUM(AH94,AH98,AH102,AH106)</f>
        <v>18493</v>
      </c>
      <c r="AI107" s="73">
        <f>SUM(AI94,AI98,AI102,AI106)</f>
        <v>104569</v>
      </c>
      <c r="AJ107" s="62">
        <f t="shared" si="126"/>
        <v>0.17684973558129083</v>
      </c>
      <c r="AK107" s="61">
        <f>SUM(AK94,AK98,AK102,AK106)</f>
        <v>0</v>
      </c>
      <c r="AL107" s="73">
        <f>SUM(AL94,AL98,AL102,AL106)</f>
        <v>0</v>
      </c>
      <c r="AM107" s="62">
        <f t="shared" si="127"/>
        <v>0</v>
      </c>
      <c r="AN107" s="61">
        <f>SUM(AN94,AN98,AN102,AN106)</f>
        <v>213326</v>
      </c>
      <c r="AO107" s="61">
        <f>SUM(AO94,AO98,AO102,AO106)</f>
        <v>918952</v>
      </c>
      <c r="AP107" s="105">
        <f t="shared" si="115"/>
        <v>0.23214052529403059</v>
      </c>
      <c r="AQ107" s="134">
        <f>SUM(AQ94,AQ98,AQ102,AQ106)</f>
        <v>46975</v>
      </c>
      <c r="AR107" s="121"/>
    </row>
    <row r="108" spans="1:44" x14ac:dyDescent="0.3">
      <c r="A108" s="238" t="s">
        <v>30</v>
      </c>
      <c r="B108" s="232" t="s">
        <v>24</v>
      </c>
      <c r="C108" s="100" t="s">
        <v>41</v>
      </c>
      <c r="D108" s="77"/>
      <c r="E108" s="70"/>
      <c r="F108" s="55">
        <f t="shared" si="116"/>
        <v>0</v>
      </c>
      <c r="G108" s="77"/>
      <c r="H108" s="70"/>
      <c r="I108" s="55">
        <f t="shared" si="117"/>
        <v>0</v>
      </c>
      <c r="J108" s="77"/>
      <c r="K108" s="70"/>
      <c r="L108" s="55">
        <f t="shared" si="118"/>
        <v>0</v>
      </c>
      <c r="M108" s="77"/>
      <c r="N108" s="70"/>
      <c r="O108" s="55">
        <f t="shared" si="119"/>
        <v>0</v>
      </c>
      <c r="P108" s="77"/>
      <c r="Q108" s="70"/>
      <c r="R108" s="55">
        <f t="shared" si="120"/>
        <v>0</v>
      </c>
      <c r="S108" s="77"/>
      <c r="T108" s="70"/>
      <c r="U108" s="55">
        <f t="shared" si="121"/>
        <v>0</v>
      </c>
      <c r="V108" s="77"/>
      <c r="W108" s="70"/>
      <c r="X108" s="55">
        <f t="shared" si="122"/>
        <v>0</v>
      </c>
      <c r="Y108" s="77"/>
      <c r="Z108" s="70"/>
      <c r="AA108" s="55">
        <f t="shared" si="123"/>
        <v>0</v>
      </c>
      <c r="AB108" s="77"/>
      <c r="AC108" s="70"/>
      <c r="AD108" s="55">
        <f t="shared" si="124"/>
        <v>0</v>
      </c>
      <c r="AE108" s="77">
        <v>56</v>
      </c>
      <c r="AF108" s="70">
        <v>462</v>
      </c>
      <c r="AG108" s="55">
        <f t="shared" si="125"/>
        <v>0.12121212121212122</v>
      </c>
      <c r="AH108" s="70"/>
      <c r="AI108" s="70"/>
      <c r="AJ108" s="55">
        <f t="shared" si="126"/>
        <v>0</v>
      </c>
      <c r="AK108" s="70"/>
      <c r="AL108" s="70"/>
      <c r="AM108" s="55">
        <f t="shared" si="127"/>
        <v>0</v>
      </c>
      <c r="AN108" s="97">
        <f>SUM(D108,G108,J108,M108,P108,S108,V108,Y108,AB108,AE108,AH108,AK108)</f>
        <v>56</v>
      </c>
      <c r="AO108" s="77">
        <f>SUM(E108,H108,K108,N108,Q108,W108,T108,Z108,AC108,AF108,AI108,AL108)</f>
        <v>462</v>
      </c>
      <c r="AP108" s="98">
        <f t="shared" si="115"/>
        <v>0.12121212121212122</v>
      </c>
      <c r="AQ108" s="124"/>
      <c r="AR108" s="121"/>
    </row>
    <row r="109" spans="1:44" x14ac:dyDescent="0.3">
      <c r="A109" s="233"/>
      <c r="B109" s="233"/>
      <c r="C109" s="100" t="s">
        <v>43</v>
      </c>
      <c r="D109" s="77"/>
      <c r="E109" s="70"/>
      <c r="F109" s="55">
        <f t="shared" si="116"/>
        <v>0</v>
      </c>
      <c r="G109" s="77"/>
      <c r="H109" s="70"/>
      <c r="I109" s="55">
        <f t="shared" si="117"/>
        <v>0</v>
      </c>
      <c r="J109" s="77"/>
      <c r="K109" s="70"/>
      <c r="L109" s="55">
        <f t="shared" si="118"/>
        <v>0</v>
      </c>
      <c r="M109" s="77"/>
      <c r="N109" s="70"/>
      <c r="O109" s="55">
        <f t="shared" si="119"/>
        <v>0</v>
      </c>
      <c r="P109" s="77"/>
      <c r="Q109" s="70"/>
      <c r="R109" s="55">
        <f t="shared" si="120"/>
        <v>0</v>
      </c>
      <c r="S109" s="77"/>
      <c r="T109" s="70"/>
      <c r="U109" s="55">
        <f t="shared" si="121"/>
        <v>0</v>
      </c>
      <c r="V109" s="77"/>
      <c r="W109" s="70"/>
      <c r="X109" s="55">
        <f t="shared" si="122"/>
        <v>0</v>
      </c>
      <c r="Y109" s="77"/>
      <c r="Z109" s="70"/>
      <c r="AA109" s="55">
        <f t="shared" si="123"/>
        <v>0</v>
      </c>
      <c r="AB109" s="77"/>
      <c r="AC109" s="70"/>
      <c r="AD109" s="55">
        <f t="shared" si="124"/>
        <v>0</v>
      </c>
      <c r="AE109" s="77">
        <v>47</v>
      </c>
      <c r="AF109" s="70">
        <v>371</v>
      </c>
      <c r="AG109" s="55">
        <f t="shared" si="125"/>
        <v>0.12668463611859837</v>
      </c>
      <c r="AH109" s="77">
        <v>0</v>
      </c>
      <c r="AI109" s="70"/>
      <c r="AJ109" s="55">
        <f t="shared" si="126"/>
        <v>0</v>
      </c>
      <c r="AK109" s="77">
        <v>0</v>
      </c>
      <c r="AL109" s="70"/>
      <c r="AM109" s="55">
        <f t="shared" si="127"/>
        <v>0</v>
      </c>
      <c r="AN109" s="97">
        <f>SUM(D109,G109,J109,M109,P109,S109,V109,Y109,AB109,AE109,AH109,AK109)</f>
        <v>47</v>
      </c>
      <c r="AO109" s="77">
        <f>SUM(E109,H109,K109,N109,Q109,W109,T109,Z109,AC109,AF109,AI109,AL109)</f>
        <v>371</v>
      </c>
      <c r="AP109" s="56">
        <f t="shared" si="115"/>
        <v>0.12668463611859837</v>
      </c>
      <c r="AQ109" s="124"/>
      <c r="AR109" s="121"/>
    </row>
    <row r="110" spans="1:44" x14ac:dyDescent="0.3">
      <c r="A110" s="233"/>
      <c r="B110" s="233"/>
      <c r="C110" s="100" t="s">
        <v>47</v>
      </c>
      <c r="D110" s="77"/>
      <c r="E110" s="70"/>
      <c r="F110" s="55">
        <f t="shared" si="116"/>
        <v>0</v>
      </c>
      <c r="G110" s="77"/>
      <c r="H110" s="70"/>
      <c r="I110" s="55">
        <f t="shared" si="117"/>
        <v>0</v>
      </c>
      <c r="J110" s="77"/>
      <c r="K110" s="70"/>
      <c r="L110" s="55">
        <f t="shared" si="118"/>
        <v>0</v>
      </c>
      <c r="M110" s="77"/>
      <c r="N110" s="70"/>
      <c r="O110" s="55">
        <f t="shared" si="119"/>
        <v>0</v>
      </c>
      <c r="P110" s="77"/>
      <c r="Q110" s="70"/>
      <c r="R110" s="55">
        <f t="shared" si="120"/>
        <v>0</v>
      </c>
      <c r="S110" s="77"/>
      <c r="T110" s="70"/>
      <c r="U110" s="55">
        <f t="shared" si="121"/>
        <v>0</v>
      </c>
      <c r="V110" s="77"/>
      <c r="W110" s="70"/>
      <c r="X110" s="55">
        <f t="shared" si="122"/>
        <v>0</v>
      </c>
      <c r="Y110" s="77"/>
      <c r="Z110" s="70"/>
      <c r="AA110" s="55">
        <f t="shared" si="123"/>
        <v>0</v>
      </c>
      <c r="AB110" s="77"/>
      <c r="AC110" s="70"/>
      <c r="AD110" s="55">
        <f t="shared" si="124"/>
        <v>0</v>
      </c>
      <c r="AE110" s="77">
        <v>74</v>
      </c>
      <c r="AF110" s="70">
        <v>455</v>
      </c>
      <c r="AG110" s="55">
        <f t="shared" si="125"/>
        <v>0.16263736263736264</v>
      </c>
      <c r="AH110" s="77">
        <v>0</v>
      </c>
      <c r="AI110" s="70"/>
      <c r="AJ110" s="55">
        <f t="shared" si="126"/>
        <v>0</v>
      </c>
      <c r="AK110" s="77">
        <v>0</v>
      </c>
      <c r="AL110" s="70"/>
      <c r="AM110" s="55">
        <f t="shared" si="127"/>
        <v>0</v>
      </c>
      <c r="AN110" s="97">
        <f>SUM(D110,G110,J110,M110,P110,S110,V110,Y110,AB110,AE110,AH110,AK110)</f>
        <v>74</v>
      </c>
      <c r="AO110" s="77">
        <f>SUM(E110,H110,K110,N110,Q110,W110,T110,Z110,AC110,AF110,AI110,AL110)</f>
        <v>455</v>
      </c>
      <c r="AP110" s="56">
        <f t="shared" si="115"/>
        <v>0.16263736263736264</v>
      </c>
      <c r="AQ110" s="124"/>
      <c r="AR110" s="121"/>
    </row>
    <row r="111" spans="1:44" x14ac:dyDescent="0.3">
      <c r="A111" s="233"/>
      <c r="B111" s="234"/>
      <c r="C111" s="102" t="s">
        <v>44</v>
      </c>
      <c r="D111" s="58">
        <f>SUM(D108:D110)</f>
        <v>0</v>
      </c>
      <c r="E111" s="71">
        <f>SUM(E108:E110)</f>
        <v>0</v>
      </c>
      <c r="F111" s="59">
        <f t="shared" si="116"/>
        <v>0</v>
      </c>
      <c r="G111" s="58">
        <f>SUM(G108:G110)</f>
        <v>0</v>
      </c>
      <c r="H111" s="71">
        <f>SUM(H108:H110)</f>
        <v>0</v>
      </c>
      <c r="I111" s="59">
        <f t="shared" si="117"/>
        <v>0</v>
      </c>
      <c r="J111" s="58">
        <f>SUM(J108:J110)</f>
        <v>0</v>
      </c>
      <c r="K111" s="71">
        <f>SUM(K108:K110)</f>
        <v>0</v>
      </c>
      <c r="L111" s="59">
        <f t="shared" si="118"/>
        <v>0</v>
      </c>
      <c r="M111" s="58">
        <f>SUM(M108:M110)</f>
        <v>0</v>
      </c>
      <c r="N111" s="71">
        <f>SUM(N108:N110)</f>
        <v>0</v>
      </c>
      <c r="O111" s="59">
        <f t="shared" si="119"/>
        <v>0</v>
      </c>
      <c r="P111" s="58">
        <f>SUM(P108:P110)</f>
        <v>0</v>
      </c>
      <c r="Q111" s="71">
        <f>SUM(Q108:Q110)</f>
        <v>0</v>
      </c>
      <c r="R111" s="59">
        <f t="shared" si="120"/>
        <v>0</v>
      </c>
      <c r="S111" s="58">
        <f>SUM(S108:S110)</f>
        <v>0</v>
      </c>
      <c r="T111" s="71">
        <f>SUM(T108:T110)</f>
        <v>0</v>
      </c>
      <c r="U111" s="59">
        <f t="shared" si="121"/>
        <v>0</v>
      </c>
      <c r="V111" s="58">
        <f>SUM(V108:V110)</f>
        <v>0</v>
      </c>
      <c r="W111" s="71">
        <f>SUM(W108:W110)</f>
        <v>0</v>
      </c>
      <c r="X111" s="59">
        <f t="shared" si="122"/>
        <v>0</v>
      </c>
      <c r="Y111" s="58">
        <f>SUM(Y108:Y110)</f>
        <v>0</v>
      </c>
      <c r="Z111" s="71">
        <f>SUM(Z108:Z110)</f>
        <v>0</v>
      </c>
      <c r="AA111" s="59">
        <f t="shared" si="123"/>
        <v>0</v>
      </c>
      <c r="AB111" s="58">
        <f>SUM(AB108:AB110)</f>
        <v>0</v>
      </c>
      <c r="AC111" s="71">
        <f>SUM(AC108:AC110)</f>
        <v>0</v>
      </c>
      <c r="AD111" s="59">
        <f t="shared" si="124"/>
        <v>0</v>
      </c>
      <c r="AE111" s="58">
        <f>SUM(AE108:AE110)</f>
        <v>177</v>
      </c>
      <c r="AF111" s="71">
        <f>SUM(AF108:AF110)</f>
        <v>1288</v>
      </c>
      <c r="AG111" s="59">
        <f t="shared" si="125"/>
        <v>0.1374223602484472</v>
      </c>
      <c r="AH111" s="71">
        <f>SUM(AH108:AH110)</f>
        <v>0</v>
      </c>
      <c r="AI111" s="71">
        <f>SUM(AI108:AI110)</f>
        <v>0</v>
      </c>
      <c r="AJ111" s="59">
        <f t="shared" si="126"/>
        <v>0</v>
      </c>
      <c r="AK111" s="71">
        <f>SUM(AK108:AK110)</f>
        <v>0</v>
      </c>
      <c r="AL111" s="71">
        <f>SUM(AL108:AL110)</f>
        <v>0</v>
      </c>
      <c r="AM111" s="59">
        <f t="shared" si="127"/>
        <v>0</v>
      </c>
      <c r="AN111" s="58">
        <f>SUM(AN108:AN110)</f>
        <v>177</v>
      </c>
      <c r="AO111" s="58">
        <f>SUM(AO108:AO110)</f>
        <v>1288</v>
      </c>
      <c r="AP111" s="103">
        <f t="shared" si="115"/>
        <v>0.1374223602484472</v>
      </c>
      <c r="AQ111" s="133">
        <f>SUM(AQ108:AQ110)</f>
        <v>0</v>
      </c>
      <c r="AR111" s="121"/>
    </row>
    <row r="112" spans="1:44" x14ac:dyDescent="0.3">
      <c r="A112" s="233"/>
      <c r="B112" s="232" t="s">
        <v>25</v>
      </c>
      <c r="C112" s="100" t="s">
        <v>38</v>
      </c>
      <c r="D112" s="77"/>
      <c r="E112" s="70"/>
      <c r="F112" s="55">
        <f t="shared" si="116"/>
        <v>0</v>
      </c>
      <c r="G112" s="77"/>
      <c r="H112" s="70"/>
      <c r="I112" s="55">
        <f t="shared" si="117"/>
        <v>0</v>
      </c>
      <c r="J112" s="77"/>
      <c r="K112" s="70"/>
      <c r="L112" s="55">
        <f t="shared" si="118"/>
        <v>0</v>
      </c>
      <c r="M112" s="77"/>
      <c r="N112" s="70"/>
      <c r="O112" s="55">
        <f t="shared" si="119"/>
        <v>0</v>
      </c>
      <c r="P112" s="77"/>
      <c r="Q112" s="70"/>
      <c r="R112" s="55">
        <f t="shared" si="120"/>
        <v>0</v>
      </c>
      <c r="S112" s="77"/>
      <c r="T112" s="70"/>
      <c r="U112" s="55">
        <f t="shared" si="121"/>
        <v>0</v>
      </c>
      <c r="V112" s="77"/>
      <c r="W112" s="70"/>
      <c r="X112" s="55">
        <f t="shared" si="122"/>
        <v>0</v>
      </c>
      <c r="Y112" s="77"/>
      <c r="Z112" s="70"/>
      <c r="AA112" s="55">
        <f t="shared" si="123"/>
        <v>0</v>
      </c>
      <c r="AB112" s="77"/>
      <c r="AC112" s="70"/>
      <c r="AD112" s="55">
        <f t="shared" si="124"/>
        <v>0</v>
      </c>
      <c r="AE112" s="77">
        <v>129</v>
      </c>
      <c r="AF112" s="70">
        <v>715</v>
      </c>
      <c r="AG112" s="55">
        <f t="shared" si="125"/>
        <v>0.18041958041958042</v>
      </c>
      <c r="AH112" s="77">
        <v>0</v>
      </c>
      <c r="AI112" s="69"/>
      <c r="AJ112" s="55">
        <f t="shared" si="126"/>
        <v>0</v>
      </c>
      <c r="AK112" s="77">
        <v>0</v>
      </c>
      <c r="AL112" s="69"/>
      <c r="AM112" s="55">
        <f t="shared" si="127"/>
        <v>0</v>
      </c>
      <c r="AN112" s="97">
        <f>SUM(D112,G112,J112,M112,P112,S112,V112,Y112,AB112,AE112,AH112,AK112)</f>
        <v>129</v>
      </c>
      <c r="AO112" s="77">
        <f>SUM(E112,H112,K112,N112,Q112,W112,T112,Z112,AC112,AF112,AI112,AL112)</f>
        <v>715</v>
      </c>
      <c r="AP112" s="56">
        <f t="shared" si="115"/>
        <v>0.18041958041958042</v>
      </c>
      <c r="AQ112" s="124"/>
      <c r="AR112" s="121"/>
    </row>
    <row r="113" spans="1:44" x14ac:dyDescent="0.3">
      <c r="A113" s="233"/>
      <c r="B113" s="233"/>
      <c r="C113" s="54" t="s">
        <v>39</v>
      </c>
      <c r="D113" s="77"/>
      <c r="E113" s="77"/>
      <c r="F113" s="55">
        <f t="shared" si="116"/>
        <v>0</v>
      </c>
      <c r="G113" s="77"/>
      <c r="H113" s="77"/>
      <c r="I113" s="55">
        <f t="shared" si="117"/>
        <v>0</v>
      </c>
      <c r="J113" s="77"/>
      <c r="K113" s="77"/>
      <c r="L113" s="55">
        <f t="shared" si="118"/>
        <v>0</v>
      </c>
      <c r="M113" s="77"/>
      <c r="N113" s="77"/>
      <c r="O113" s="55">
        <f t="shared" si="119"/>
        <v>0</v>
      </c>
      <c r="P113" s="77"/>
      <c r="Q113" s="77"/>
      <c r="R113" s="55">
        <f t="shared" si="120"/>
        <v>0</v>
      </c>
      <c r="S113" s="77"/>
      <c r="T113" s="77"/>
      <c r="U113" s="55">
        <f t="shared" si="121"/>
        <v>0</v>
      </c>
      <c r="V113" s="77"/>
      <c r="W113" s="77"/>
      <c r="X113" s="55">
        <f t="shared" si="122"/>
        <v>0</v>
      </c>
      <c r="Y113" s="77"/>
      <c r="Z113" s="77"/>
      <c r="AA113" s="55">
        <f t="shared" si="123"/>
        <v>0</v>
      </c>
      <c r="AB113" s="77"/>
      <c r="AC113" s="77"/>
      <c r="AD113" s="55">
        <f t="shared" si="124"/>
        <v>0</v>
      </c>
      <c r="AE113" s="77">
        <v>134</v>
      </c>
      <c r="AF113" s="77">
        <v>691</v>
      </c>
      <c r="AG113" s="55">
        <f t="shared" si="125"/>
        <v>0.19392185238784371</v>
      </c>
      <c r="AH113" s="77">
        <v>0</v>
      </c>
      <c r="AI113" s="70"/>
      <c r="AJ113" s="55">
        <f t="shared" si="126"/>
        <v>0</v>
      </c>
      <c r="AK113" s="77">
        <v>0</v>
      </c>
      <c r="AL113" s="70"/>
      <c r="AM113" s="55">
        <f t="shared" si="127"/>
        <v>0</v>
      </c>
      <c r="AN113" s="97">
        <f>SUM(D113,G113,J113,M113,P113,S113,V113,Y113,AB113,AE113,AH113,AK113)</f>
        <v>134</v>
      </c>
      <c r="AO113" s="77">
        <f>SUM(E113,H113,K113,N113,Q113,W113,T113,Z113,AC113,AF113,AI113,AL113)</f>
        <v>691</v>
      </c>
      <c r="AP113" s="56">
        <f t="shared" si="115"/>
        <v>0.19392185238784371</v>
      </c>
      <c r="AQ113" s="124"/>
      <c r="AR113" s="122"/>
    </row>
    <row r="114" spans="1:44" x14ac:dyDescent="0.3">
      <c r="A114" s="233"/>
      <c r="B114" s="233"/>
      <c r="C114" s="100" t="s">
        <v>52</v>
      </c>
      <c r="D114" s="77"/>
      <c r="E114" s="70"/>
      <c r="F114" s="55">
        <f t="shared" si="116"/>
        <v>0</v>
      </c>
      <c r="G114" s="77"/>
      <c r="H114" s="70"/>
      <c r="I114" s="55">
        <f t="shared" si="117"/>
        <v>0</v>
      </c>
      <c r="J114" s="77"/>
      <c r="K114" s="70"/>
      <c r="L114" s="55">
        <f t="shared" si="118"/>
        <v>0</v>
      </c>
      <c r="M114" s="77"/>
      <c r="N114" s="70"/>
      <c r="O114" s="55">
        <f t="shared" si="119"/>
        <v>0</v>
      </c>
      <c r="P114" s="77"/>
      <c r="Q114" s="70"/>
      <c r="R114" s="55">
        <f t="shared" si="120"/>
        <v>0</v>
      </c>
      <c r="S114" s="77"/>
      <c r="T114" s="70"/>
      <c r="U114" s="55">
        <f t="shared" si="121"/>
        <v>0</v>
      </c>
      <c r="V114" s="77"/>
      <c r="W114" s="70"/>
      <c r="X114" s="55">
        <f t="shared" si="122"/>
        <v>0</v>
      </c>
      <c r="Y114" s="77"/>
      <c r="Z114" s="70"/>
      <c r="AA114" s="55">
        <f t="shared" si="123"/>
        <v>0</v>
      </c>
      <c r="AB114" s="77"/>
      <c r="AC114" s="70"/>
      <c r="AD114" s="55">
        <f t="shared" si="124"/>
        <v>0</v>
      </c>
      <c r="AE114" s="77">
        <v>118</v>
      </c>
      <c r="AF114" s="70">
        <v>661</v>
      </c>
      <c r="AG114" s="55">
        <f t="shared" si="125"/>
        <v>0.17851739788199697</v>
      </c>
      <c r="AH114" s="77">
        <v>0</v>
      </c>
      <c r="AI114" s="70"/>
      <c r="AJ114" s="55">
        <f t="shared" si="126"/>
        <v>0</v>
      </c>
      <c r="AK114" s="77">
        <v>0</v>
      </c>
      <c r="AL114" s="70"/>
      <c r="AM114" s="55">
        <f t="shared" si="127"/>
        <v>0</v>
      </c>
      <c r="AN114" s="97">
        <f>SUM(D114,G114,J114,M114,P114,S114,V114,Y114,AB114,AE114,AH114,AK114)</f>
        <v>118</v>
      </c>
      <c r="AO114" s="77">
        <f>SUM(E114,H114,K114,N114,Q114,W114,T114,Z114,AC114,AF114,AI114,AL114)</f>
        <v>661</v>
      </c>
      <c r="AP114" s="56">
        <f t="shared" si="115"/>
        <v>0.17851739788199697</v>
      </c>
      <c r="AQ114" s="124"/>
      <c r="AR114" s="121"/>
    </row>
    <row r="115" spans="1:44" x14ac:dyDescent="0.3">
      <c r="A115" s="233"/>
      <c r="B115" s="234"/>
      <c r="C115" s="102" t="s">
        <v>44</v>
      </c>
      <c r="D115" s="58">
        <f>SUM(D112:D114)</f>
        <v>0</v>
      </c>
      <c r="E115" s="71">
        <f>SUM(E112:E114)</f>
        <v>0</v>
      </c>
      <c r="F115" s="59">
        <f t="shared" si="116"/>
        <v>0</v>
      </c>
      <c r="G115" s="58">
        <f>SUM(G112:G114)</f>
        <v>0</v>
      </c>
      <c r="H115" s="71">
        <f>SUM(H112:H114)</f>
        <v>0</v>
      </c>
      <c r="I115" s="59">
        <f t="shared" si="117"/>
        <v>0</v>
      </c>
      <c r="J115" s="58">
        <f>SUM(J112:J114)</f>
        <v>0</v>
      </c>
      <c r="K115" s="71">
        <f>SUM(K112:K114)</f>
        <v>0</v>
      </c>
      <c r="L115" s="59">
        <f t="shared" si="118"/>
        <v>0</v>
      </c>
      <c r="M115" s="58">
        <f>SUM(M112:M114)</f>
        <v>0</v>
      </c>
      <c r="N115" s="71">
        <f>SUM(N112:N114)</f>
        <v>0</v>
      </c>
      <c r="O115" s="59">
        <f t="shared" si="119"/>
        <v>0</v>
      </c>
      <c r="P115" s="58">
        <f>SUM(P112:P114)</f>
        <v>0</v>
      </c>
      <c r="Q115" s="71">
        <f>SUM(Q112:Q114)</f>
        <v>0</v>
      </c>
      <c r="R115" s="59">
        <f t="shared" si="120"/>
        <v>0</v>
      </c>
      <c r="S115" s="58">
        <f>SUM(S112:S114)</f>
        <v>0</v>
      </c>
      <c r="T115" s="71">
        <f>SUM(T112:T114)</f>
        <v>0</v>
      </c>
      <c r="U115" s="59">
        <f t="shared" si="121"/>
        <v>0</v>
      </c>
      <c r="V115" s="58">
        <f>SUM(V112:V114)</f>
        <v>0</v>
      </c>
      <c r="W115" s="71">
        <f>SUM(W112:W114)</f>
        <v>0</v>
      </c>
      <c r="X115" s="59">
        <f t="shared" si="122"/>
        <v>0</v>
      </c>
      <c r="Y115" s="58">
        <f>SUM(Y112:Y114)</f>
        <v>0</v>
      </c>
      <c r="Z115" s="71">
        <f>SUM(Z112:Z114)</f>
        <v>0</v>
      </c>
      <c r="AA115" s="59">
        <f t="shared" si="123"/>
        <v>0</v>
      </c>
      <c r="AB115" s="58">
        <f>SUM(AB112:AB114)</f>
        <v>0</v>
      </c>
      <c r="AC115" s="71">
        <f>SUM(AC112:AC114)</f>
        <v>0</v>
      </c>
      <c r="AD115" s="59">
        <f t="shared" si="124"/>
        <v>0</v>
      </c>
      <c r="AE115" s="58">
        <f>SUM(AE112:AE114)</f>
        <v>381</v>
      </c>
      <c r="AF115" s="71">
        <f>SUM(AF112:AF114)</f>
        <v>2067</v>
      </c>
      <c r="AG115" s="59">
        <f t="shared" si="125"/>
        <v>0.18432510885341075</v>
      </c>
      <c r="AH115" s="71">
        <f>SUM(AH112:AH114)</f>
        <v>0</v>
      </c>
      <c r="AI115" s="71">
        <f>SUM(AI112:AI114)</f>
        <v>0</v>
      </c>
      <c r="AJ115" s="59">
        <f t="shared" si="126"/>
        <v>0</v>
      </c>
      <c r="AK115" s="71">
        <f>SUM(AK112:AK114)</f>
        <v>0</v>
      </c>
      <c r="AL115" s="71">
        <f>SUM(AL112:AL114)</f>
        <v>0</v>
      </c>
      <c r="AM115" s="59">
        <f t="shared" si="127"/>
        <v>0</v>
      </c>
      <c r="AN115" s="58">
        <f>SUM(AN112:AN114)</f>
        <v>381</v>
      </c>
      <c r="AO115" s="58">
        <f>SUM(AO112:AO114)</f>
        <v>2067</v>
      </c>
      <c r="AP115" s="103">
        <f t="shared" si="115"/>
        <v>0.18432510885341075</v>
      </c>
      <c r="AQ115" s="133">
        <f>SUM(AQ112:AQ114)</f>
        <v>0</v>
      </c>
      <c r="AR115" s="121"/>
    </row>
    <row r="116" spans="1:44" x14ac:dyDescent="0.3">
      <c r="A116" s="233"/>
      <c r="B116" s="232" t="s">
        <v>26</v>
      </c>
      <c r="C116" s="100" t="s">
        <v>55</v>
      </c>
      <c r="D116" s="77"/>
      <c r="E116" s="77"/>
      <c r="F116" s="55">
        <f t="shared" si="116"/>
        <v>0</v>
      </c>
      <c r="G116" s="77"/>
      <c r="H116" s="77"/>
      <c r="I116" s="55">
        <f t="shared" si="117"/>
        <v>0</v>
      </c>
      <c r="J116" s="77"/>
      <c r="K116" s="77"/>
      <c r="L116" s="55">
        <f t="shared" si="118"/>
        <v>0</v>
      </c>
      <c r="M116" s="77"/>
      <c r="N116" s="77"/>
      <c r="O116" s="55">
        <f t="shared" si="119"/>
        <v>0</v>
      </c>
      <c r="P116" s="77"/>
      <c r="Q116" s="77"/>
      <c r="R116" s="55">
        <f t="shared" si="120"/>
        <v>0</v>
      </c>
      <c r="S116" s="77"/>
      <c r="T116" s="77"/>
      <c r="U116" s="55">
        <f t="shared" si="121"/>
        <v>0</v>
      </c>
      <c r="V116" s="77"/>
      <c r="W116" s="77"/>
      <c r="X116" s="55">
        <f t="shared" si="122"/>
        <v>0</v>
      </c>
      <c r="Y116" s="77"/>
      <c r="Z116" s="77"/>
      <c r="AA116" s="55">
        <f t="shared" si="123"/>
        <v>0</v>
      </c>
      <c r="AB116" s="77"/>
      <c r="AC116" s="77"/>
      <c r="AD116" s="55">
        <f t="shared" si="124"/>
        <v>0</v>
      </c>
      <c r="AE116" s="77">
        <v>136</v>
      </c>
      <c r="AF116" s="77">
        <v>1207</v>
      </c>
      <c r="AG116" s="55">
        <f t="shared" si="125"/>
        <v>0.11267605633802817</v>
      </c>
      <c r="AH116" s="77">
        <v>0</v>
      </c>
      <c r="AI116" s="69"/>
      <c r="AJ116" s="55">
        <f t="shared" si="126"/>
        <v>0</v>
      </c>
      <c r="AK116" s="77">
        <v>0</v>
      </c>
      <c r="AL116" s="69"/>
      <c r="AM116" s="55">
        <f t="shared" si="127"/>
        <v>0</v>
      </c>
      <c r="AN116" s="97">
        <f>SUM(D116,G116,J116,M116,P116,S116,V116,Y116,AB116,AE116,AH116,AK116)</f>
        <v>136</v>
      </c>
      <c r="AO116" s="77">
        <f>SUM(E116,H116,K116,N116,Q116,W116,T116,Z116,AC116,AF116,AI116,AL116)</f>
        <v>1207</v>
      </c>
      <c r="AP116" s="56">
        <f t="shared" si="115"/>
        <v>0.11267605633802817</v>
      </c>
      <c r="AQ116" s="145">
        <v>52</v>
      </c>
      <c r="AR116" s="121"/>
    </row>
    <row r="117" spans="1:44" x14ac:dyDescent="0.3">
      <c r="A117" s="233"/>
      <c r="B117" s="233"/>
      <c r="C117" s="100" t="s">
        <v>50</v>
      </c>
      <c r="D117" s="77"/>
      <c r="E117" s="72"/>
      <c r="F117" s="55">
        <f t="shared" si="116"/>
        <v>0</v>
      </c>
      <c r="G117" s="77"/>
      <c r="H117" s="72"/>
      <c r="I117" s="55">
        <f t="shared" si="117"/>
        <v>0</v>
      </c>
      <c r="J117" s="77"/>
      <c r="K117" s="70"/>
      <c r="L117" s="55">
        <f t="shared" si="118"/>
        <v>0</v>
      </c>
      <c r="M117" s="77"/>
      <c r="N117" s="72"/>
      <c r="O117" s="55">
        <f t="shared" si="119"/>
        <v>0</v>
      </c>
      <c r="P117" s="77"/>
      <c r="Q117" s="72"/>
      <c r="R117" s="55">
        <f t="shared" si="120"/>
        <v>0</v>
      </c>
      <c r="S117" s="77"/>
      <c r="T117" s="72"/>
      <c r="U117" s="55">
        <f t="shared" si="121"/>
        <v>0</v>
      </c>
      <c r="V117" s="77"/>
      <c r="W117" s="72"/>
      <c r="X117" s="55">
        <f t="shared" si="122"/>
        <v>0</v>
      </c>
      <c r="Y117" s="77"/>
      <c r="Z117" s="72"/>
      <c r="AA117" s="55">
        <f t="shared" si="123"/>
        <v>0</v>
      </c>
      <c r="AB117" s="77"/>
      <c r="AC117" s="72"/>
      <c r="AD117" s="55">
        <f t="shared" si="124"/>
        <v>0</v>
      </c>
      <c r="AE117" s="111">
        <v>82</v>
      </c>
      <c r="AF117" s="70"/>
      <c r="AG117" s="55">
        <f t="shared" si="125"/>
        <v>0</v>
      </c>
      <c r="AH117" s="77">
        <v>0</v>
      </c>
      <c r="AI117" s="70"/>
      <c r="AJ117" s="55">
        <f t="shared" si="126"/>
        <v>0</v>
      </c>
      <c r="AK117" s="77">
        <v>0</v>
      </c>
      <c r="AL117" s="70"/>
      <c r="AM117" s="55">
        <f t="shared" si="127"/>
        <v>0</v>
      </c>
      <c r="AN117" s="97">
        <f>SUM(D117,G117,J117,M117,P117,S117,V117,Y117,AB117,AE117,AH117,AK117)</f>
        <v>82</v>
      </c>
      <c r="AO117" s="77">
        <f>SUM(E117,H117,K117,N117,Q117,W117,T117,Z117,AC117,AF117,AI117,AL117)</f>
        <v>0</v>
      </c>
      <c r="AP117" s="98">
        <f t="shared" si="115"/>
        <v>0</v>
      </c>
      <c r="AQ117" s="124">
        <v>38</v>
      </c>
      <c r="AR117" s="121"/>
    </row>
    <row r="118" spans="1:44" x14ac:dyDescent="0.3">
      <c r="A118" s="233"/>
      <c r="B118" s="233"/>
      <c r="C118" s="100" t="s">
        <v>51</v>
      </c>
      <c r="D118" s="77"/>
      <c r="E118" s="70"/>
      <c r="F118" s="55">
        <f t="shared" si="116"/>
        <v>0</v>
      </c>
      <c r="G118" s="77"/>
      <c r="H118" s="70"/>
      <c r="I118" s="55">
        <f t="shared" si="117"/>
        <v>0</v>
      </c>
      <c r="J118" s="77"/>
      <c r="K118" s="70"/>
      <c r="L118" s="55">
        <f t="shared" si="118"/>
        <v>0</v>
      </c>
      <c r="M118" s="77"/>
      <c r="N118" s="70"/>
      <c r="O118" s="55">
        <f t="shared" si="119"/>
        <v>0</v>
      </c>
      <c r="P118" s="77"/>
      <c r="Q118" s="70"/>
      <c r="R118" s="55">
        <f t="shared" si="120"/>
        <v>0</v>
      </c>
      <c r="S118" s="77"/>
      <c r="T118" s="70"/>
      <c r="U118" s="55">
        <f t="shared" si="121"/>
        <v>0</v>
      </c>
      <c r="V118" s="77"/>
      <c r="W118" s="70"/>
      <c r="X118" s="55">
        <f t="shared" si="122"/>
        <v>0</v>
      </c>
      <c r="Y118" s="77"/>
      <c r="Z118" s="70"/>
      <c r="AA118" s="55">
        <f t="shared" si="123"/>
        <v>0</v>
      </c>
      <c r="AB118" s="77"/>
      <c r="AC118" s="70"/>
      <c r="AD118" s="55">
        <f t="shared" si="124"/>
        <v>0</v>
      </c>
      <c r="AE118" s="77">
        <v>151</v>
      </c>
      <c r="AF118" s="70"/>
      <c r="AG118" s="55">
        <f t="shared" si="125"/>
        <v>0</v>
      </c>
      <c r="AH118" s="77">
        <v>0</v>
      </c>
      <c r="AI118" s="70"/>
      <c r="AJ118" s="55">
        <f t="shared" si="126"/>
        <v>0</v>
      </c>
      <c r="AK118" s="77">
        <v>0</v>
      </c>
      <c r="AL118" s="70"/>
      <c r="AM118" s="55">
        <f t="shared" si="127"/>
        <v>0</v>
      </c>
      <c r="AN118" s="97">
        <f>SUM(D118,G118,J118,M118,P118,S118,V118,Y118,AB118,AE118,AH118,AK118)</f>
        <v>151</v>
      </c>
      <c r="AO118" s="77">
        <f>SUM(E118,H118,K118,N118,Q118,W118,T118,Z118,AC118,AF118,AI118,AL118)</f>
        <v>0</v>
      </c>
      <c r="AP118" s="56">
        <f t="shared" si="115"/>
        <v>0</v>
      </c>
      <c r="AQ118" s="124">
        <v>17</v>
      </c>
      <c r="AR118" s="121"/>
    </row>
    <row r="119" spans="1:44" x14ac:dyDescent="0.3">
      <c r="A119" s="233"/>
      <c r="B119" s="234"/>
      <c r="C119" s="102" t="s">
        <v>44</v>
      </c>
      <c r="D119" s="58">
        <f>SUM(D116:D118)</f>
        <v>0</v>
      </c>
      <c r="E119" s="71">
        <f>SUM(E116:E118)</f>
        <v>0</v>
      </c>
      <c r="F119" s="59">
        <f t="shared" si="116"/>
        <v>0</v>
      </c>
      <c r="G119" s="58">
        <f>SUM(G116:G118)</f>
        <v>0</v>
      </c>
      <c r="H119" s="71">
        <f>SUM(H116:H118)</f>
        <v>0</v>
      </c>
      <c r="I119" s="59">
        <f t="shared" si="117"/>
        <v>0</v>
      </c>
      <c r="J119" s="58">
        <f>SUM(J116:J118)</f>
        <v>0</v>
      </c>
      <c r="K119" s="71">
        <f>SUM(K116:K118)</f>
        <v>0</v>
      </c>
      <c r="L119" s="59">
        <f t="shared" si="118"/>
        <v>0</v>
      </c>
      <c r="M119" s="58">
        <f>SUM(M116:M118)</f>
        <v>0</v>
      </c>
      <c r="N119" s="71">
        <f>SUM(N116:N118)</f>
        <v>0</v>
      </c>
      <c r="O119" s="59">
        <f t="shared" si="119"/>
        <v>0</v>
      </c>
      <c r="P119" s="58">
        <f>SUM(P116:P118)</f>
        <v>0</v>
      </c>
      <c r="Q119" s="71">
        <f>SUM(Q116:Q118)</f>
        <v>0</v>
      </c>
      <c r="R119" s="59">
        <f t="shared" si="120"/>
        <v>0</v>
      </c>
      <c r="S119" s="58">
        <f>SUM(S116:S118)</f>
        <v>0</v>
      </c>
      <c r="T119" s="71">
        <f>SUM(T116:T118)</f>
        <v>0</v>
      </c>
      <c r="U119" s="59">
        <f t="shared" si="121"/>
        <v>0</v>
      </c>
      <c r="V119" s="58">
        <f>SUM(V116:V118)</f>
        <v>0</v>
      </c>
      <c r="W119" s="71">
        <f>SUM(W116:W118)</f>
        <v>0</v>
      </c>
      <c r="X119" s="59">
        <f t="shared" si="122"/>
        <v>0</v>
      </c>
      <c r="Y119" s="58">
        <f>SUM(Y116:Y118)</f>
        <v>0</v>
      </c>
      <c r="Z119" s="71">
        <f>SUM(Z116:Z118)</f>
        <v>0</v>
      </c>
      <c r="AA119" s="59">
        <f t="shared" si="123"/>
        <v>0</v>
      </c>
      <c r="AB119" s="58">
        <f>SUM(AB116:AB118)</f>
        <v>0</v>
      </c>
      <c r="AC119" s="71">
        <f>SUM(AC116:AC118)</f>
        <v>0</v>
      </c>
      <c r="AD119" s="59">
        <f t="shared" si="124"/>
        <v>0</v>
      </c>
      <c r="AE119" s="58">
        <f>SUM(AE116:AE118)</f>
        <v>369</v>
      </c>
      <c r="AF119" s="71">
        <f>SUM(AF116:AF118)</f>
        <v>1207</v>
      </c>
      <c r="AG119" s="59">
        <f t="shared" si="125"/>
        <v>0.30571665285832644</v>
      </c>
      <c r="AH119" s="71">
        <f>SUM(AH116:AH118)</f>
        <v>0</v>
      </c>
      <c r="AI119" s="71">
        <f>SUM(AI116:AI118)</f>
        <v>0</v>
      </c>
      <c r="AJ119" s="59">
        <f t="shared" si="126"/>
        <v>0</v>
      </c>
      <c r="AK119" s="71">
        <f>SUM(AK116:AK118)</f>
        <v>0</v>
      </c>
      <c r="AL119" s="71">
        <f>SUM(AL116:AL118)</f>
        <v>0</v>
      </c>
      <c r="AM119" s="59">
        <f t="shared" si="127"/>
        <v>0</v>
      </c>
      <c r="AN119" s="58">
        <f>SUM(AN116:AN118)</f>
        <v>369</v>
      </c>
      <c r="AO119" s="58">
        <f>SUM(AO116:AO118)</f>
        <v>1207</v>
      </c>
      <c r="AP119" s="103">
        <f t="shared" si="115"/>
        <v>0.30571665285832644</v>
      </c>
      <c r="AQ119" s="133">
        <f>SUM(AQ116:AQ118)</f>
        <v>107</v>
      </c>
      <c r="AR119" s="121"/>
    </row>
    <row r="120" spans="1:44" x14ac:dyDescent="0.3">
      <c r="A120" s="233"/>
      <c r="B120" s="232" t="s">
        <v>9</v>
      </c>
      <c r="C120" s="100" t="s">
        <v>53</v>
      </c>
      <c r="D120" s="77"/>
      <c r="E120" s="70"/>
      <c r="F120" s="55">
        <f t="shared" si="116"/>
        <v>0</v>
      </c>
      <c r="G120" s="77"/>
      <c r="H120" s="70"/>
      <c r="I120" s="55">
        <f t="shared" si="117"/>
        <v>0</v>
      </c>
      <c r="J120" s="113"/>
      <c r="K120" s="70"/>
      <c r="L120" s="55">
        <f t="shared" si="118"/>
        <v>0</v>
      </c>
      <c r="M120" s="77"/>
      <c r="N120" s="70"/>
      <c r="O120" s="55">
        <f t="shared" si="119"/>
        <v>0</v>
      </c>
      <c r="P120" s="77"/>
      <c r="Q120" s="70"/>
      <c r="R120" s="55">
        <f t="shared" si="120"/>
        <v>0</v>
      </c>
      <c r="S120" s="77"/>
      <c r="T120" s="70"/>
      <c r="U120" s="55">
        <f t="shared" si="121"/>
        <v>0</v>
      </c>
      <c r="V120" s="77"/>
      <c r="W120" s="70"/>
      <c r="X120" s="55">
        <f t="shared" si="122"/>
        <v>0</v>
      </c>
      <c r="Y120" s="77"/>
      <c r="Z120" s="70"/>
      <c r="AA120" s="55">
        <f t="shared" si="123"/>
        <v>0</v>
      </c>
      <c r="AB120" s="77"/>
      <c r="AC120" s="70"/>
      <c r="AD120" s="55">
        <f t="shared" si="124"/>
        <v>0</v>
      </c>
      <c r="AE120" s="149">
        <v>152</v>
      </c>
      <c r="AF120" s="70"/>
      <c r="AG120" s="55">
        <f t="shared" si="125"/>
        <v>0</v>
      </c>
      <c r="AH120" s="77">
        <v>0</v>
      </c>
      <c r="AI120" s="69"/>
      <c r="AJ120" s="55">
        <f t="shared" si="126"/>
        <v>0</v>
      </c>
      <c r="AK120" s="77">
        <v>0</v>
      </c>
      <c r="AL120" s="69"/>
      <c r="AM120" s="55">
        <f t="shared" si="127"/>
        <v>0</v>
      </c>
      <c r="AN120" s="97">
        <f>SUM(D120,G120,J120,M120,P120,S120,V120,Y120,AB120,AE120,AH120,AK120)</f>
        <v>152</v>
      </c>
      <c r="AO120" s="77">
        <f>SUM(E120,H120,K120,N120,Q120,W120,T120,Z120,AC120,AF120,AI120,AL120)</f>
        <v>0</v>
      </c>
      <c r="AP120" s="56">
        <f t="shared" si="115"/>
        <v>0</v>
      </c>
      <c r="AQ120" s="124">
        <v>33</v>
      </c>
      <c r="AR120" s="121"/>
    </row>
    <row r="121" spans="1:44" x14ac:dyDescent="0.3">
      <c r="A121" s="233"/>
      <c r="B121" s="233"/>
      <c r="C121" s="100" t="s">
        <v>48</v>
      </c>
      <c r="D121" s="155"/>
      <c r="E121" s="154"/>
      <c r="F121" s="55">
        <v>0</v>
      </c>
      <c r="G121" s="155"/>
      <c r="H121" s="154"/>
      <c r="I121" s="55">
        <v>0</v>
      </c>
      <c r="J121" s="155"/>
      <c r="K121" s="154"/>
      <c r="L121" s="55">
        <v>0</v>
      </c>
      <c r="M121" s="155"/>
      <c r="N121" s="154"/>
      <c r="O121" s="55">
        <v>0</v>
      </c>
      <c r="P121" s="155"/>
      <c r="Q121" s="154"/>
      <c r="R121" s="55">
        <v>0</v>
      </c>
      <c r="S121" s="155"/>
      <c r="T121" s="154"/>
      <c r="U121" s="55">
        <v>0</v>
      </c>
      <c r="V121" s="155"/>
      <c r="W121" s="154"/>
      <c r="X121" s="55">
        <v>0</v>
      </c>
      <c r="Y121" s="155"/>
      <c r="Z121" s="154"/>
      <c r="AA121" s="55">
        <v>0</v>
      </c>
      <c r="AB121" s="155"/>
      <c r="AC121" s="154"/>
      <c r="AD121" s="55">
        <v>0</v>
      </c>
      <c r="AE121" s="90">
        <v>143</v>
      </c>
      <c r="AF121" s="154"/>
      <c r="AG121" s="55">
        <v>0</v>
      </c>
      <c r="AH121" s="155">
        <v>0</v>
      </c>
      <c r="AI121" s="154"/>
      <c r="AJ121" s="55">
        <v>0</v>
      </c>
      <c r="AK121" s="155">
        <v>0</v>
      </c>
      <c r="AL121" s="154"/>
      <c r="AM121" s="55">
        <v>0</v>
      </c>
      <c r="AN121" s="156">
        <v>143</v>
      </c>
      <c r="AO121" s="155">
        <v>0</v>
      </c>
      <c r="AP121" s="56">
        <v>0</v>
      </c>
      <c r="AQ121" s="158">
        <v>26</v>
      </c>
      <c r="AR121" s="121"/>
    </row>
    <row r="122" spans="1:44" x14ac:dyDescent="0.3">
      <c r="A122" s="233"/>
      <c r="B122" s="233"/>
      <c r="C122" s="100" t="s">
        <v>54</v>
      </c>
      <c r="D122" s="77">
        <v>0</v>
      </c>
      <c r="E122" s="70"/>
      <c r="F122" s="55">
        <f t="shared" ref="F122" si="141">IF(ISERROR(D122/E122),0,(D122/E122))</f>
        <v>0</v>
      </c>
      <c r="G122" s="77">
        <v>0</v>
      </c>
      <c r="H122" s="70"/>
      <c r="I122" s="55">
        <f t="shared" ref="I122" si="142">IF(ISERROR(G122/H122),0,(G122/H122))</f>
        <v>0</v>
      </c>
      <c r="J122" s="77"/>
      <c r="K122" s="70"/>
      <c r="L122" s="55">
        <f t="shared" ref="L122" si="143">IF(ISERROR(J122/K122),0,(J122/K122))</f>
        <v>0</v>
      </c>
      <c r="M122" s="77">
        <v>0</v>
      </c>
      <c r="N122" s="70"/>
      <c r="O122" s="55">
        <f t="shared" ref="O122" si="144">IF(ISERROR(M122/N122),0,(M122/N122))</f>
        <v>0</v>
      </c>
      <c r="P122" s="77">
        <v>0</v>
      </c>
      <c r="Q122" s="70"/>
      <c r="R122" s="55">
        <f t="shared" ref="R122" si="145">IF(ISERROR(P122/Q122),0,(P122/Q122))</f>
        <v>0</v>
      </c>
      <c r="S122" s="77"/>
      <c r="T122" s="70"/>
      <c r="U122" s="55">
        <f t="shared" ref="U122" si="146">IF(ISERROR(S122/T122),0,(S122/T122))</f>
        <v>0</v>
      </c>
      <c r="V122" s="77"/>
      <c r="W122" s="70"/>
      <c r="X122" s="55">
        <f t="shared" ref="X122" si="147">IF(ISERROR(V122/W122),0,(V122/W122))</f>
        <v>0</v>
      </c>
      <c r="Y122" s="77"/>
      <c r="Z122" s="70"/>
      <c r="AA122" s="55">
        <f t="shared" ref="AA122" si="148">IF(ISERROR(Y122/Z122),0,(Y122/Z122))</f>
        <v>0</v>
      </c>
      <c r="AB122" s="77"/>
      <c r="AC122" s="70"/>
      <c r="AD122" s="55">
        <f t="shared" ref="AD122" si="149">IF(ISERROR(AB122/AC122),0,(AB122/AC122))</f>
        <v>0</v>
      </c>
      <c r="AE122">
        <v>98</v>
      </c>
      <c r="AF122" s="70"/>
      <c r="AG122" s="55">
        <f t="shared" ref="AG122" si="150">IF(ISERROR(AE122/AF122),0,(AE122/AF122))</f>
        <v>0</v>
      </c>
      <c r="AH122" s="77">
        <v>0</v>
      </c>
      <c r="AI122" s="70"/>
      <c r="AJ122" s="55">
        <f t="shared" ref="AJ122" si="151">IF(ISERROR(AH122/AI122),0,(AH122/AI122))</f>
        <v>0</v>
      </c>
      <c r="AK122" s="77">
        <v>0</v>
      </c>
      <c r="AL122" s="70"/>
      <c r="AM122" s="55">
        <f t="shared" ref="AM122" si="152">IF(ISERROR(AK122/AL122),0,(AK122/AL122))</f>
        <v>0</v>
      </c>
      <c r="AN122" s="97">
        <f>SUM(D122,G122,J122,M122,P122,S122,V122,Y122,AB122,AE122,AH122,AK122)</f>
        <v>98</v>
      </c>
      <c r="AO122" s="77">
        <f>SUM(E122,H122,K122,N122,Q122,W122,T122,Z122,AC122,AF122,AI122,AL122)</f>
        <v>0</v>
      </c>
      <c r="AP122" s="56">
        <f t="shared" si="115"/>
        <v>0</v>
      </c>
      <c r="AQ122" s="118">
        <v>24</v>
      </c>
      <c r="AR122" s="121"/>
    </row>
    <row r="123" spans="1:44" x14ac:dyDescent="0.3">
      <c r="A123" s="234"/>
      <c r="B123" s="234"/>
      <c r="C123" s="102" t="s">
        <v>44</v>
      </c>
      <c r="D123" s="58">
        <f>SUM(D120:D122)</f>
        <v>0</v>
      </c>
      <c r="E123" s="71">
        <f>SUM(E120:E122)</f>
        <v>0</v>
      </c>
      <c r="F123" s="59">
        <f t="shared" si="116"/>
        <v>0</v>
      </c>
      <c r="G123" s="58">
        <f>SUM(G120:G122)</f>
        <v>0</v>
      </c>
      <c r="H123" s="71">
        <f>SUM(H120:H122)</f>
        <v>0</v>
      </c>
      <c r="I123" s="59">
        <f t="shared" si="117"/>
        <v>0</v>
      </c>
      <c r="J123" s="58">
        <f>SUM(J120:J122)</f>
        <v>0</v>
      </c>
      <c r="K123" s="71">
        <f>SUM(K120:K122)</f>
        <v>0</v>
      </c>
      <c r="L123" s="59">
        <f t="shared" si="118"/>
        <v>0</v>
      </c>
      <c r="M123" s="58">
        <f>SUM(M120:M122)</f>
        <v>0</v>
      </c>
      <c r="N123" s="71">
        <f>SUM(N120:N122)</f>
        <v>0</v>
      </c>
      <c r="O123" s="59">
        <f t="shared" si="119"/>
        <v>0</v>
      </c>
      <c r="P123" s="58">
        <f>SUM(P120:P122)</f>
        <v>0</v>
      </c>
      <c r="Q123" s="71">
        <f>SUM(Q120:Q122)</f>
        <v>0</v>
      </c>
      <c r="R123" s="59">
        <f t="shared" si="120"/>
        <v>0</v>
      </c>
      <c r="S123" s="58">
        <f>SUM(S120:S122)</f>
        <v>0</v>
      </c>
      <c r="T123" s="71">
        <f>SUM(T120:T122)</f>
        <v>0</v>
      </c>
      <c r="U123" s="59">
        <f t="shared" si="121"/>
        <v>0</v>
      </c>
      <c r="V123" s="58">
        <f>SUM(V120:V122)</f>
        <v>0</v>
      </c>
      <c r="W123" s="71">
        <f>SUM(W120:W122)</f>
        <v>0</v>
      </c>
      <c r="X123" s="59">
        <f t="shared" si="122"/>
        <v>0</v>
      </c>
      <c r="Y123" s="58">
        <f>SUM(Y120:Y122)</f>
        <v>0</v>
      </c>
      <c r="Z123" s="71">
        <f>SUM(Z120:Z122)</f>
        <v>0</v>
      </c>
      <c r="AA123" s="59">
        <f t="shared" si="123"/>
        <v>0</v>
      </c>
      <c r="AB123" s="58">
        <f>SUM(AB120:AB122)</f>
        <v>0</v>
      </c>
      <c r="AC123" s="71">
        <f>SUM(AC120:AC122)</f>
        <v>0</v>
      </c>
      <c r="AD123" s="59">
        <f t="shared" si="124"/>
        <v>0</v>
      </c>
      <c r="AE123" s="58">
        <f>SUM(AE120:AE122)</f>
        <v>393</v>
      </c>
      <c r="AF123" s="71">
        <f>SUM(AF120:AF122)</f>
        <v>0</v>
      </c>
      <c r="AG123" s="59">
        <f t="shared" si="125"/>
        <v>0</v>
      </c>
      <c r="AH123" s="71">
        <f>SUM(AH120:AH122)</f>
        <v>0</v>
      </c>
      <c r="AI123" s="71">
        <f>SUM(AI120:AI122)</f>
        <v>0</v>
      </c>
      <c r="AJ123" s="59">
        <f t="shared" si="126"/>
        <v>0</v>
      </c>
      <c r="AK123" s="71">
        <f>SUM(AK120:AK122)</f>
        <v>0</v>
      </c>
      <c r="AL123" s="71">
        <f>SUM(AL120:AL122)</f>
        <v>0</v>
      </c>
      <c r="AM123" s="59">
        <f t="shared" si="127"/>
        <v>0</v>
      </c>
      <c r="AN123" s="58">
        <f>SUM(AN120:AN122)</f>
        <v>393</v>
      </c>
      <c r="AO123" s="58">
        <f>SUM(AO120:AO122)</f>
        <v>0</v>
      </c>
      <c r="AP123" s="103">
        <f t="shared" si="115"/>
        <v>0</v>
      </c>
      <c r="AQ123" s="133">
        <f>SUM(AQ120:AQ122)</f>
        <v>83</v>
      </c>
      <c r="AR123" s="121"/>
    </row>
    <row r="124" spans="1:44" x14ac:dyDescent="0.3">
      <c r="A124" s="235" t="s">
        <v>46</v>
      </c>
      <c r="B124" s="236"/>
      <c r="C124" s="237"/>
      <c r="D124" s="61">
        <f>SUM(D111,D115,D119,D123)</f>
        <v>0</v>
      </c>
      <c r="E124" s="73">
        <f>SUM(E111,E115,E119,E123)</f>
        <v>0</v>
      </c>
      <c r="F124" s="62">
        <f t="shared" si="116"/>
        <v>0</v>
      </c>
      <c r="G124" s="61">
        <f>SUM(G111,G115,G119,G123)</f>
        <v>0</v>
      </c>
      <c r="H124" s="73">
        <f>SUM(H111,H115,H119,H123)</f>
        <v>0</v>
      </c>
      <c r="I124" s="62">
        <f t="shared" si="117"/>
        <v>0</v>
      </c>
      <c r="J124" s="61">
        <f>SUM(J111,J115,J119,J123)</f>
        <v>0</v>
      </c>
      <c r="K124" s="73">
        <f>SUM(K111,K115,K119,K123)</f>
        <v>0</v>
      </c>
      <c r="L124" s="62">
        <f t="shared" si="118"/>
        <v>0</v>
      </c>
      <c r="M124" s="61">
        <f>SUM(M111,M115,M119,M123)</f>
        <v>0</v>
      </c>
      <c r="N124" s="73">
        <f>SUM(N111,N115,N119,N123)</f>
        <v>0</v>
      </c>
      <c r="O124" s="62">
        <f t="shared" si="119"/>
        <v>0</v>
      </c>
      <c r="P124" s="61">
        <f>SUM(P111,P115,P119,P123)</f>
        <v>0</v>
      </c>
      <c r="Q124" s="73">
        <f>SUM(Q111,Q115,Q119,Q123)</f>
        <v>0</v>
      </c>
      <c r="R124" s="62">
        <f t="shared" si="120"/>
        <v>0</v>
      </c>
      <c r="S124" s="61">
        <f>SUM(S111,S115,S119,S123)</f>
        <v>0</v>
      </c>
      <c r="T124" s="73">
        <f>SUM(T111,T115,T119,T123)</f>
        <v>0</v>
      </c>
      <c r="U124" s="62">
        <f t="shared" si="121"/>
        <v>0</v>
      </c>
      <c r="V124" s="61">
        <f>SUM(V111,V115,V119,V123)</f>
        <v>0</v>
      </c>
      <c r="W124" s="73">
        <f>SUM(W111,W115,W119,W123)</f>
        <v>0</v>
      </c>
      <c r="X124" s="62">
        <f t="shared" si="122"/>
        <v>0</v>
      </c>
      <c r="Y124" s="61">
        <f>SUM(Y111,Y115,Y119,Y123)</f>
        <v>0</v>
      </c>
      <c r="Z124" s="73">
        <f>SUM(Z111,Z115,Z119,Z123)</f>
        <v>0</v>
      </c>
      <c r="AA124" s="62">
        <f t="shared" si="123"/>
        <v>0</v>
      </c>
      <c r="AB124" s="61">
        <f>SUM(AB111,AB115,AB119,AB123)</f>
        <v>0</v>
      </c>
      <c r="AC124" s="73">
        <f>SUM(AC111,AC115,AC119,AC123)</f>
        <v>0</v>
      </c>
      <c r="AD124" s="62">
        <f t="shared" si="124"/>
        <v>0</v>
      </c>
      <c r="AE124" s="61">
        <f>SUM(AE111,AE115,AE119,AE123)</f>
        <v>1320</v>
      </c>
      <c r="AF124" s="73">
        <f>SUM(AF111,AF115,AF119,AF123)</f>
        <v>4562</v>
      </c>
      <c r="AG124" s="62">
        <f t="shared" si="125"/>
        <v>0.2893467777290662</v>
      </c>
      <c r="AH124" s="61">
        <f>SUM(AH111,AH115,AH119,AH123)</f>
        <v>0</v>
      </c>
      <c r="AI124" s="73">
        <f>SUM(AI111,AI115,AI119,AI123)</f>
        <v>0</v>
      </c>
      <c r="AJ124" s="62">
        <f t="shared" si="126"/>
        <v>0</v>
      </c>
      <c r="AK124" s="61">
        <f>SUM(AK111,AK115,AK119,AK123)</f>
        <v>0</v>
      </c>
      <c r="AL124" s="73">
        <f>SUM(AL111,AL115,AL119,AL123)</f>
        <v>0</v>
      </c>
      <c r="AM124" s="62">
        <f t="shared" si="127"/>
        <v>0</v>
      </c>
      <c r="AN124" s="61">
        <f>SUM(AN111,AN115,AN119,AN123)</f>
        <v>1320</v>
      </c>
      <c r="AO124" s="61">
        <f>SUM(AO111,AO115,AO119,AO123)</f>
        <v>4562</v>
      </c>
      <c r="AP124" s="105">
        <f t="shared" si="115"/>
        <v>0.2893467777290662</v>
      </c>
      <c r="AQ124" s="134">
        <f>SUM(AQ111,AQ115,AQ119,AQ123)</f>
        <v>190</v>
      </c>
      <c r="AR124" s="121"/>
    </row>
    <row r="125" spans="1:44" x14ac:dyDescent="0.3">
      <c r="A125" s="238" t="s">
        <v>33</v>
      </c>
      <c r="B125" s="232" t="s">
        <v>24</v>
      </c>
      <c r="C125" s="100" t="s">
        <v>41</v>
      </c>
      <c r="D125" s="77">
        <v>1454</v>
      </c>
      <c r="E125" s="69">
        <v>6889</v>
      </c>
      <c r="F125" s="55">
        <f t="shared" si="116"/>
        <v>0.21106111191754973</v>
      </c>
      <c r="G125" s="77">
        <v>5374</v>
      </c>
      <c r="H125" s="69">
        <v>19081</v>
      </c>
      <c r="I125" s="55">
        <f t="shared" si="117"/>
        <v>0.28164142340548187</v>
      </c>
      <c r="J125" s="77">
        <v>4769</v>
      </c>
      <c r="K125" s="69">
        <v>23599</v>
      </c>
      <c r="L125" s="55">
        <f t="shared" si="118"/>
        <v>0.20208483410313996</v>
      </c>
      <c r="M125" s="77">
        <v>6994</v>
      </c>
      <c r="N125" s="69">
        <v>30245</v>
      </c>
      <c r="O125" s="55">
        <f t="shared" si="119"/>
        <v>0.23124483385683584</v>
      </c>
      <c r="P125" s="77"/>
      <c r="Q125" s="69"/>
      <c r="R125" s="55">
        <f t="shared" si="120"/>
        <v>0</v>
      </c>
      <c r="S125" s="77"/>
      <c r="T125" s="69"/>
      <c r="U125" s="55">
        <f t="shared" si="121"/>
        <v>0</v>
      </c>
      <c r="V125" s="77">
        <v>2244</v>
      </c>
      <c r="W125" s="69">
        <v>15583</v>
      </c>
      <c r="X125" s="55">
        <f t="shared" si="122"/>
        <v>0.14400308027979208</v>
      </c>
      <c r="Y125" s="77"/>
      <c r="Z125" s="69"/>
      <c r="AA125" s="55">
        <f t="shared" si="123"/>
        <v>0</v>
      </c>
      <c r="AB125" s="77"/>
      <c r="AC125" s="70"/>
      <c r="AD125" s="55">
        <f t="shared" si="124"/>
        <v>0</v>
      </c>
      <c r="AE125" s="77"/>
      <c r="AF125" s="70"/>
      <c r="AG125" s="55">
        <f t="shared" si="125"/>
        <v>0</v>
      </c>
      <c r="AH125" s="70"/>
      <c r="AI125" s="70"/>
      <c r="AJ125" s="55">
        <f t="shared" si="126"/>
        <v>0</v>
      </c>
      <c r="AK125" s="70"/>
      <c r="AL125" s="70"/>
      <c r="AM125" s="55">
        <f t="shared" si="127"/>
        <v>0</v>
      </c>
      <c r="AN125" s="97">
        <f>SUM(D125,G125,J125,M125,P125,S125,V125,Y125,AB125,AE125,AH125,AK125)</f>
        <v>20835</v>
      </c>
      <c r="AO125" s="77">
        <f>SUM(E125,H125,K125,N125,Q125,W125,T125,Z125,AC125,AF125,AI125,AL125)</f>
        <v>95397</v>
      </c>
      <c r="AP125" s="98">
        <f t="shared" si="115"/>
        <v>0.21840309443693198</v>
      </c>
      <c r="AQ125" s="140">
        <v>3660</v>
      </c>
      <c r="AR125" s="121"/>
    </row>
    <row r="126" spans="1:44" x14ac:dyDescent="0.3">
      <c r="A126" s="233"/>
      <c r="B126" s="233"/>
      <c r="C126" s="100" t="s">
        <v>43</v>
      </c>
      <c r="D126" s="77">
        <v>1438</v>
      </c>
      <c r="E126" s="70">
        <v>6615</v>
      </c>
      <c r="F126" s="55">
        <f t="shared" si="116"/>
        <v>0.21738473167044595</v>
      </c>
      <c r="G126" s="77">
        <v>5507</v>
      </c>
      <c r="H126" s="70">
        <v>18359</v>
      </c>
      <c r="I126" s="55">
        <f t="shared" si="117"/>
        <v>0.2999618715616319</v>
      </c>
      <c r="J126" s="77">
        <v>5352</v>
      </c>
      <c r="K126" s="70">
        <v>24479</v>
      </c>
      <c r="L126" s="55">
        <f t="shared" si="118"/>
        <v>0.21863638220515544</v>
      </c>
      <c r="M126" s="77">
        <v>6948</v>
      </c>
      <c r="N126" s="70">
        <v>28728</v>
      </c>
      <c r="O126" s="55">
        <f t="shared" si="119"/>
        <v>0.24185463659147868</v>
      </c>
      <c r="P126" s="77"/>
      <c r="Q126" s="70"/>
      <c r="R126" s="55">
        <f t="shared" si="120"/>
        <v>0</v>
      </c>
      <c r="S126" s="77"/>
      <c r="T126" s="70"/>
      <c r="U126" s="55">
        <f t="shared" si="121"/>
        <v>0</v>
      </c>
      <c r="V126" s="77">
        <v>2206</v>
      </c>
      <c r="W126" s="70">
        <v>14130</v>
      </c>
      <c r="X126" s="55">
        <f t="shared" si="122"/>
        <v>0.15612172682236378</v>
      </c>
      <c r="Y126" s="77"/>
      <c r="Z126" s="70"/>
      <c r="AA126" s="55">
        <f t="shared" si="123"/>
        <v>0</v>
      </c>
      <c r="AB126" s="77"/>
      <c r="AC126" s="70"/>
      <c r="AD126" s="55">
        <f t="shared" si="124"/>
        <v>0</v>
      </c>
      <c r="AE126" s="77"/>
      <c r="AF126" s="70"/>
      <c r="AG126" s="55">
        <f t="shared" si="125"/>
        <v>0</v>
      </c>
      <c r="AH126" s="77">
        <v>0</v>
      </c>
      <c r="AI126" s="70"/>
      <c r="AJ126" s="55">
        <f t="shared" si="126"/>
        <v>0</v>
      </c>
      <c r="AK126" s="77">
        <v>0</v>
      </c>
      <c r="AL126" s="70"/>
      <c r="AM126" s="55">
        <f t="shared" si="127"/>
        <v>0</v>
      </c>
      <c r="AN126" s="97">
        <f>SUM(D126,G126,J126,M126,P126,S126,V126,Y126,AB126,AE126,AH126,AK126)</f>
        <v>21451</v>
      </c>
      <c r="AO126" s="77">
        <f>SUM(E126,H126,K126,N126,Q126,W126,T126,Z126,AC126,AF126,AI126,AL126)</f>
        <v>92311</v>
      </c>
      <c r="AP126" s="56">
        <f t="shared" si="115"/>
        <v>0.23237750647268474</v>
      </c>
      <c r="AQ126" s="124">
        <v>3762</v>
      </c>
      <c r="AR126" s="121"/>
    </row>
    <row r="127" spans="1:44" x14ac:dyDescent="0.3">
      <c r="A127" s="233"/>
      <c r="B127" s="233"/>
      <c r="C127" s="100" t="s">
        <v>47</v>
      </c>
      <c r="D127" s="77">
        <v>1464</v>
      </c>
      <c r="E127" s="70">
        <v>5662</v>
      </c>
      <c r="F127" s="55">
        <f t="shared" si="116"/>
        <v>0.25856587778170259</v>
      </c>
      <c r="G127" s="77">
        <v>6359</v>
      </c>
      <c r="H127" s="70">
        <v>17364</v>
      </c>
      <c r="I127" s="55">
        <f t="shared" si="117"/>
        <v>0.36621746141442063</v>
      </c>
      <c r="J127" s="77">
        <v>3747</v>
      </c>
      <c r="K127" s="70">
        <v>15417</v>
      </c>
      <c r="L127" s="55">
        <f t="shared" si="118"/>
        <v>0.24304339365635338</v>
      </c>
      <c r="M127" s="77">
        <v>6126</v>
      </c>
      <c r="N127" s="70">
        <v>19547</v>
      </c>
      <c r="O127" s="55">
        <f t="shared" si="119"/>
        <v>0.31339847546938149</v>
      </c>
      <c r="P127" s="77"/>
      <c r="Q127" s="70"/>
      <c r="R127" s="55">
        <f t="shared" si="120"/>
        <v>0</v>
      </c>
      <c r="S127" s="77"/>
      <c r="T127" s="70"/>
      <c r="U127" s="55">
        <f t="shared" si="121"/>
        <v>0</v>
      </c>
      <c r="V127" s="77">
        <v>2681</v>
      </c>
      <c r="W127" s="70">
        <v>12952</v>
      </c>
      <c r="X127" s="55">
        <f t="shared" si="122"/>
        <v>0.20699505867819643</v>
      </c>
      <c r="Y127" s="77"/>
      <c r="Z127" s="70"/>
      <c r="AA127" s="55">
        <f t="shared" si="123"/>
        <v>0</v>
      </c>
      <c r="AB127" s="77"/>
      <c r="AC127" s="70"/>
      <c r="AD127" s="55">
        <f t="shared" si="124"/>
        <v>0</v>
      </c>
      <c r="AE127" s="77"/>
      <c r="AF127" s="70"/>
      <c r="AG127" s="55">
        <f t="shared" si="125"/>
        <v>0</v>
      </c>
      <c r="AH127" s="77">
        <v>0</v>
      </c>
      <c r="AI127" s="70"/>
      <c r="AJ127" s="55">
        <f t="shared" si="126"/>
        <v>0</v>
      </c>
      <c r="AK127" s="77">
        <v>0</v>
      </c>
      <c r="AL127" s="70"/>
      <c r="AM127" s="55">
        <f t="shared" si="127"/>
        <v>0</v>
      </c>
      <c r="AN127" s="97">
        <f>SUM(D127,G127,J127,M127,P127,S127,V127,Y127,AB127,AE127,AH127,AK127)</f>
        <v>20377</v>
      </c>
      <c r="AO127" s="77">
        <f>SUM(E127,H127,K127,N127,Q127,W127,T127,Z127,AC127,AF127,AI127,AL127)</f>
        <v>70942</v>
      </c>
      <c r="AP127" s="56">
        <f t="shared" si="115"/>
        <v>0.28723464238391927</v>
      </c>
      <c r="AQ127" s="124">
        <v>2522</v>
      </c>
      <c r="AR127" s="121"/>
    </row>
    <row r="128" spans="1:44" x14ac:dyDescent="0.3">
      <c r="A128" s="233"/>
      <c r="B128" s="234"/>
      <c r="C128" s="102" t="s">
        <v>44</v>
      </c>
      <c r="D128" s="58">
        <f>SUM(D125:D127)</f>
        <v>4356</v>
      </c>
      <c r="E128" s="71">
        <f>SUM(E125:E127)</f>
        <v>19166</v>
      </c>
      <c r="F128" s="59">
        <f t="shared" si="116"/>
        <v>0.22727747052071376</v>
      </c>
      <c r="G128" s="58">
        <f>SUM(G125:G127)</f>
        <v>17240</v>
      </c>
      <c r="H128" s="71">
        <f>SUM(H125:H127)</f>
        <v>54804</v>
      </c>
      <c r="I128" s="59">
        <f t="shared" si="117"/>
        <v>0.3145755784249325</v>
      </c>
      <c r="J128" s="58">
        <f>SUM(J125:J127)</f>
        <v>13868</v>
      </c>
      <c r="K128" s="71">
        <f>SUM(K125:K127)</f>
        <v>63495</v>
      </c>
      <c r="L128" s="59">
        <f t="shared" si="118"/>
        <v>0.21841089849594456</v>
      </c>
      <c r="M128" s="58">
        <f>SUM(M125:M127)</f>
        <v>20068</v>
      </c>
      <c r="N128" s="71">
        <f>SUM(N125:N127)</f>
        <v>78520</v>
      </c>
      <c r="O128" s="59">
        <f t="shared" si="119"/>
        <v>0.25557819663779929</v>
      </c>
      <c r="P128" s="58">
        <f>SUM(P125:P127)</f>
        <v>0</v>
      </c>
      <c r="Q128" s="71">
        <f>SUM(Q125:Q127)</f>
        <v>0</v>
      </c>
      <c r="R128" s="59">
        <f t="shared" si="120"/>
        <v>0</v>
      </c>
      <c r="S128" s="58">
        <f>SUM(S125:S127)</f>
        <v>0</v>
      </c>
      <c r="T128" s="71">
        <f>SUM(T125:T127)</f>
        <v>0</v>
      </c>
      <c r="U128" s="59">
        <f t="shared" si="121"/>
        <v>0</v>
      </c>
      <c r="V128" s="58">
        <f>SUM(V125:V127)</f>
        <v>7131</v>
      </c>
      <c r="W128" s="71">
        <f>SUM(W125:W127)</f>
        <v>42665</v>
      </c>
      <c r="X128" s="59">
        <f t="shared" si="122"/>
        <v>0.16713934138052267</v>
      </c>
      <c r="Y128" s="58">
        <f>SUM(Y125:Y127)</f>
        <v>0</v>
      </c>
      <c r="Z128" s="71">
        <f>SUM(Z125:Z127)</f>
        <v>0</v>
      </c>
      <c r="AA128" s="59">
        <f t="shared" si="123"/>
        <v>0</v>
      </c>
      <c r="AB128" s="58">
        <f>SUM(AB125:AB127)</f>
        <v>0</v>
      </c>
      <c r="AC128" s="71">
        <f>SUM(AC125:AC127)</f>
        <v>0</v>
      </c>
      <c r="AD128" s="59">
        <f t="shared" si="124"/>
        <v>0</v>
      </c>
      <c r="AE128" s="58">
        <f>SUM(AE125:AE127)</f>
        <v>0</v>
      </c>
      <c r="AF128" s="71">
        <f>SUM(AF125:AF127)</f>
        <v>0</v>
      </c>
      <c r="AG128" s="59">
        <f t="shared" si="125"/>
        <v>0</v>
      </c>
      <c r="AH128" s="71">
        <f>SUM(AH125:AH127)</f>
        <v>0</v>
      </c>
      <c r="AI128" s="71">
        <f>SUM(AI125:AI127)</f>
        <v>0</v>
      </c>
      <c r="AJ128" s="59">
        <f t="shared" si="126"/>
        <v>0</v>
      </c>
      <c r="AK128" s="71">
        <f>SUM(AK125:AK127)</f>
        <v>0</v>
      </c>
      <c r="AL128" s="71">
        <f>SUM(AL125:AL127)</f>
        <v>0</v>
      </c>
      <c r="AM128" s="59">
        <f t="shared" si="127"/>
        <v>0</v>
      </c>
      <c r="AN128" s="58">
        <f>SUM(AN125:AN127)</f>
        <v>62663</v>
      </c>
      <c r="AO128" s="58">
        <f>SUM(AO125:AO127)</f>
        <v>258650</v>
      </c>
      <c r="AP128" s="103">
        <f t="shared" si="115"/>
        <v>0.24226947612603905</v>
      </c>
      <c r="AQ128" s="133">
        <f>SUM(AQ125:AQ127)</f>
        <v>9944</v>
      </c>
      <c r="AR128" s="121"/>
    </row>
    <row r="129" spans="1:44" x14ac:dyDescent="0.3">
      <c r="A129" s="233"/>
      <c r="B129" s="232" t="s">
        <v>25</v>
      </c>
      <c r="C129" s="100" t="s">
        <v>38</v>
      </c>
      <c r="D129" s="129">
        <v>2075</v>
      </c>
      <c r="E129" s="70">
        <v>9541</v>
      </c>
      <c r="F129" s="55">
        <f t="shared" si="116"/>
        <v>0.21748244418824023</v>
      </c>
      <c r="G129" s="77">
        <v>6659</v>
      </c>
      <c r="H129" s="70">
        <v>21510</v>
      </c>
      <c r="I129" s="55">
        <f t="shared" si="117"/>
        <v>0.30957694095769411</v>
      </c>
      <c r="J129" s="77">
        <v>3751</v>
      </c>
      <c r="K129" s="70">
        <v>18537</v>
      </c>
      <c r="L129" s="55">
        <f t="shared" si="118"/>
        <v>0.20235205265145384</v>
      </c>
      <c r="M129" s="77">
        <v>8219</v>
      </c>
      <c r="N129" s="70">
        <v>30107</v>
      </c>
      <c r="O129" s="55">
        <f t="shared" si="119"/>
        <v>0.2729929916630684</v>
      </c>
      <c r="P129" s="77"/>
      <c r="Q129" s="70"/>
      <c r="R129" s="55">
        <f t="shared" si="120"/>
        <v>0</v>
      </c>
      <c r="S129" s="77"/>
      <c r="T129" s="70"/>
      <c r="U129" s="55">
        <f t="shared" si="121"/>
        <v>0</v>
      </c>
      <c r="V129" s="77">
        <v>2429</v>
      </c>
      <c r="W129" s="70">
        <v>15101</v>
      </c>
      <c r="X129" s="55">
        <f t="shared" si="122"/>
        <v>0.16085027481623734</v>
      </c>
      <c r="Y129" s="77"/>
      <c r="Z129" s="70"/>
      <c r="AA129" s="55">
        <f t="shared" si="123"/>
        <v>0</v>
      </c>
      <c r="AB129" s="77"/>
      <c r="AC129" s="70"/>
      <c r="AD129" s="55">
        <f t="shared" si="124"/>
        <v>0</v>
      </c>
      <c r="AE129" s="77"/>
      <c r="AF129" s="70"/>
      <c r="AG129" s="55">
        <f t="shared" si="125"/>
        <v>0</v>
      </c>
      <c r="AH129" s="77">
        <v>0</v>
      </c>
      <c r="AI129" s="69"/>
      <c r="AJ129" s="55">
        <f t="shared" si="126"/>
        <v>0</v>
      </c>
      <c r="AK129" s="77">
        <v>0</v>
      </c>
      <c r="AL129" s="69"/>
      <c r="AM129" s="55">
        <f t="shared" si="127"/>
        <v>0</v>
      </c>
      <c r="AN129" s="97">
        <f>SUM(D129,G129,J129,M129,P129,S129,V129,Y129,AB129,AE129,AH129,AK129)</f>
        <v>23133</v>
      </c>
      <c r="AO129" s="77">
        <f>SUM(E129,H129,K129,N129,Q129,W129,T129,Z129,AC129,AF129,AI129,AL129)</f>
        <v>94796</v>
      </c>
      <c r="AP129" s="56">
        <f t="shared" si="115"/>
        <v>0.24402928393603104</v>
      </c>
      <c r="AQ129" s="22">
        <v>3401</v>
      </c>
      <c r="AR129" s="121"/>
    </row>
    <row r="130" spans="1:44" x14ac:dyDescent="0.3">
      <c r="A130" s="233"/>
      <c r="B130" s="233"/>
      <c r="C130" s="54" t="s">
        <v>39</v>
      </c>
      <c r="D130" s="136">
        <v>2257</v>
      </c>
      <c r="E130" s="70">
        <v>11109</v>
      </c>
      <c r="F130" s="55">
        <f t="shared" si="116"/>
        <v>0.20316860203438653</v>
      </c>
      <c r="G130" s="77">
        <v>6924</v>
      </c>
      <c r="H130" s="77">
        <v>23567</v>
      </c>
      <c r="I130" s="55">
        <f t="shared" si="117"/>
        <v>0.2938006534561039</v>
      </c>
      <c r="J130" s="77">
        <v>3982</v>
      </c>
      <c r="K130" s="77">
        <v>20401</v>
      </c>
      <c r="L130" s="55">
        <f t="shared" si="118"/>
        <v>0.19518651046517327</v>
      </c>
      <c r="M130" s="77">
        <v>8598</v>
      </c>
      <c r="N130" s="77">
        <v>33443</v>
      </c>
      <c r="O130" s="55">
        <f t="shared" si="119"/>
        <v>0.25709416021289955</v>
      </c>
      <c r="P130" s="77"/>
      <c r="Q130" s="77"/>
      <c r="R130" s="55">
        <f t="shared" si="120"/>
        <v>0</v>
      </c>
      <c r="S130" s="77"/>
      <c r="T130" s="77"/>
      <c r="U130" s="55">
        <f t="shared" si="121"/>
        <v>0</v>
      </c>
      <c r="V130" s="77">
        <v>1876</v>
      </c>
      <c r="W130" s="77">
        <v>11268</v>
      </c>
      <c r="X130" s="55">
        <f t="shared" si="122"/>
        <v>0.16648917287894924</v>
      </c>
      <c r="Y130" s="77"/>
      <c r="Z130" s="77"/>
      <c r="AA130" s="55">
        <f t="shared" si="123"/>
        <v>0</v>
      </c>
      <c r="AB130" s="77"/>
      <c r="AC130" s="77"/>
      <c r="AD130" s="55">
        <f t="shared" si="124"/>
        <v>0</v>
      </c>
      <c r="AE130" s="77"/>
      <c r="AF130" s="77"/>
      <c r="AG130" s="55">
        <f t="shared" si="125"/>
        <v>0</v>
      </c>
      <c r="AH130" s="77">
        <v>0</v>
      </c>
      <c r="AI130" s="70"/>
      <c r="AJ130" s="55">
        <f t="shared" si="126"/>
        <v>0</v>
      </c>
      <c r="AK130" s="77">
        <v>0</v>
      </c>
      <c r="AL130" s="70"/>
      <c r="AM130" s="55">
        <f t="shared" si="127"/>
        <v>0</v>
      </c>
      <c r="AN130" s="97">
        <f>SUM(D130,G130,J130,M130,P130,S130,V130,Y130,AB130,AE130,AH130,AK130)</f>
        <v>23637</v>
      </c>
      <c r="AO130" s="77">
        <f>SUM(E130,H130,K130,N130,Q130,W130,T130,Z130,AC130,AF130,AI130,AL130)</f>
        <v>99788</v>
      </c>
      <c r="AP130" s="56">
        <f t="shared" si="115"/>
        <v>0.23687216899827634</v>
      </c>
      <c r="AQ130" s="118">
        <v>4081</v>
      </c>
      <c r="AR130" s="122"/>
    </row>
    <row r="131" spans="1:44" x14ac:dyDescent="0.3">
      <c r="A131" s="233"/>
      <c r="B131" s="233"/>
      <c r="C131" s="100" t="s">
        <v>52</v>
      </c>
      <c r="D131" s="77">
        <v>2111</v>
      </c>
      <c r="E131" s="70">
        <v>10630</v>
      </c>
      <c r="F131" s="55">
        <f t="shared" si="116"/>
        <v>0.19858889934148635</v>
      </c>
      <c r="G131" s="77">
        <v>6749</v>
      </c>
      <c r="H131" s="70">
        <v>22868</v>
      </c>
      <c r="I131" s="55">
        <f t="shared" si="117"/>
        <v>0.29512856393213222</v>
      </c>
      <c r="J131" s="77">
        <v>3464</v>
      </c>
      <c r="K131" s="70">
        <v>15893</v>
      </c>
      <c r="L131" s="55">
        <f t="shared" si="118"/>
        <v>0.21795759139243692</v>
      </c>
      <c r="M131" s="77">
        <v>8207</v>
      </c>
      <c r="N131" s="70">
        <v>32647</v>
      </c>
      <c r="O131" s="55">
        <f t="shared" si="119"/>
        <v>0.25138603853340274</v>
      </c>
      <c r="P131" s="77"/>
      <c r="Q131" s="77"/>
      <c r="R131" s="55">
        <f t="shared" si="120"/>
        <v>0</v>
      </c>
      <c r="S131" s="77"/>
      <c r="T131" s="77"/>
      <c r="U131" s="55">
        <f t="shared" si="121"/>
        <v>0</v>
      </c>
      <c r="V131" s="77">
        <v>1879</v>
      </c>
      <c r="W131" s="70">
        <v>13205</v>
      </c>
      <c r="X131" s="55">
        <f t="shared" si="122"/>
        <v>0.14229458538432413</v>
      </c>
      <c r="Y131" s="77"/>
      <c r="Z131" s="70"/>
      <c r="AA131" s="55">
        <f t="shared" si="123"/>
        <v>0</v>
      </c>
      <c r="AB131" s="77"/>
      <c r="AC131" s="70"/>
      <c r="AD131" s="55">
        <f t="shared" si="124"/>
        <v>0</v>
      </c>
      <c r="AE131" s="77"/>
      <c r="AF131" s="70"/>
      <c r="AG131" s="55">
        <f t="shared" si="125"/>
        <v>0</v>
      </c>
      <c r="AH131" s="77">
        <v>0</v>
      </c>
      <c r="AI131" s="70"/>
      <c r="AJ131" s="55">
        <f t="shared" si="126"/>
        <v>0</v>
      </c>
      <c r="AK131" s="77">
        <v>0</v>
      </c>
      <c r="AL131" s="70"/>
      <c r="AM131" s="55">
        <f t="shared" si="127"/>
        <v>0</v>
      </c>
      <c r="AN131" s="97">
        <f>SUM(D131,G131,J131,M131,P131,S131,V131,Y131,AB131,AE131,AH131,AK131)</f>
        <v>22410</v>
      </c>
      <c r="AO131" s="77">
        <f>SUM(E131,H131,K131,N131,Q131,W131,T131,Z131,AC131,AF131,AI131,AL131)</f>
        <v>95243</v>
      </c>
      <c r="AP131" s="56">
        <f t="shared" si="115"/>
        <v>0.23529288241655555</v>
      </c>
      <c r="AQ131" s="124">
        <v>4541</v>
      </c>
      <c r="AR131" s="121"/>
    </row>
    <row r="132" spans="1:44" x14ac:dyDescent="0.3">
      <c r="A132" s="233"/>
      <c r="B132" s="234"/>
      <c r="C132" s="102" t="s">
        <v>44</v>
      </c>
      <c r="D132" s="58">
        <f>SUM(D129:D131)</f>
        <v>6443</v>
      </c>
      <c r="E132" s="71">
        <f>SUM(E129:E131)</f>
        <v>31280</v>
      </c>
      <c r="F132" s="59">
        <f t="shared" si="116"/>
        <v>0.20597826086956522</v>
      </c>
      <c r="G132" s="58">
        <f>SUM(G129:G131)</f>
        <v>20332</v>
      </c>
      <c r="H132" s="71">
        <f>SUM(H129:H131)</f>
        <v>67945</v>
      </c>
      <c r="I132" s="59">
        <f t="shared" si="117"/>
        <v>0.29924203399808669</v>
      </c>
      <c r="J132" s="58">
        <f>SUM(J129:J131)</f>
        <v>11197</v>
      </c>
      <c r="K132" s="71">
        <f>SUM(K129:K131)</f>
        <v>54831</v>
      </c>
      <c r="L132" s="59">
        <f t="shared" si="118"/>
        <v>0.20420929766008281</v>
      </c>
      <c r="M132" s="58">
        <f>SUM(M129:M131)</f>
        <v>25024</v>
      </c>
      <c r="N132" s="71">
        <f>SUM(N129:N131)</f>
        <v>96197</v>
      </c>
      <c r="O132" s="59">
        <f t="shared" si="119"/>
        <v>0.26013285237585371</v>
      </c>
      <c r="P132" s="58">
        <f>SUM(P129:P131)</f>
        <v>0</v>
      </c>
      <c r="Q132" s="71">
        <f>SUM(Q129:Q131)</f>
        <v>0</v>
      </c>
      <c r="R132" s="59">
        <f t="shared" si="120"/>
        <v>0</v>
      </c>
      <c r="S132" s="58">
        <f>SUM(S129:S131)</f>
        <v>0</v>
      </c>
      <c r="T132" s="71">
        <f>SUM(T129:T131)</f>
        <v>0</v>
      </c>
      <c r="U132" s="59">
        <f t="shared" si="121"/>
        <v>0</v>
      </c>
      <c r="V132" s="58">
        <f>SUM(V129:V131)</f>
        <v>6184</v>
      </c>
      <c r="W132" s="71">
        <f>SUM(W129:W131)</f>
        <v>39574</v>
      </c>
      <c r="X132" s="59">
        <f t="shared" si="122"/>
        <v>0.15626421387779854</v>
      </c>
      <c r="Y132" s="58">
        <f>SUM(Y129:Y131)</f>
        <v>0</v>
      </c>
      <c r="Z132" s="71">
        <f>SUM(Z129:Z131)</f>
        <v>0</v>
      </c>
      <c r="AA132" s="59">
        <f t="shared" si="123"/>
        <v>0</v>
      </c>
      <c r="AB132" s="58">
        <f>SUM(AB129:AB131)</f>
        <v>0</v>
      </c>
      <c r="AC132" s="71">
        <f>SUM(AC129:AC131)</f>
        <v>0</v>
      </c>
      <c r="AD132" s="59">
        <f t="shared" si="124"/>
        <v>0</v>
      </c>
      <c r="AE132" s="58">
        <f>SUM(AE129:AE131)</f>
        <v>0</v>
      </c>
      <c r="AF132" s="71">
        <f>SUM(AF129:AF131)</f>
        <v>0</v>
      </c>
      <c r="AG132" s="59">
        <f t="shared" si="125"/>
        <v>0</v>
      </c>
      <c r="AH132" s="71">
        <f>SUM(AH129:AH131)</f>
        <v>0</v>
      </c>
      <c r="AI132" s="71">
        <f>SUM(AI129:AI131)</f>
        <v>0</v>
      </c>
      <c r="AJ132" s="59">
        <f t="shared" si="126"/>
        <v>0</v>
      </c>
      <c r="AK132" s="71">
        <f>SUM(AK129:AK131)</f>
        <v>0</v>
      </c>
      <c r="AL132" s="71">
        <f>SUM(AL129:AL131)</f>
        <v>0</v>
      </c>
      <c r="AM132" s="59">
        <f t="shared" si="127"/>
        <v>0</v>
      </c>
      <c r="AN132" s="58">
        <f>SUM(AN129:AN131)</f>
        <v>69180</v>
      </c>
      <c r="AO132" s="58">
        <f>SUM(AO129:AO131)</f>
        <v>289827</v>
      </c>
      <c r="AP132" s="103">
        <f t="shared" si="115"/>
        <v>0.23869411752528233</v>
      </c>
      <c r="AQ132" s="133">
        <f>SUM(AQ129:AQ131)</f>
        <v>12023</v>
      </c>
      <c r="AR132" s="121"/>
    </row>
    <row r="133" spans="1:44" x14ac:dyDescent="0.3">
      <c r="A133" s="233"/>
      <c r="B133" s="232" t="s">
        <v>26</v>
      </c>
      <c r="C133" s="100" t="s">
        <v>55</v>
      </c>
      <c r="D133" s="137">
        <v>2324</v>
      </c>
      <c r="E133" s="77">
        <v>11180</v>
      </c>
      <c r="F133" s="55">
        <f t="shared" si="116"/>
        <v>0.20787119856887298</v>
      </c>
      <c r="G133" s="77">
        <v>6389</v>
      </c>
      <c r="H133" s="77">
        <v>21824</v>
      </c>
      <c r="I133" s="55">
        <f t="shared" si="117"/>
        <v>0.29275109970674484</v>
      </c>
      <c r="J133" s="77">
        <v>2103</v>
      </c>
      <c r="K133" s="77">
        <v>11553</v>
      </c>
      <c r="L133" s="55">
        <f t="shared" si="118"/>
        <v>0.18203064139184627</v>
      </c>
      <c r="M133" s="77">
        <v>6786</v>
      </c>
      <c r="N133" s="77">
        <v>24964</v>
      </c>
      <c r="O133" s="55">
        <f t="shared" si="119"/>
        <v>0.2718314372696683</v>
      </c>
      <c r="P133" s="77"/>
      <c r="Q133" s="77"/>
      <c r="R133" s="55">
        <f t="shared" si="120"/>
        <v>0</v>
      </c>
      <c r="S133" s="77"/>
      <c r="T133" s="77"/>
      <c r="U133" s="55">
        <f t="shared" si="121"/>
        <v>0</v>
      </c>
      <c r="V133" s="77">
        <v>1762</v>
      </c>
      <c r="W133" s="77">
        <v>12370</v>
      </c>
      <c r="X133" s="55">
        <f t="shared" si="122"/>
        <v>0.14244139046079224</v>
      </c>
      <c r="Y133" s="77"/>
      <c r="Z133" s="77"/>
      <c r="AA133" s="55">
        <f t="shared" si="123"/>
        <v>0</v>
      </c>
      <c r="AB133" s="77"/>
      <c r="AC133" s="77"/>
      <c r="AD133" s="55">
        <f t="shared" si="124"/>
        <v>0</v>
      </c>
      <c r="AE133" s="77"/>
      <c r="AF133" s="77"/>
      <c r="AG133" s="55">
        <f t="shared" si="125"/>
        <v>0</v>
      </c>
      <c r="AH133" s="77">
        <v>0</v>
      </c>
      <c r="AI133" s="69"/>
      <c r="AJ133" s="55">
        <f t="shared" si="126"/>
        <v>0</v>
      </c>
      <c r="AK133" s="77">
        <v>0</v>
      </c>
      <c r="AL133" s="69"/>
      <c r="AM133" s="55">
        <f t="shared" si="127"/>
        <v>0</v>
      </c>
      <c r="AN133" s="97">
        <f>SUM(D133,G133,J133,M133,P133,S133,V133,Y133,AB133,AE133,AH133,AK133)</f>
        <v>19364</v>
      </c>
      <c r="AO133" s="77">
        <f>SUM(E133,H133,K133,N133,Q133,W133,T133,Z133,AC133,AF133,AI133,AL133)</f>
        <v>81891</v>
      </c>
      <c r="AP133" s="56">
        <f t="shared" si="115"/>
        <v>0.23646066112271188</v>
      </c>
      <c r="AQ133" s="144">
        <v>5835</v>
      </c>
      <c r="AR133" s="121"/>
    </row>
    <row r="134" spans="1:44" x14ac:dyDescent="0.3">
      <c r="A134" s="233"/>
      <c r="B134" s="233"/>
      <c r="C134" s="100" t="s">
        <v>50</v>
      </c>
      <c r="D134" s="142">
        <v>2303</v>
      </c>
      <c r="E134" s="72"/>
      <c r="F134" s="55">
        <f t="shared" ref="F134:F135" si="153">IF(ISERROR(D134/E134),0,(D134/E134))</f>
        <v>0</v>
      </c>
      <c r="G134" s="142">
        <v>6405</v>
      </c>
      <c r="H134" s="146"/>
      <c r="I134" s="55">
        <f t="shared" si="117"/>
        <v>0</v>
      </c>
      <c r="J134" s="142">
        <v>2205</v>
      </c>
      <c r="K134" s="146"/>
      <c r="L134" s="55">
        <f t="shared" ref="L134:L135" si="154">IF(ISERROR(J134/K134),0,(J134/K134))</f>
        <v>0</v>
      </c>
      <c r="M134" s="111">
        <v>5760</v>
      </c>
      <c r="N134" s="70"/>
      <c r="O134" s="55">
        <f t="shared" ref="O134:O135" si="155">IF(ISERROR(M134/N134),0,(M134/N134))</f>
        <v>0</v>
      </c>
      <c r="P134" s="77"/>
      <c r="Q134" s="72"/>
      <c r="R134" s="55">
        <f t="shared" ref="R134:R135" si="156">IF(ISERROR(P134/Q134),0,(P134/Q134))</f>
        <v>0</v>
      </c>
      <c r="S134" s="77"/>
      <c r="T134" s="72"/>
      <c r="U134" s="55">
        <f t="shared" ref="U134:U135" si="157">IF(ISERROR(S134/T134),0,(S134/T134))</f>
        <v>0</v>
      </c>
      <c r="V134" s="111">
        <v>1993</v>
      </c>
      <c r="W134" s="70"/>
      <c r="X134" s="55">
        <f t="shared" ref="X134:X135" si="158">IF(ISERROR(V134/W134),0,(V134/W134))</f>
        <v>0</v>
      </c>
      <c r="Y134" s="77"/>
      <c r="Z134" s="72"/>
      <c r="AA134" s="55">
        <f t="shared" ref="AA134:AA135" si="159">IF(ISERROR(Y134/Z134),0,(Y134/Z134))</f>
        <v>0</v>
      </c>
      <c r="AB134" s="77"/>
      <c r="AC134" s="72"/>
      <c r="AD134" s="55">
        <f t="shared" ref="AD134:AD135" si="160">IF(ISERROR(AB134/AC134),0,(AB134/AC134))</f>
        <v>0</v>
      </c>
      <c r="AE134" s="77"/>
      <c r="AF134" s="72"/>
      <c r="AG134" s="55">
        <f t="shared" ref="AG134:AG135" si="161">IF(ISERROR(AE134/AF134),0,(AE134/AF134))</f>
        <v>0</v>
      </c>
      <c r="AH134" s="77">
        <v>0</v>
      </c>
      <c r="AI134" s="70"/>
      <c r="AJ134" s="55">
        <f t="shared" ref="AJ134:AJ135" si="162">IF(ISERROR(AH134/AI134),0,(AH134/AI134))</f>
        <v>0</v>
      </c>
      <c r="AK134" s="77">
        <v>0</v>
      </c>
      <c r="AL134" s="70"/>
      <c r="AM134" s="55">
        <f t="shared" ref="AM134:AM135" si="163">IF(ISERROR(AK134/AL134),0,(AK134/AL134))</f>
        <v>0</v>
      </c>
      <c r="AN134" s="97">
        <f>SUM(D134,G134,J134,M134,P134,S134,V134,Y134,AB134,AE134,AH134,AK134)</f>
        <v>18666</v>
      </c>
      <c r="AO134" s="77">
        <f>SUM(E134,H134,K134,N134,Q134,W134,T134,Z134,AC134,AF134,AI134,AL134)</f>
        <v>0</v>
      </c>
      <c r="AP134" s="98">
        <f t="shared" ref="AP134:AP197" si="164">IF(ISERROR(AN134/AO134),0,(AN134/AO134))</f>
        <v>0</v>
      </c>
      <c r="AQ134" s="124">
        <v>6784</v>
      </c>
      <c r="AR134" s="121"/>
    </row>
    <row r="135" spans="1:44" x14ac:dyDescent="0.3">
      <c r="A135" s="233"/>
      <c r="B135" s="233"/>
      <c r="C135" s="100" t="s">
        <v>51</v>
      </c>
      <c r="D135" s="77">
        <v>2585</v>
      </c>
      <c r="E135" s="70"/>
      <c r="F135" s="55">
        <f t="shared" si="153"/>
        <v>0</v>
      </c>
      <c r="G135" s="77">
        <v>7139</v>
      </c>
      <c r="H135" s="70"/>
      <c r="I135" s="55">
        <f t="shared" si="117"/>
        <v>0</v>
      </c>
      <c r="J135" s="77">
        <v>2353</v>
      </c>
      <c r="K135" s="70"/>
      <c r="L135" s="55">
        <f t="shared" si="154"/>
        <v>0</v>
      </c>
      <c r="M135" s="77">
        <v>9122</v>
      </c>
      <c r="N135" s="70"/>
      <c r="O135" s="55">
        <f t="shared" si="155"/>
        <v>0</v>
      </c>
      <c r="P135" s="77"/>
      <c r="Q135" s="70"/>
      <c r="R135" s="55">
        <f t="shared" si="156"/>
        <v>0</v>
      </c>
      <c r="S135" s="77"/>
      <c r="T135" s="70"/>
      <c r="U135" s="55">
        <f t="shared" si="157"/>
        <v>0</v>
      </c>
      <c r="V135" s="77">
        <v>2695</v>
      </c>
      <c r="W135" s="70"/>
      <c r="X135" s="55">
        <f t="shared" si="158"/>
        <v>0</v>
      </c>
      <c r="Y135" s="77"/>
      <c r="Z135" s="70"/>
      <c r="AA135" s="55">
        <f t="shared" si="159"/>
        <v>0</v>
      </c>
      <c r="AB135" s="77"/>
      <c r="AC135" s="70"/>
      <c r="AD135" s="55">
        <f t="shared" si="160"/>
        <v>0</v>
      </c>
      <c r="AE135" s="77"/>
      <c r="AF135" s="70"/>
      <c r="AG135" s="55">
        <f t="shared" si="161"/>
        <v>0</v>
      </c>
      <c r="AH135" s="77">
        <v>0</v>
      </c>
      <c r="AI135" s="70"/>
      <c r="AJ135" s="55">
        <f t="shared" si="162"/>
        <v>0</v>
      </c>
      <c r="AK135" s="77">
        <v>0</v>
      </c>
      <c r="AL135" s="70"/>
      <c r="AM135" s="55">
        <f t="shared" si="163"/>
        <v>0</v>
      </c>
      <c r="AN135" s="97">
        <f>SUM(D135,G135,J135,M135,P135,S135,V135,Y135,AB135,AE135,AH135,AK135)</f>
        <v>23894</v>
      </c>
      <c r="AO135" s="77">
        <f>SUM(E135,H135,K135,N135,Q135,W135,T135,Z135,AC135,AF135,AI135,AL135)</f>
        <v>0</v>
      </c>
      <c r="AP135" s="56">
        <f t="shared" si="164"/>
        <v>0</v>
      </c>
      <c r="AQ135" s="118">
        <v>5847</v>
      </c>
      <c r="AR135" s="121"/>
    </row>
    <row r="136" spans="1:44" x14ac:dyDescent="0.3">
      <c r="A136" s="233"/>
      <c r="B136" s="234"/>
      <c r="C136" s="102" t="s">
        <v>44</v>
      </c>
      <c r="D136" s="58">
        <f>SUM(D133:D135)</f>
        <v>7212</v>
      </c>
      <c r="E136" s="71">
        <f>SUM(E133:E135)</f>
        <v>11180</v>
      </c>
      <c r="F136" s="59">
        <f t="shared" ref="F136:F197" si="165">IF(ISERROR(D136/E136),0,(D136/E136))</f>
        <v>0.64508050089445435</v>
      </c>
      <c r="G136" s="58">
        <f>SUM(G133:G135)</f>
        <v>19933</v>
      </c>
      <c r="H136" s="71">
        <f>SUM(H133:H135)</f>
        <v>21824</v>
      </c>
      <c r="I136" s="59">
        <f t="shared" ref="I136:I199" si="166">IF(ISERROR(G136/H136),0,(G136/H136))</f>
        <v>0.91335227272727271</v>
      </c>
      <c r="J136" s="58">
        <f>SUM(J133:J135)</f>
        <v>6661</v>
      </c>
      <c r="K136" s="71">
        <f>SUM(K133:K135)</f>
        <v>11553</v>
      </c>
      <c r="L136" s="59">
        <f t="shared" ref="L136:L197" si="167">IF(ISERROR(J136/K136),0,(J136/K136))</f>
        <v>0.57656020081364145</v>
      </c>
      <c r="M136" s="58">
        <f>SUM(M133:M135)</f>
        <v>21668</v>
      </c>
      <c r="N136" s="71">
        <f>SUM(N133:N135)</f>
        <v>24964</v>
      </c>
      <c r="O136" s="59">
        <f t="shared" ref="O136:O197" si="168">IF(ISERROR(M136/N136),0,(M136/N136))</f>
        <v>0.86796987662233616</v>
      </c>
      <c r="P136" s="58">
        <f>SUM(P133:P135)</f>
        <v>0</v>
      </c>
      <c r="Q136" s="71">
        <f>SUM(Q133:Q135)</f>
        <v>0</v>
      </c>
      <c r="R136" s="59">
        <f t="shared" ref="R136:R197" si="169">IF(ISERROR(P136/Q136),0,(P136/Q136))</f>
        <v>0</v>
      </c>
      <c r="S136" s="58">
        <f>SUM(S133:S135)</f>
        <v>0</v>
      </c>
      <c r="T136" s="71">
        <f>SUM(T133:T135)</f>
        <v>0</v>
      </c>
      <c r="U136" s="59">
        <f t="shared" ref="U136:U197" si="170">IF(ISERROR(S136/T136),0,(S136/T136))</f>
        <v>0</v>
      </c>
      <c r="V136" s="58">
        <f>SUM(V133:V135)</f>
        <v>6450</v>
      </c>
      <c r="W136" s="71">
        <f>SUM(W133:W135)</f>
        <v>12370</v>
      </c>
      <c r="X136" s="59">
        <f t="shared" ref="X136:X197" si="171">IF(ISERROR(V136/W136),0,(V136/W136))</f>
        <v>0.52142279708973327</v>
      </c>
      <c r="Y136" s="58">
        <f>SUM(Y133:Y135)</f>
        <v>0</v>
      </c>
      <c r="Z136" s="71">
        <f>SUM(Z133:Z135)</f>
        <v>0</v>
      </c>
      <c r="AA136" s="59">
        <f t="shared" ref="AA136:AA197" si="172">IF(ISERROR(Y136/Z136),0,(Y136/Z136))</f>
        <v>0</v>
      </c>
      <c r="AB136" s="58">
        <f>SUM(AB133:AB135)</f>
        <v>0</v>
      </c>
      <c r="AC136" s="71">
        <f>SUM(AC133:AC135)</f>
        <v>0</v>
      </c>
      <c r="AD136" s="59">
        <f t="shared" ref="AD136:AD197" si="173">IF(ISERROR(AB136/AC136),0,(AB136/AC136))</f>
        <v>0</v>
      </c>
      <c r="AE136" s="58">
        <f>SUM(AE133:AE135)</f>
        <v>0</v>
      </c>
      <c r="AF136" s="71">
        <f>SUM(AF133:AF135)</f>
        <v>0</v>
      </c>
      <c r="AG136" s="59">
        <f t="shared" ref="AG136:AG197" si="174">IF(ISERROR(AE136/AF136),0,(AE136/AF136))</f>
        <v>0</v>
      </c>
      <c r="AH136" s="71">
        <f>SUM(AH133:AH135)</f>
        <v>0</v>
      </c>
      <c r="AI136" s="71">
        <f>SUM(AI133:AI135)</f>
        <v>0</v>
      </c>
      <c r="AJ136" s="59">
        <f t="shared" ref="AJ136:AJ197" si="175">IF(ISERROR(AH136/AI136),0,(AH136/AI136))</f>
        <v>0</v>
      </c>
      <c r="AK136" s="71">
        <f>SUM(AK133:AK135)</f>
        <v>0</v>
      </c>
      <c r="AL136" s="71">
        <f>SUM(AL133:AL135)</f>
        <v>0</v>
      </c>
      <c r="AM136" s="59">
        <f t="shared" ref="AM136:AM197" si="176">IF(ISERROR(AK136/AL136),0,(AK136/AL136))</f>
        <v>0</v>
      </c>
      <c r="AN136" s="58">
        <f>SUM(AN133:AN135)</f>
        <v>61924</v>
      </c>
      <c r="AO136" s="58">
        <f>SUM(AO133:AO135)</f>
        <v>81891</v>
      </c>
      <c r="AP136" s="103">
        <f t="shared" si="164"/>
        <v>0.75617589234470206</v>
      </c>
      <c r="AQ136" s="133">
        <f>SUM(AQ133:AQ135)</f>
        <v>18466</v>
      </c>
      <c r="AR136" s="121"/>
    </row>
    <row r="137" spans="1:44" x14ac:dyDescent="0.3">
      <c r="A137" s="233"/>
      <c r="B137" s="232" t="s">
        <v>9</v>
      </c>
      <c r="C137" s="100" t="s">
        <v>53</v>
      </c>
      <c r="D137" s="111">
        <v>3205</v>
      </c>
      <c r="E137" s="70"/>
      <c r="F137" s="55">
        <f t="shared" si="165"/>
        <v>0</v>
      </c>
      <c r="G137" s="111">
        <v>9595</v>
      </c>
      <c r="H137" s="70"/>
      <c r="I137" s="55">
        <f t="shared" si="166"/>
        <v>0</v>
      </c>
      <c r="J137" s="111">
        <v>3157</v>
      </c>
      <c r="K137" s="70"/>
      <c r="L137" s="55">
        <f t="shared" si="167"/>
        <v>0</v>
      </c>
      <c r="M137" s="111">
        <v>9301</v>
      </c>
      <c r="N137" s="70"/>
      <c r="O137" s="55">
        <f t="shared" si="168"/>
        <v>0</v>
      </c>
      <c r="P137" s="113"/>
      <c r="Q137" s="70"/>
      <c r="R137" s="55">
        <f t="shared" si="169"/>
        <v>0</v>
      </c>
      <c r="S137" s="113"/>
      <c r="T137" s="70"/>
      <c r="U137" s="55">
        <f t="shared" si="170"/>
        <v>0</v>
      </c>
      <c r="V137" s="111">
        <v>4197</v>
      </c>
      <c r="W137" s="70"/>
      <c r="X137" s="55">
        <f t="shared" si="171"/>
        <v>0</v>
      </c>
      <c r="Y137" s="113"/>
      <c r="Z137" s="70"/>
      <c r="AA137" s="55">
        <f t="shared" si="172"/>
        <v>0</v>
      </c>
      <c r="AB137" s="113"/>
      <c r="AC137" s="70"/>
      <c r="AD137" s="55">
        <f t="shared" si="173"/>
        <v>0</v>
      </c>
      <c r="AE137" s="113"/>
      <c r="AF137" s="70"/>
      <c r="AG137" s="55">
        <f t="shared" si="174"/>
        <v>0</v>
      </c>
      <c r="AH137" s="77">
        <v>0</v>
      </c>
      <c r="AI137" s="69"/>
      <c r="AJ137" s="55">
        <f t="shared" si="175"/>
        <v>0</v>
      </c>
      <c r="AK137" s="77">
        <v>0</v>
      </c>
      <c r="AL137" s="69"/>
      <c r="AM137" s="55">
        <f t="shared" si="176"/>
        <v>0</v>
      </c>
      <c r="AN137" s="97">
        <f>SUM(D137,G137,J137,M137,P137,S137,V137,Y137,AB137,AE137,AH137,AK137)</f>
        <v>29455</v>
      </c>
      <c r="AO137" s="77">
        <f>SUM(E137,H137,K137,N137,Q137,W137,T137,Z137,AC137,AF137,AI137,AL137)</f>
        <v>0</v>
      </c>
      <c r="AP137" s="56">
        <f t="shared" si="164"/>
        <v>0</v>
      </c>
      <c r="AQ137" s="124">
        <v>6810</v>
      </c>
      <c r="AR137" s="121"/>
    </row>
    <row r="138" spans="1:44" x14ac:dyDescent="0.3">
      <c r="A138" s="233"/>
      <c r="B138" s="233"/>
      <c r="C138" s="100" t="s">
        <v>48</v>
      </c>
      <c r="D138" s="159">
        <v>2769</v>
      </c>
      <c r="E138" s="154"/>
      <c r="F138" s="55">
        <v>0</v>
      </c>
      <c r="G138" s="90">
        <v>10414</v>
      </c>
      <c r="H138" s="154"/>
      <c r="I138" s="55">
        <v>0</v>
      </c>
      <c r="J138" s="159">
        <v>3057</v>
      </c>
      <c r="K138" s="154"/>
      <c r="L138" s="55">
        <v>0</v>
      </c>
      <c r="M138" s="159">
        <v>5154</v>
      </c>
      <c r="N138" s="154"/>
      <c r="O138" s="55">
        <v>0</v>
      </c>
      <c r="P138" s="155"/>
      <c r="Q138" s="154"/>
      <c r="R138" s="55">
        <v>0</v>
      </c>
      <c r="S138" s="155"/>
      <c r="T138" s="154"/>
      <c r="U138" s="55">
        <v>0</v>
      </c>
      <c r="V138" s="159">
        <v>4138</v>
      </c>
      <c r="W138" s="154"/>
      <c r="X138" s="55">
        <v>0</v>
      </c>
      <c r="Y138" s="155"/>
      <c r="Z138" s="154"/>
      <c r="AA138" s="55">
        <v>0</v>
      </c>
      <c r="AB138" s="155"/>
      <c r="AC138" s="154"/>
      <c r="AD138" s="55">
        <v>0</v>
      </c>
      <c r="AE138" s="155"/>
      <c r="AF138" s="154"/>
      <c r="AG138" s="55">
        <v>0</v>
      </c>
      <c r="AH138" s="155">
        <v>0</v>
      </c>
      <c r="AI138" s="154"/>
      <c r="AJ138" s="55">
        <v>0</v>
      </c>
      <c r="AK138" s="155">
        <v>0</v>
      </c>
      <c r="AL138" s="154"/>
      <c r="AM138" s="55">
        <v>0</v>
      </c>
      <c r="AN138" s="156">
        <v>25532</v>
      </c>
      <c r="AO138" s="155">
        <v>0</v>
      </c>
      <c r="AP138" s="56">
        <v>0</v>
      </c>
      <c r="AQ138" s="158">
        <v>6123</v>
      </c>
      <c r="AR138" s="121"/>
    </row>
    <row r="139" spans="1:44" x14ac:dyDescent="0.3">
      <c r="A139" s="233"/>
      <c r="B139" s="233"/>
      <c r="C139" s="100" t="s">
        <v>54</v>
      </c>
      <c r="D139" s="142">
        <v>2660</v>
      </c>
      <c r="E139" s="142"/>
      <c r="F139" s="55">
        <f t="shared" ref="F139" si="177">IF(ISERROR(D139/E139),0,(D139/E139))</f>
        <v>0</v>
      </c>
      <c r="G139" s="142">
        <v>8593</v>
      </c>
      <c r="H139" s="142"/>
      <c r="I139" s="142"/>
      <c r="J139" s="142">
        <v>3065</v>
      </c>
      <c r="K139" s="142"/>
      <c r="L139" s="55">
        <f t="shared" ref="L139" si="178">IF(ISERROR(J139/K139),0,(J139/K139))</f>
        <v>0</v>
      </c>
      <c r="M139" s="142">
        <v>4866</v>
      </c>
      <c r="N139" s="142"/>
      <c r="O139" s="55">
        <f t="shared" ref="O139" si="179">IF(ISERROR(M139/N139),0,(M139/N139))</f>
        <v>0</v>
      </c>
      <c r="P139" s="142">
        <v>0</v>
      </c>
      <c r="Q139" s="142"/>
      <c r="R139" s="55">
        <f t="shared" ref="R139" si="180">IF(ISERROR(P139/Q139),0,(P139/Q139))</f>
        <v>0</v>
      </c>
      <c r="S139" s="142">
        <v>0</v>
      </c>
      <c r="T139" s="142"/>
      <c r="U139" s="55">
        <f t="shared" ref="U139" si="181">IF(ISERROR(S139/T139),0,(S139/T139))</f>
        <v>0</v>
      </c>
      <c r="V139" s="142">
        <v>4162</v>
      </c>
      <c r="W139" s="142"/>
      <c r="X139" s="55">
        <f t="shared" ref="X139" si="182">IF(ISERROR(V139/W139),0,(V139/W139))</f>
        <v>0</v>
      </c>
      <c r="Y139" s="142">
        <v>0</v>
      </c>
      <c r="Z139" s="142"/>
      <c r="AA139" s="55">
        <f t="shared" ref="AA139" si="183">IF(ISERROR(Y139/Z139),0,(Y139/Z139))</f>
        <v>0</v>
      </c>
      <c r="AB139" s="142">
        <v>0</v>
      </c>
      <c r="AC139" s="142"/>
      <c r="AD139" s="55">
        <f t="shared" ref="AD139" si="184">IF(ISERROR(AB139/AC139),0,(AB139/AC139))</f>
        <v>0</v>
      </c>
      <c r="AE139" s="142">
        <v>0</v>
      </c>
      <c r="AF139" s="142"/>
      <c r="AG139" s="55">
        <f t="shared" ref="AG139" si="185">IF(ISERROR(AE139/AF139),0,(AE139/AF139))</f>
        <v>0</v>
      </c>
      <c r="AH139" s="142">
        <v>0</v>
      </c>
      <c r="AI139" s="142"/>
      <c r="AJ139" s="55">
        <f t="shared" ref="AJ139" si="186">IF(ISERROR(AH139/AI139),0,(AH139/AI139))</f>
        <v>0</v>
      </c>
      <c r="AK139" s="142">
        <v>0</v>
      </c>
      <c r="AL139" s="70"/>
      <c r="AM139" s="55">
        <f t="shared" ref="AM139" si="187">IF(ISERROR(AK139/AL139),0,(AK139/AL139))</f>
        <v>0</v>
      </c>
      <c r="AN139" s="97">
        <f>SUM(D139,G139,J139,M139,P139,S139,V139,Y139,AB139,AE139,AH139,AK139)</f>
        <v>23346</v>
      </c>
      <c r="AO139" s="77">
        <f>SUM(E139,H139,K139,N139,Q139,W139,T139,Z139,AC139,AF139,AI139,AL139)</f>
        <v>0</v>
      </c>
      <c r="AP139" s="56">
        <f t="shared" si="164"/>
        <v>0</v>
      </c>
      <c r="AQ139" s="111">
        <v>5369</v>
      </c>
      <c r="AR139" s="121"/>
    </row>
    <row r="140" spans="1:44" x14ac:dyDescent="0.3">
      <c r="A140" s="234"/>
      <c r="B140" s="234"/>
      <c r="C140" s="102" t="s">
        <v>44</v>
      </c>
      <c r="D140" s="58">
        <f>SUM(D137:D139)</f>
        <v>8634</v>
      </c>
      <c r="E140" s="71">
        <f>SUM(E137:E139)</f>
        <v>0</v>
      </c>
      <c r="F140" s="59">
        <f t="shared" si="165"/>
        <v>0</v>
      </c>
      <c r="G140" s="58">
        <f>SUM(G137:G139)</f>
        <v>28602</v>
      </c>
      <c r="H140" s="71">
        <f>SUM(H137:H139)</f>
        <v>0</v>
      </c>
      <c r="I140" s="59">
        <f t="shared" si="166"/>
        <v>0</v>
      </c>
      <c r="J140" s="58">
        <f>SUM(J137:J139)</f>
        <v>9279</v>
      </c>
      <c r="K140" s="71">
        <f>SUM(K137:K139)</f>
        <v>0</v>
      </c>
      <c r="L140" s="59">
        <f t="shared" si="167"/>
        <v>0</v>
      </c>
      <c r="M140" s="58">
        <f>SUM(M137:M139)</f>
        <v>19321</v>
      </c>
      <c r="N140" s="71">
        <f>SUM(N137:N139)</f>
        <v>0</v>
      </c>
      <c r="O140" s="59">
        <f t="shared" si="168"/>
        <v>0</v>
      </c>
      <c r="P140" s="58">
        <f>SUM(P137:P139)</f>
        <v>0</v>
      </c>
      <c r="Q140" s="71">
        <f>SUM(Q137:Q139)</f>
        <v>0</v>
      </c>
      <c r="R140" s="59">
        <f t="shared" si="169"/>
        <v>0</v>
      </c>
      <c r="S140" s="58">
        <f>SUM(S137:S139)</f>
        <v>0</v>
      </c>
      <c r="T140" s="71">
        <f>SUM(T137:T139)</f>
        <v>0</v>
      </c>
      <c r="U140" s="59">
        <f t="shared" si="170"/>
        <v>0</v>
      </c>
      <c r="V140" s="58">
        <f>SUM(V137:V139)</f>
        <v>12497</v>
      </c>
      <c r="W140" s="71">
        <f>SUM(W137:W139)</f>
        <v>0</v>
      </c>
      <c r="X140" s="59">
        <f t="shared" si="171"/>
        <v>0</v>
      </c>
      <c r="Y140" s="58">
        <f>SUM(Y137:Y139)</f>
        <v>0</v>
      </c>
      <c r="Z140" s="71">
        <f>SUM(Z137:Z139)</f>
        <v>0</v>
      </c>
      <c r="AA140" s="59">
        <f t="shared" si="172"/>
        <v>0</v>
      </c>
      <c r="AB140" s="58">
        <f>SUM(AB137:AB139)</f>
        <v>0</v>
      </c>
      <c r="AC140" s="71">
        <f>SUM(AC137:AC139)</f>
        <v>0</v>
      </c>
      <c r="AD140" s="59">
        <f t="shared" si="173"/>
        <v>0</v>
      </c>
      <c r="AE140" s="58">
        <f>SUM(AE137:AE139)</f>
        <v>0</v>
      </c>
      <c r="AF140" s="71">
        <f>SUM(AF137:AF139)</f>
        <v>0</v>
      </c>
      <c r="AG140" s="59">
        <f t="shared" si="174"/>
        <v>0</v>
      </c>
      <c r="AH140" s="71">
        <f>SUM(AH137:AH139)</f>
        <v>0</v>
      </c>
      <c r="AI140" s="71">
        <f>SUM(AI137:AI139)</f>
        <v>0</v>
      </c>
      <c r="AJ140" s="59">
        <f t="shared" si="175"/>
        <v>0</v>
      </c>
      <c r="AK140" s="71">
        <f>SUM(AK137:AK139)</f>
        <v>0</v>
      </c>
      <c r="AL140" s="71">
        <f>SUM(AL137:AL139)</f>
        <v>0</v>
      </c>
      <c r="AM140" s="59">
        <f t="shared" si="176"/>
        <v>0</v>
      </c>
      <c r="AN140" s="58">
        <f>SUM(AN137:AN139)</f>
        <v>78333</v>
      </c>
      <c r="AO140" s="58">
        <f>SUM(AO137:AO139)</f>
        <v>0</v>
      </c>
      <c r="AP140" s="103">
        <f t="shared" si="164"/>
        <v>0</v>
      </c>
      <c r="AQ140" s="133">
        <f>SUM(AQ137:AQ139)</f>
        <v>18302</v>
      </c>
      <c r="AR140" s="121"/>
    </row>
    <row r="141" spans="1:44" x14ac:dyDescent="0.3">
      <c r="A141" s="235" t="s">
        <v>46</v>
      </c>
      <c r="B141" s="236"/>
      <c r="C141" s="237"/>
      <c r="D141" s="61">
        <f>SUM(D128,D132,D136,D140)</f>
        <v>26645</v>
      </c>
      <c r="E141" s="73">
        <f>SUM(E128,E132,E136,E140)</f>
        <v>61626</v>
      </c>
      <c r="F141" s="62">
        <f t="shared" si="165"/>
        <v>0.43236620906760131</v>
      </c>
      <c r="G141" s="61">
        <f>SUM(G128,G132,G136,G140)</f>
        <v>86107</v>
      </c>
      <c r="H141" s="73">
        <f>SUM(H128,H132,H136,H140)</f>
        <v>144573</v>
      </c>
      <c r="I141" s="62">
        <f t="shared" si="166"/>
        <v>0.59559530479411782</v>
      </c>
      <c r="J141" s="61">
        <f>SUM(J128,J132,J136,J140)</f>
        <v>41005</v>
      </c>
      <c r="K141" s="73">
        <f>SUM(K128,K132,K136,K140)</f>
        <v>129879</v>
      </c>
      <c r="L141" s="62">
        <f t="shared" si="167"/>
        <v>0.31571693653323479</v>
      </c>
      <c r="M141" s="61">
        <f>SUM(M128,M132,M136,M140)</f>
        <v>86081</v>
      </c>
      <c r="N141" s="73">
        <f>SUM(N128,N132,N136,N140)</f>
        <v>199681</v>
      </c>
      <c r="O141" s="62">
        <f t="shared" si="168"/>
        <v>0.43109259268533312</v>
      </c>
      <c r="P141" s="61">
        <f>SUM(P128,P132,P136,P140)</f>
        <v>0</v>
      </c>
      <c r="Q141" s="73">
        <f>SUM(Q128,Q132,Q136,Q140)</f>
        <v>0</v>
      </c>
      <c r="R141" s="62">
        <f t="shared" si="169"/>
        <v>0</v>
      </c>
      <c r="S141" s="61">
        <f>SUM(S128,S132,S136,S140)</f>
        <v>0</v>
      </c>
      <c r="T141" s="73">
        <f>SUM(T128,T132,T136,T140)</f>
        <v>0</v>
      </c>
      <c r="U141" s="62">
        <f t="shared" si="170"/>
        <v>0</v>
      </c>
      <c r="V141" s="61">
        <f>SUM(V128,V132,V136,V140)</f>
        <v>32262</v>
      </c>
      <c r="W141" s="73">
        <f>SUM(W128,W132,W136,W140)</f>
        <v>94609</v>
      </c>
      <c r="X141" s="62">
        <f t="shared" si="171"/>
        <v>0.34100349861006879</v>
      </c>
      <c r="Y141" s="61">
        <f>SUM(Y128,Y132,Y136,Y140)</f>
        <v>0</v>
      </c>
      <c r="Z141" s="73">
        <f>SUM(Z128,Z132,Z136,Z140)</f>
        <v>0</v>
      </c>
      <c r="AA141" s="62">
        <f t="shared" si="172"/>
        <v>0</v>
      </c>
      <c r="AB141" s="61">
        <f>SUM(AB128,AB132,AB136,AB140)</f>
        <v>0</v>
      </c>
      <c r="AC141" s="73">
        <f>SUM(AC128,AC132,AC136,AC140)</f>
        <v>0</v>
      </c>
      <c r="AD141" s="62">
        <f t="shared" si="173"/>
        <v>0</v>
      </c>
      <c r="AE141" s="61">
        <f>SUM(AE128,AE132,AE136,AE140)</f>
        <v>0</v>
      </c>
      <c r="AF141" s="73">
        <f>SUM(AF128,AF132,AF136,AF140)</f>
        <v>0</v>
      </c>
      <c r="AG141" s="62">
        <f t="shared" si="174"/>
        <v>0</v>
      </c>
      <c r="AH141" s="61">
        <f>SUM(AH128,AH132,AH136,AH140)</f>
        <v>0</v>
      </c>
      <c r="AI141" s="73">
        <f>SUM(AI128,AI132,AI136,AI140)</f>
        <v>0</v>
      </c>
      <c r="AJ141" s="62">
        <f t="shared" si="175"/>
        <v>0</v>
      </c>
      <c r="AK141" s="61">
        <f>SUM(AK128,AK132,AK136,AK140)</f>
        <v>0</v>
      </c>
      <c r="AL141" s="73">
        <f>SUM(AL128,AL132,AL136,AL140)</f>
        <v>0</v>
      </c>
      <c r="AM141" s="62">
        <f t="shared" si="176"/>
        <v>0</v>
      </c>
      <c r="AN141" s="61">
        <f>SUM(AN128,AN132,AN136,AN140)</f>
        <v>272100</v>
      </c>
      <c r="AO141" s="61">
        <f>SUM(AO128,AO132,AO136,AO140)</f>
        <v>630368</v>
      </c>
      <c r="AP141" s="105">
        <f t="shared" si="164"/>
        <v>0.43165262196050563</v>
      </c>
      <c r="AQ141" s="134">
        <f>SUM(AQ128,AQ132,AQ136,AQ140)</f>
        <v>58735</v>
      </c>
      <c r="AR141" s="121"/>
    </row>
    <row r="142" spans="1:44" x14ac:dyDescent="0.3">
      <c r="A142" s="238" t="s">
        <v>34</v>
      </c>
      <c r="B142" s="232" t="s">
        <v>24</v>
      </c>
      <c r="C142" s="100" t="s">
        <v>41</v>
      </c>
      <c r="D142" s="77"/>
      <c r="E142" s="70"/>
      <c r="F142" s="55">
        <f t="shared" si="165"/>
        <v>0</v>
      </c>
      <c r="G142" s="77">
        <v>2158</v>
      </c>
      <c r="H142" s="69">
        <v>13531</v>
      </c>
      <c r="I142" s="55">
        <f t="shared" si="166"/>
        <v>0.159485625600473</v>
      </c>
      <c r="J142" s="77">
        <v>3100</v>
      </c>
      <c r="K142" s="69">
        <v>21752</v>
      </c>
      <c r="L142" s="55">
        <f t="shared" si="167"/>
        <v>0.14251563074659801</v>
      </c>
      <c r="M142" s="77">
        <v>2089</v>
      </c>
      <c r="N142" s="69">
        <v>12626</v>
      </c>
      <c r="O142" s="55">
        <f t="shared" si="168"/>
        <v>0.16545224140662126</v>
      </c>
      <c r="P142" s="77"/>
      <c r="Q142" s="69"/>
      <c r="R142" s="55">
        <f t="shared" si="169"/>
        <v>0</v>
      </c>
      <c r="S142" s="77"/>
      <c r="T142" s="69"/>
      <c r="U142" s="55">
        <f t="shared" si="170"/>
        <v>0</v>
      </c>
      <c r="V142" s="77"/>
      <c r="W142" s="69"/>
      <c r="X142" s="55">
        <f t="shared" si="171"/>
        <v>0</v>
      </c>
      <c r="Y142" s="77"/>
      <c r="Z142" s="70"/>
      <c r="AA142" s="55">
        <f t="shared" si="172"/>
        <v>0</v>
      </c>
      <c r="AB142" s="77"/>
      <c r="AC142" s="70"/>
      <c r="AD142" s="55">
        <f t="shared" si="173"/>
        <v>0</v>
      </c>
      <c r="AE142" s="77"/>
      <c r="AF142" s="70"/>
      <c r="AG142" s="55">
        <f t="shared" si="174"/>
        <v>0</v>
      </c>
      <c r="AH142" s="70"/>
      <c r="AI142" s="70"/>
      <c r="AJ142" s="55">
        <f t="shared" si="175"/>
        <v>0</v>
      </c>
      <c r="AK142" s="70"/>
      <c r="AL142" s="70"/>
      <c r="AM142" s="55">
        <f t="shared" si="176"/>
        <v>0</v>
      </c>
      <c r="AN142" s="97">
        <f>SUM(D142,G142,J142,M142,P142,S142,V142,Y142,AB142,AE142,AH142,AK142)</f>
        <v>7347</v>
      </c>
      <c r="AO142" s="77">
        <f>SUM(E142,H142,K142,N142,Q142,W142,T142,Z142,AC142,AF142,AI142,AL142)</f>
        <v>47909</v>
      </c>
      <c r="AP142" s="98">
        <f t="shared" si="164"/>
        <v>0.15335323216932101</v>
      </c>
      <c r="AQ142" s="111">
        <v>586</v>
      </c>
      <c r="AR142" s="121"/>
    </row>
    <row r="143" spans="1:44" x14ac:dyDescent="0.3">
      <c r="A143" s="233"/>
      <c r="B143" s="233"/>
      <c r="C143" s="100" t="s">
        <v>43</v>
      </c>
      <c r="D143" s="77"/>
      <c r="E143" s="70"/>
      <c r="F143" s="55">
        <f t="shared" si="165"/>
        <v>0</v>
      </c>
      <c r="G143" s="77">
        <v>2074</v>
      </c>
      <c r="H143" s="70">
        <v>12937</v>
      </c>
      <c r="I143" s="55">
        <f t="shared" si="166"/>
        <v>0.16031537450722733</v>
      </c>
      <c r="J143" s="77">
        <v>2767</v>
      </c>
      <c r="K143" s="70">
        <v>19420</v>
      </c>
      <c r="L143" s="55">
        <f t="shared" si="167"/>
        <v>0.1424819773429454</v>
      </c>
      <c r="M143" s="77">
        <v>2075</v>
      </c>
      <c r="N143" s="70">
        <v>12749</v>
      </c>
      <c r="O143" s="55">
        <f t="shared" si="168"/>
        <v>0.16275786336183229</v>
      </c>
      <c r="P143" s="77"/>
      <c r="Q143" s="70"/>
      <c r="R143" s="55">
        <f t="shared" si="169"/>
        <v>0</v>
      </c>
      <c r="S143" s="77"/>
      <c r="T143" s="70"/>
      <c r="U143" s="55">
        <f t="shared" si="170"/>
        <v>0</v>
      </c>
      <c r="V143" s="77"/>
      <c r="W143" s="70"/>
      <c r="X143" s="55">
        <f t="shared" si="171"/>
        <v>0</v>
      </c>
      <c r="Y143" s="77"/>
      <c r="Z143" s="70"/>
      <c r="AA143" s="55">
        <f t="shared" si="172"/>
        <v>0</v>
      </c>
      <c r="AB143" s="77">
        <v>38</v>
      </c>
      <c r="AC143" s="70">
        <v>978</v>
      </c>
      <c r="AD143" s="55">
        <f>IF(ISERROR(#REF!/AC143),0,(#REF!/AC143))</f>
        <v>0</v>
      </c>
      <c r="AE143" s="77"/>
      <c r="AF143" s="70"/>
      <c r="AG143" s="55">
        <f t="shared" si="174"/>
        <v>0</v>
      </c>
      <c r="AH143" s="77">
        <v>0</v>
      </c>
      <c r="AI143" s="70"/>
      <c r="AJ143" s="55">
        <f t="shared" si="175"/>
        <v>0</v>
      </c>
      <c r="AK143" s="77">
        <v>0</v>
      </c>
      <c r="AL143" s="70"/>
      <c r="AM143" s="55">
        <f t="shared" si="176"/>
        <v>0</v>
      </c>
      <c r="AN143" s="97">
        <f>SUM(D143,G143,J143,M143,P143,S143,V143,Y143,AE143,AH143,AK143,AB143)</f>
        <v>6954</v>
      </c>
      <c r="AO143" s="77">
        <f>SUM(E143,H143,K143,N143,Q143,W143,T143,Z143,AC143,AF143,AI143,AL143)</f>
        <v>46084</v>
      </c>
      <c r="AP143" s="56">
        <f t="shared" si="164"/>
        <v>0.15089835951740299</v>
      </c>
      <c r="AQ143" s="142">
        <v>524</v>
      </c>
      <c r="AR143" s="121"/>
    </row>
    <row r="144" spans="1:44" x14ac:dyDescent="0.3">
      <c r="A144" s="233"/>
      <c r="B144" s="233"/>
      <c r="C144" s="100" t="s">
        <v>47</v>
      </c>
      <c r="D144" s="77"/>
      <c r="E144" s="70"/>
      <c r="F144" s="55">
        <f t="shared" si="165"/>
        <v>0</v>
      </c>
      <c r="G144" s="77">
        <v>2572</v>
      </c>
      <c r="H144" s="70">
        <v>11923</v>
      </c>
      <c r="I144" s="55">
        <f t="shared" si="166"/>
        <v>0.21571752075819844</v>
      </c>
      <c r="J144" s="77">
        <v>2717</v>
      </c>
      <c r="K144" s="70">
        <v>14271</v>
      </c>
      <c r="L144" s="55">
        <f t="shared" si="167"/>
        <v>0.19038609768061102</v>
      </c>
      <c r="M144" s="77">
        <v>1782</v>
      </c>
      <c r="N144" s="70">
        <v>8192</v>
      </c>
      <c r="O144" s="55">
        <f t="shared" si="168"/>
        <v>0.217529296875</v>
      </c>
      <c r="P144" s="77"/>
      <c r="Q144" s="70"/>
      <c r="R144" s="55">
        <f t="shared" si="169"/>
        <v>0</v>
      </c>
      <c r="S144" s="77"/>
      <c r="T144" s="70"/>
      <c r="U144" s="55">
        <f t="shared" si="170"/>
        <v>0</v>
      </c>
      <c r="V144" s="77"/>
      <c r="W144" s="70"/>
      <c r="X144" s="55">
        <f t="shared" si="171"/>
        <v>0</v>
      </c>
      <c r="Y144" s="77"/>
      <c r="Z144" s="70"/>
      <c r="AA144" s="55">
        <f t="shared" si="172"/>
        <v>0</v>
      </c>
      <c r="AB144" s="77">
        <v>91</v>
      </c>
      <c r="AC144" s="70">
        <v>1890</v>
      </c>
      <c r="AD144" s="55">
        <f t="shared" ref="AD144" si="188">IF(ISERROR(AB144/AC144),0,(AB144/AC144))</f>
        <v>4.8148148148148148E-2</v>
      </c>
      <c r="AE144" s="77"/>
      <c r="AF144" s="70"/>
      <c r="AG144" s="55">
        <f t="shared" si="174"/>
        <v>0</v>
      </c>
      <c r="AH144" s="77">
        <v>0</v>
      </c>
      <c r="AI144" s="70"/>
      <c r="AJ144" s="55">
        <f t="shared" si="175"/>
        <v>0</v>
      </c>
      <c r="AK144" s="77">
        <v>0</v>
      </c>
      <c r="AL144" s="70"/>
      <c r="AM144" s="55">
        <f t="shared" si="176"/>
        <v>0</v>
      </c>
      <c r="AN144" s="97">
        <f>SUM(D144,G144,J144,M144,P144,S144,V144,Y144,AB144,AE144,AH144,AK144)</f>
        <v>7162</v>
      </c>
      <c r="AO144" s="77">
        <f>SUM(E144,H144,K144,N144,Q144,W144,T144,Z144,AC144,AF144,AI144,AL144)</f>
        <v>36276</v>
      </c>
      <c r="AP144" s="56">
        <f t="shared" si="164"/>
        <v>0.19743080824787737</v>
      </c>
      <c r="AQ144" s="111">
        <v>306</v>
      </c>
      <c r="AR144" s="121"/>
    </row>
    <row r="145" spans="1:44" x14ac:dyDescent="0.3">
      <c r="A145" s="233"/>
      <c r="B145" s="234"/>
      <c r="C145" s="102" t="s">
        <v>44</v>
      </c>
      <c r="D145" s="58">
        <f>SUM(D142:D144)</f>
        <v>0</v>
      </c>
      <c r="E145" s="71">
        <f>SUM(E142:E144)</f>
        <v>0</v>
      </c>
      <c r="F145" s="59">
        <f t="shared" si="165"/>
        <v>0</v>
      </c>
      <c r="G145" s="58">
        <f>SUM(G142:G144)</f>
        <v>6804</v>
      </c>
      <c r="H145" s="71">
        <f>SUM(H142:H144)</f>
        <v>38391</v>
      </c>
      <c r="I145" s="59">
        <f t="shared" si="166"/>
        <v>0.17722903805579432</v>
      </c>
      <c r="J145" s="58">
        <f>SUM(J142:J144)</f>
        <v>8584</v>
      </c>
      <c r="K145" s="71">
        <f>SUM(K142:K144)</f>
        <v>55443</v>
      </c>
      <c r="L145" s="59">
        <f t="shared" si="167"/>
        <v>0.15482567682123982</v>
      </c>
      <c r="M145" s="58">
        <f>SUM(M142:M144)</f>
        <v>5946</v>
      </c>
      <c r="N145" s="71">
        <f>SUM(N142:N144)</f>
        <v>33567</v>
      </c>
      <c r="O145" s="59">
        <f t="shared" si="168"/>
        <v>0.17713826079184913</v>
      </c>
      <c r="P145" s="58">
        <f>SUM(P142:P144)</f>
        <v>0</v>
      </c>
      <c r="Q145" s="71">
        <f>SUM(Q142:Q144)</f>
        <v>0</v>
      </c>
      <c r="R145" s="59">
        <f t="shared" si="169"/>
        <v>0</v>
      </c>
      <c r="S145" s="58">
        <f>SUM(S142:S144)</f>
        <v>0</v>
      </c>
      <c r="T145" s="71">
        <f>SUM(T142:T144)</f>
        <v>0</v>
      </c>
      <c r="U145" s="59">
        <f t="shared" si="170"/>
        <v>0</v>
      </c>
      <c r="V145" s="58">
        <f>SUM(V142:V144)</f>
        <v>0</v>
      </c>
      <c r="W145" s="71">
        <f>SUM(W142:W144)</f>
        <v>0</v>
      </c>
      <c r="X145" s="59">
        <f t="shared" si="171"/>
        <v>0</v>
      </c>
      <c r="Y145" s="58">
        <f>SUM(Y142:Y144)</f>
        <v>0</v>
      </c>
      <c r="Z145" s="71">
        <f>SUM(Z142:Z144)</f>
        <v>0</v>
      </c>
      <c r="AA145" s="59">
        <f t="shared" si="172"/>
        <v>0</v>
      </c>
      <c r="AB145" s="58">
        <f>SUM(AB142:AB144)</f>
        <v>129</v>
      </c>
      <c r="AC145" s="71">
        <f>SUM(AC142:AC144)</f>
        <v>2868</v>
      </c>
      <c r="AD145" s="59">
        <f t="shared" si="173"/>
        <v>4.4979079497907949E-2</v>
      </c>
      <c r="AE145" s="58">
        <f>SUM(AE142:AE144)</f>
        <v>0</v>
      </c>
      <c r="AF145" s="71">
        <f>SUM(AF142:AF144)</f>
        <v>0</v>
      </c>
      <c r="AG145" s="59">
        <f t="shared" si="174"/>
        <v>0</v>
      </c>
      <c r="AH145" s="71">
        <f>SUM(AH142:AH144)</f>
        <v>0</v>
      </c>
      <c r="AI145" s="71">
        <f>SUM(AI142:AI144)</f>
        <v>0</v>
      </c>
      <c r="AJ145" s="59">
        <f t="shared" si="175"/>
        <v>0</v>
      </c>
      <c r="AK145" s="71">
        <f>SUM(AK142:AK144)</f>
        <v>0</v>
      </c>
      <c r="AL145" s="71">
        <f>SUM(AL142:AL144)</f>
        <v>0</v>
      </c>
      <c r="AM145" s="59">
        <f t="shared" si="176"/>
        <v>0</v>
      </c>
      <c r="AN145" s="58">
        <f>SUM(AN142:AN144)</f>
        <v>21463</v>
      </c>
      <c r="AO145" s="58">
        <f>SUM(AO142:AO144)</f>
        <v>130269</v>
      </c>
      <c r="AP145" s="103">
        <f t="shared" si="164"/>
        <v>0.1647590754515656</v>
      </c>
      <c r="AQ145" s="133">
        <f>SUM(AQ142:AQ144)</f>
        <v>1416</v>
      </c>
      <c r="AR145" s="121"/>
    </row>
    <row r="146" spans="1:44" x14ac:dyDescent="0.3">
      <c r="A146" s="233"/>
      <c r="B146" s="232" t="s">
        <v>25</v>
      </c>
      <c r="C146" s="100" t="s">
        <v>38</v>
      </c>
      <c r="D146" s="77"/>
      <c r="E146" s="70"/>
      <c r="F146" s="55">
        <f t="shared" si="165"/>
        <v>0</v>
      </c>
      <c r="G146" s="77">
        <v>3221</v>
      </c>
      <c r="H146" s="70">
        <v>16975</v>
      </c>
      <c r="I146" s="55">
        <f t="shared" si="166"/>
        <v>0.18974963181148749</v>
      </c>
      <c r="J146" s="77">
        <v>3169</v>
      </c>
      <c r="K146" s="70">
        <v>20883</v>
      </c>
      <c r="L146" s="55">
        <f t="shared" si="167"/>
        <v>0.15175022745774075</v>
      </c>
      <c r="M146" s="77">
        <v>2628</v>
      </c>
      <c r="N146" s="70">
        <v>13059</v>
      </c>
      <c r="O146" s="55">
        <f t="shared" si="168"/>
        <v>0.20124052377670573</v>
      </c>
      <c r="P146" s="77"/>
      <c r="Q146" s="70"/>
      <c r="R146" s="55">
        <f t="shared" si="169"/>
        <v>0</v>
      </c>
      <c r="S146" s="77"/>
      <c r="T146" s="70"/>
      <c r="U146" s="55">
        <f t="shared" si="170"/>
        <v>0</v>
      </c>
      <c r="V146" s="77"/>
      <c r="W146" s="70"/>
      <c r="X146" s="55">
        <f t="shared" si="171"/>
        <v>0</v>
      </c>
      <c r="Y146" s="77"/>
      <c r="Z146" s="70"/>
      <c r="AA146" s="55">
        <f t="shared" si="172"/>
        <v>0</v>
      </c>
      <c r="AB146" s="77">
        <v>94</v>
      </c>
      <c r="AC146" s="70">
        <v>1796</v>
      </c>
      <c r="AD146" s="55">
        <f t="shared" si="173"/>
        <v>5.2338530066815145E-2</v>
      </c>
      <c r="AE146" s="77"/>
      <c r="AF146" s="70"/>
      <c r="AG146" s="55">
        <f t="shared" si="174"/>
        <v>0</v>
      </c>
      <c r="AH146" s="77">
        <v>0</v>
      </c>
      <c r="AI146" s="69"/>
      <c r="AJ146" s="55">
        <f t="shared" si="175"/>
        <v>0</v>
      </c>
      <c r="AK146" s="77">
        <v>0</v>
      </c>
      <c r="AL146" s="69"/>
      <c r="AM146" s="55">
        <f t="shared" si="176"/>
        <v>0</v>
      </c>
      <c r="AN146" s="97">
        <f>SUM(D146,G146,J146,M146,P146,S146,V146,Y146,AB146,AE146,AH146,AK146)</f>
        <v>9112</v>
      </c>
      <c r="AO146" s="77">
        <f>SUM(E146,H146,K146,N146,Q146,W146,T146,Z146,AC146,AF146,AI146,AL146)</f>
        <v>52713</v>
      </c>
      <c r="AP146" s="56">
        <f t="shared" si="164"/>
        <v>0.172860584675507</v>
      </c>
      <c r="AQ146" s="22">
        <v>604</v>
      </c>
      <c r="AR146" s="121"/>
    </row>
    <row r="147" spans="1:44" x14ac:dyDescent="0.3">
      <c r="A147" s="233"/>
      <c r="B147" s="233"/>
      <c r="C147" s="54" t="s">
        <v>39</v>
      </c>
      <c r="D147" s="77"/>
      <c r="E147" s="70"/>
      <c r="F147" s="55">
        <f t="shared" si="165"/>
        <v>0</v>
      </c>
      <c r="G147" s="77">
        <v>3139</v>
      </c>
      <c r="H147" s="77">
        <v>18009</v>
      </c>
      <c r="I147" s="55">
        <f t="shared" si="166"/>
        <v>0.17430173801987894</v>
      </c>
      <c r="J147" s="77">
        <v>3148</v>
      </c>
      <c r="K147" s="77">
        <v>22362</v>
      </c>
      <c r="L147" s="55">
        <f t="shared" si="167"/>
        <v>0.14077452821751185</v>
      </c>
      <c r="M147" s="77">
        <v>2623</v>
      </c>
      <c r="N147" s="77">
        <v>14777</v>
      </c>
      <c r="O147" s="55">
        <f t="shared" si="168"/>
        <v>0.17750558300060906</v>
      </c>
      <c r="P147" s="77"/>
      <c r="Q147" s="77"/>
      <c r="R147" s="55">
        <f t="shared" si="169"/>
        <v>0</v>
      </c>
      <c r="S147" s="77"/>
      <c r="T147" s="77"/>
      <c r="U147" s="55">
        <f t="shared" si="170"/>
        <v>0</v>
      </c>
      <c r="V147" s="77"/>
      <c r="W147" s="77"/>
      <c r="X147" s="55">
        <f t="shared" si="171"/>
        <v>0</v>
      </c>
      <c r="Y147" s="77"/>
      <c r="Z147" s="77"/>
      <c r="AA147" s="55">
        <f t="shared" si="172"/>
        <v>0</v>
      </c>
      <c r="AB147" s="111">
        <v>74</v>
      </c>
      <c r="AC147" s="77">
        <v>2127</v>
      </c>
      <c r="AD147" s="55">
        <f>IF(ISERROR(AB143/AC147),0,(AB143/AC147))</f>
        <v>1.7865538316878232E-2</v>
      </c>
      <c r="AE147" s="77"/>
      <c r="AF147" s="70"/>
      <c r="AG147" s="55">
        <f t="shared" si="174"/>
        <v>0</v>
      </c>
      <c r="AH147" s="77">
        <v>0</v>
      </c>
      <c r="AI147" s="70"/>
      <c r="AJ147" s="55">
        <f t="shared" si="175"/>
        <v>0</v>
      </c>
      <c r="AK147" s="77">
        <v>0</v>
      </c>
      <c r="AL147" s="70"/>
      <c r="AM147" s="55">
        <f t="shared" si="176"/>
        <v>0</v>
      </c>
      <c r="AN147" s="97">
        <f>SUM(D147,G147,J147,M147,P147,S147,V147,Y147,AB147,AE147,AH147,AK147)</f>
        <v>8984</v>
      </c>
      <c r="AO147" s="77">
        <f>SUM(E147,H147,K147,N147,Q147,W147,T147,Z147,AC147,AF147,AI147,AL147)</f>
        <v>57275</v>
      </c>
      <c r="AP147" s="56">
        <f t="shared" si="164"/>
        <v>0.15685726756874727</v>
      </c>
      <c r="AQ147" s="124">
        <v>672</v>
      </c>
      <c r="AR147" s="122"/>
    </row>
    <row r="148" spans="1:44" x14ac:dyDescent="0.3">
      <c r="A148" s="233"/>
      <c r="B148" s="233"/>
      <c r="C148" s="100" t="s">
        <v>52</v>
      </c>
      <c r="D148" s="77"/>
      <c r="E148" s="77"/>
      <c r="F148" s="55">
        <f t="shared" si="165"/>
        <v>0</v>
      </c>
      <c r="G148" s="77">
        <v>3131</v>
      </c>
      <c r="H148" s="70">
        <v>17338</v>
      </c>
      <c r="I148" s="55">
        <f t="shared" si="166"/>
        <v>0.18058599607797901</v>
      </c>
      <c r="J148" s="77">
        <v>3067</v>
      </c>
      <c r="K148" s="70">
        <v>21616</v>
      </c>
      <c r="L148" s="55">
        <f t="shared" si="167"/>
        <v>0.14188564026646927</v>
      </c>
      <c r="M148" s="77">
        <v>2304</v>
      </c>
      <c r="N148" s="70">
        <v>13063</v>
      </c>
      <c r="O148" s="55">
        <f t="shared" si="168"/>
        <v>0.17637602388425325</v>
      </c>
      <c r="P148" s="77"/>
      <c r="Q148" s="77"/>
      <c r="R148" s="55">
        <f t="shared" si="169"/>
        <v>0</v>
      </c>
      <c r="S148" s="77"/>
      <c r="T148" s="77"/>
      <c r="U148" s="55">
        <f t="shared" si="170"/>
        <v>0</v>
      </c>
      <c r="V148" s="77"/>
      <c r="W148" s="77"/>
      <c r="X148" s="55">
        <f t="shared" si="171"/>
        <v>0</v>
      </c>
      <c r="Y148" s="77"/>
      <c r="Z148" s="77"/>
      <c r="AA148" s="55">
        <f t="shared" si="172"/>
        <v>0</v>
      </c>
      <c r="AB148" s="77">
        <v>78</v>
      </c>
      <c r="AC148" s="77">
        <v>2416</v>
      </c>
      <c r="AD148" s="55">
        <f t="shared" ref="AD148" si="189">IF(ISERROR(AB148/AC148),0,(AB148/AC148))</f>
        <v>3.2284768211920528E-2</v>
      </c>
      <c r="AE148" s="77"/>
      <c r="AF148" s="70"/>
      <c r="AG148" s="55">
        <f t="shared" si="174"/>
        <v>0</v>
      </c>
      <c r="AH148" s="77">
        <v>0</v>
      </c>
      <c r="AI148" s="70"/>
      <c r="AJ148" s="55">
        <f t="shared" si="175"/>
        <v>0</v>
      </c>
      <c r="AK148" s="77">
        <v>0</v>
      </c>
      <c r="AL148" s="70"/>
      <c r="AM148" s="55">
        <f t="shared" si="176"/>
        <v>0</v>
      </c>
      <c r="AN148" s="97">
        <f>SUM(D148,G148,J148,M148,P148,S148,V148,Y148,AB148,AE148,AH148,AK148)</f>
        <v>8580</v>
      </c>
      <c r="AO148" s="77">
        <f>SUM(E148,H148,K148,N148,Q148,W148,T148,Z148,AC148,AF148,AI148,AL148)</f>
        <v>54433</v>
      </c>
      <c r="AP148" s="56">
        <f t="shared" si="164"/>
        <v>0.15762497014678595</v>
      </c>
      <c r="AQ148" s="124">
        <v>793</v>
      </c>
      <c r="AR148" s="121"/>
    </row>
    <row r="149" spans="1:44" x14ac:dyDescent="0.3">
      <c r="A149" s="233"/>
      <c r="B149" s="234"/>
      <c r="C149" s="102" t="s">
        <v>44</v>
      </c>
      <c r="D149" s="58">
        <f>SUM(D146:D148)</f>
        <v>0</v>
      </c>
      <c r="E149" s="71">
        <f>SUM(E146:E148)</f>
        <v>0</v>
      </c>
      <c r="F149" s="59">
        <f t="shared" si="165"/>
        <v>0</v>
      </c>
      <c r="G149" s="58">
        <f>SUM(G146:G148)</f>
        <v>9491</v>
      </c>
      <c r="H149" s="71">
        <f>SUM(H146:H148)</f>
        <v>52322</v>
      </c>
      <c r="I149" s="59">
        <f t="shared" si="166"/>
        <v>0.1813959711020221</v>
      </c>
      <c r="J149" s="58">
        <f>SUM(J146:J148)</f>
        <v>9384</v>
      </c>
      <c r="K149" s="71">
        <f>SUM(K146:K148)</f>
        <v>64861</v>
      </c>
      <c r="L149" s="59">
        <f t="shared" si="167"/>
        <v>0.14467862043446755</v>
      </c>
      <c r="M149" s="58">
        <f>SUM(M146:M148)</f>
        <v>7555</v>
      </c>
      <c r="N149" s="71">
        <f>SUM(N146:N148)</f>
        <v>40899</v>
      </c>
      <c r="O149" s="59">
        <f t="shared" si="168"/>
        <v>0.18472334286901881</v>
      </c>
      <c r="P149" s="58">
        <f>SUM(P146:P148)</f>
        <v>0</v>
      </c>
      <c r="Q149" s="71">
        <f>SUM(Q146:Q148)</f>
        <v>0</v>
      </c>
      <c r="R149" s="59">
        <f t="shared" si="169"/>
        <v>0</v>
      </c>
      <c r="S149" s="58">
        <f>SUM(S146:S148)</f>
        <v>0</v>
      </c>
      <c r="T149" s="71">
        <f>SUM(T146:T148)</f>
        <v>0</v>
      </c>
      <c r="U149" s="59">
        <f t="shared" si="170"/>
        <v>0</v>
      </c>
      <c r="V149" s="58">
        <f>SUM(V146:V148)</f>
        <v>0</v>
      </c>
      <c r="W149" s="71">
        <f>SUM(W146:W148)</f>
        <v>0</v>
      </c>
      <c r="X149" s="59">
        <f t="shared" si="171"/>
        <v>0</v>
      </c>
      <c r="Y149" s="58">
        <f>SUM(Y146:Y148)</f>
        <v>0</v>
      </c>
      <c r="Z149" s="71">
        <f>SUM(Z146:Z148)</f>
        <v>0</v>
      </c>
      <c r="AA149" s="59">
        <f t="shared" si="172"/>
        <v>0</v>
      </c>
      <c r="AB149" s="58">
        <f>SUM(AB146:AB148)</f>
        <v>246</v>
      </c>
      <c r="AC149" s="71">
        <f>SUM(AC146:AC148)</f>
        <v>6339</v>
      </c>
      <c r="AD149" s="59">
        <f t="shared" si="173"/>
        <v>3.8807382867960247E-2</v>
      </c>
      <c r="AE149" s="58">
        <f>SUM(AE146:AE148)</f>
        <v>0</v>
      </c>
      <c r="AF149" s="71">
        <f>SUM(AF146:AF148)</f>
        <v>0</v>
      </c>
      <c r="AG149" s="59">
        <f t="shared" si="174"/>
        <v>0</v>
      </c>
      <c r="AH149" s="71">
        <f>SUM(AH146:AH148)</f>
        <v>0</v>
      </c>
      <c r="AI149" s="71">
        <f>SUM(AI146:AI148)</f>
        <v>0</v>
      </c>
      <c r="AJ149" s="59">
        <f t="shared" si="175"/>
        <v>0</v>
      </c>
      <c r="AK149" s="71">
        <f>SUM(AK146:AK148)</f>
        <v>0</v>
      </c>
      <c r="AL149" s="71">
        <f>SUM(AL146:AL148)</f>
        <v>0</v>
      </c>
      <c r="AM149" s="59">
        <f t="shared" si="176"/>
        <v>0</v>
      </c>
      <c r="AN149" s="58">
        <f>SUM(AN146:AN148)</f>
        <v>26676</v>
      </c>
      <c r="AO149" s="58">
        <f>SUM(AO146:AO148)</f>
        <v>164421</v>
      </c>
      <c r="AP149" s="103">
        <f t="shared" si="164"/>
        <v>0.16224204937325523</v>
      </c>
      <c r="AQ149" s="133">
        <f>SUM(AQ146:AQ148)</f>
        <v>2069</v>
      </c>
      <c r="AR149" s="121"/>
    </row>
    <row r="150" spans="1:44" x14ac:dyDescent="0.3">
      <c r="A150" s="233"/>
      <c r="B150" s="232" t="s">
        <v>26</v>
      </c>
      <c r="C150" s="100" t="s">
        <v>55</v>
      </c>
      <c r="D150" s="77"/>
      <c r="E150" s="77"/>
      <c r="F150" s="55">
        <f t="shared" si="165"/>
        <v>0</v>
      </c>
      <c r="G150" s="77">
        <v>2978</v>
      </c>
      <c r="H150" s="77">
        <v>16650</v>
      </c>
      <c r="I150" s="55">
        <f t="shared" si="166"/>
        <v>0.17885885885885885</v>
      </c>
      <c r="J150" s="77">
        <v>1440</v>
      </c>
      <c r="K150" s="77">
        <v>9722</v>
      </c>
      <c r="L150" s="55">
        <f t="shared" si="167"/>
        <v>0.1481176712610574</v>
      </c>
      <c r="M150" s="77">
        <v>2541</v>
      </c>
      <c r="N150" s="77">
        <v>12373</v>
      </c>
      <c r="O150" s="55">
        <f t="shared" si="168"/>
        <v>0.2053665238826477</v>
      </c>
      <c r="P150" s="77"/>
      <c r="Q150" s="77"/>
      <c r="R150" s="55">
        <f t="shared" si="169"/>
        <v>0</v>
      </c>
      <c r="S150" s="77"/>
      <c r="T150" s="77"/>
      <c r="U150" s="55">
        <f t="shared" si="170"/>
        <v>0</v>
      </c>
      <c r="V150" s="77"/>
      <c r="W150" s="77"/>
      <c r="X150" s="55">
        <f t="shared" si="171"/>
        <v>0</v>
      </c>
      <c r="Y150" s="77"/>
      <c r="Z150" s="77"/>
      <c r="AA150" s="55">
        <f t="shared" si="172"/>
        <v>0</v>
      </c>
      <c r="AB150" s="77">
        <v>161</v>
      </c>
      <c r="AC150" s="77">
        <v>2901</v>
      </c>
      <c r="AD150" s="55">
        <f t="shared" si="173"/>
        <v>5.5498104102033784E-2</v>
      </c>
      <c r="AE150" s="77"/>
      <c r="AF150" s="77"/>
      <c r="AG150" s="55">
        <f t="shared" si="174"/>
        <v>0</v>
      </c>
      <c r="AH150" s="77">
        <v>0</v>
      </c>
      <c r="AI150" s="69"/>
      <c r="AJ150" s="55">
        <f t="shared" si="175"/>
        <v>0</v>
      </c>
      <c r="AK150" s="77">
        <v>0</v>
      </c>
      <c r="AL150" s="69"/>
      <c r="AM150" s="55">
        <f t="shared" si="176"/>
        <v>0</v>
      </c>
      <c r="AN150" s="97">
        <f>SUM(D150,G150,J150,M150,P150,S150,V150,Y150,AB150,AE150,AH150,AK150)</f>
        <v>7120</v>
      </c>
      <c r="AO150" s="77">
        <f>SUM(E150,H150,K150,N150,Q150,W150,T150,Z150,AC150,AF150,AI150,AL150)</f>
        <v>41646</v>
      </c>
      <c r="AP150" s="56">
        <f t="shared" si="164"/>
        <v>0.17096479854007587</v>
      </c>
      <c r="AQ150" s="137">
        <v>693</v>
      </c>
      <c r="AR150" s="121"/>
    </row>
    <row r="151" spans="1:44" x14ac:dyDescent="0.3">
      <c r="A151" s="233"/>
      <c r="B151" s="233"/>
      <c r="C151" s="100" t="s">
        <v>50</v>
      </c>
      <c r="D151" s="77"/>
      <c r="E151" s="70"/>
      <c r="F151" s="55">
        <f t="shared" si="165"/>
        <v>0</v>
      </c>
      <c r="G151" s="111">
        <v>2873</v>
      </c>
      <c r="H151" s="70"/>
      <c r="I151" s="55">
        <f t="shared" si="166"/>
        <v>0</v>
      </c>
      <c r="J151" s="111">
        <v>1530</v>
      </c>
      <c r="K151" s="70"/>
      <c r="L151" s="55">
        <f t="shared" si="167"/>
        <v>0</v>
      </c>
      <c r="M151" s="111">
        <v>2211</v>
      </c>
      <c r="N151" s="70"/>
      <c r="O151" s="55">
        <f t="shared" si="168"/>
        <v>0</v>
      </c>
      <c r="P151" s="77"/>
      <c r="Q151" s="70"/>
      <c r="R151" s="55">
        <f t="shared" si="169"/>
        <v>0</v>
      </c>
      <c r="S151" s="77"/>
      <c r="T151" s="70"/>
      <c r="U151" s="55">
        <f t="shared" si="170"/>
        <v>0</v>
      </c>
      <c r="V151" s="77"/>
      <c r="W151" s="70"/>
      <c r="X151" s="55">
        <f t="shared" si="171"/>
        <v>0</v>
      </c>
      <c r="Y151" s="77"/>
      <c r="Z151" s="70"/>
      <c r="AA151" s="55">
        <f t="shared" si="172"/>
        <v>0</v>
      </c>
      <c r="AB151" s="142">
        <v>125</v>
      </c>
      <c r="AC151" s="70"/>
      <c r="AD151" s="55">
        <f t="shared" si="173"/>
        <v>0</v>
      </c>
      <c r="AE151" s="77"/>
      <c r="AF151" s="70"/>
      <c r="AG151" s="55">
        <f t="shared" si="174"/>
        <v>0</v>
      </c>
      <c r="AH151" s="77">
        <v>0</v>
      </c>
      <c r="AI151" s="70"/>
      <c r="AJ151" s="55">
        <f t="shared" si="175"/>
        <v>0</v>
      </c>
      <c r="AK151" s="77">
        <v>0</v>
      </c>
      <c r="AL151" s="70"/>
      <c r="AM151" s="55">
        <f t="shared" si="176"/>
        <v>0</v>
      </c>
      <c r="AN151" s="97">
        <f>SUM(D151,G151,J151,M151,P151,S151,V151,Y151,AB151,AE151,AH151,AK151)</f>
        <v>6739</v>
      </c>
      <c r="AO151" s="77">
        <f>SUM(E151,H151,K151,N151,Q151,W151,T151,Z151,AC151,AF151,AI151,AL151)</f>
        <v>0</v>
      </c>
      <c r="AP151" s="98">
        <f t="shared" si="164"/>
        <v>0</v>
      </c>
      <c r="AQ151" s="124">
        <v>850</v>
      </c>
      <c r="AR151" s="121"/>
    </row>
    <row r="152" spans="1:44" x14ac:dyDescent="0.3">
      <c r="A152" s="233"/>
      <c r="B152" s="233"/>
      <c r="C152" s="100" t="s">
        <v>51</v>
      </c>
      <c r="D152" s="77"/>
      <c r="E152" s="70"/>
      <c r="F152" s="55">
        <f t="shared" si="165"/>
        <v>0</v>
      </c>
      <c r="G152" s="77">
        <v>2479</v>
      </c>
      <c r="H152" s="70"/>
      <c r="I152" s="55">
        <f t="shared" si="166"/>
        <v>0</v>
      </c>
      <c r="J152" s="77">
        <v>1787</v>
      </c>
      <c r="K152" s="70"/>
      <c r="L152" s="55">
        <f t="shared" si="167"/>
        <v>0</v>
      </c>
      <c r="M152" s="77">
        <v>2677</v>
      </c>
      <c r="N152" s="70"/>
      <c r="O152" s="55">
        <f t="shared" si="168"/>
        <v>0</v>
      </c>
      <c r="P152" s="77"/>
      <c r="Q152" s="70"/>
      <c r="R152" s="55">
        <f t="shared" si="169"/>
        <v>0</v>
      </c>
      <c r="S152" s="77"/>
      <c r="T152" s="70"/>
      <c r="U152" s="55">
        <f t="shared" si="170"/>
        <v>0</v>
      </c>
      <c r="V152" s="77"/>
      <c r="W152" s="70"/>
      <c r="X152" s="55">
        <f t="shared" si="171"/>
        <v>0</v>
      </c>
      <c r="Y152" s="77"/>
      <c r="Z152" s="70"/>
      <c r="AA152" s="55">
        <f t="shared" si="172"/>
        <v>0</v>
      </c>
      <c r="AB152" s="77">
        <v>100</v>
      </c>
      <c r="AC152" s="70"/>
      <c r="AD152" s="55">
        <f t="shared" si="173"/>
        <v>0</v>
      </c>
      <c r="AE152" s="77"/>
      <c r="AF152" s="70"/>
      <c r="AG152" s="55">
        <f t="shared" si="174"/>
        <v>0</v>
      </c>
      <c r="AH152" s="77">
        <v>0</v>
      </c>
      <c r="AI152" s="70"/>
      <c r="AJ152" s="55">
        <f t="shared" si="175"/>
        <v>0</v>
      </c>
      <c r="AK152" s="77">
        <v>0</v>
      </c>
      <c r="AL152" s="70"/>
      <c r="AM152" s="55">
        <f t="shared" si="176"/>
        <v>0</v>
      </c>
      <c r="AN152" s="97">
        <f>SUM(D152,G152,J152,M152,P152,S152,V152,Y152,AB152,AE152,AH152,AK152)</f>
        <v>7043</v>
      </c>
      <c r="AO152" s="77">
        <f>SUM(E152,H152,K152,N152,Q152,W152,T152,Z152,AC152,AF152,AI152,AL152)</f>
        <v>0</v>
      </c>
      <c r="AP152" s="56">
        <f t="shared" si="164"/>
        <v>0</v>
      </c>
      <c r="AQ152" s="118">
        <v>639</v>
      </c>
      <c r="AR152" s="121"/>
    </row>
    <row r="153" spans="1:44" x14ac:dyDescent="0.3">
      <c r="A153" s="233"/>
      <c r="B153" s="234"/>
      <c r="C153" s="102" t="s">
        <v>44</v>
      </c>
      <c r="D153" s="58">
        <f>SUM(D150:D152)</f>
        <v>0</v>
      </c>
      <c r="E153" s="71">
        <f>SUM(E150:E152)</f>
        <v>0</v>
      </c>
      <c r="F153" s="59">
        <f t="shared" si="165"/>
        <v>0</v>
      </c>
      <c r="G153" s="58">
        <f>SUM(G150:G152)</f>
        <v>8330</v>
      </c>
      <c r="H153" s="71">
        <f>SUM(H150:H152)</f>
        <v>16650</v>
      </c>
      <c r="I153" s="59">
        <f t="shared" si="166"/>
        <v>0.50030030030030026</v>
      </c>
      <c r="J153" s="58">
        <f>SUM(J150:J152)</f>
        <v>4757</v>
      </c>
      <c r="K153" s="71">
        <f>SUM(K150:K152)</f>
        <v>9722</v>
      </c>
      <c r="L153" s="59">
        <f t="shared" si="167"/>
        <v>0.48930261263114583</v>
      </c>
      <c r="M153" s="58">
        <f>SUM(M150:M152)</f>
        <v>7429</v>
      </c>
      <c r="N153" s="71">
        <f>SUM(N150:N152)</f>
        <v>12373</v>
      </c>
      <c r="O153" s="59">
        <f t="shared" si="168"/>
        <v>0.60042026994261699</v>
      </c>
      <c r="P153" s="58">
        <f>SUM(P150:P152)</f>
        <v>0</v>
      </c>
      <c r="Q153" s="71">
        <f>SUM(Q150:Q152)</f>
        <v>0</v>
      </c>
      <c r="R153" s="59">
        <f t="shared" si="169"/>
        <v>0</v>
      </c>
      <c r="S153" s="58">
        <f>SUM(S150:S152)</f>
        <v>0</v>
      </c>
      <c r="T153" s="71">
        <f>SUM(T150:T152)</f>
        <v>0</v>
      </c>
      <c r="U153" s="59">
        <f t="shared" si="170"/>
        <v>0</v>
      </c>
      <c r="V153" s="58">
        <f>SUM(V150:V152)</f>
        <v>0</v>
      </c>
      <c r="W153" s="71">
        <f>SUM(W150:W152)</f>
        <v>0</v>
      </c>
      <c r="X153" s="59">
        <f t="shared" si="171"/>
        <v>0</v>
      </c>
      <c r="Y153" s="58">
        <f>SUM(Y150:Y152)</f>
        <v>0</v>
      </c>
      <c r="Z153" s="71">
        <f>SUM(Z150:Z152)</f>
        <v>0</v>
      </c>
      <c r="AA153" s="59">
        <f t="shared" si="172"/>
        <v>0</v>
      </c>
      <c r="AB153" s="58">
        <f>SUM(AB150:AB152)</f>
        <v>386</v>
      </c>
      <c r="AC153" s="71">
        <f>SUM(AC150:AC152)</f>
        <v>2901</v>
      </c>
      <c r="AD153" s="59">
        <f t="shared" si="173"/>
        <v>0.13305756635642882</v>
      </c>
      <c r="AE153" s="58">
        <f>SUM(AE150:AE152)</f>
        <v>0</v>
      </c>
      <c r="AF153" s="71">
        <f>SUM(AF150:AF152)</f>
        <v>0</v>
      </c>
      <c r="AG153" s="59">
        <f t="shared" si="174"/>
        <v>0</v>
      </c>
      <c r="AH153" s="71">
        <f>SUM(AH150:AH152)</f>
        <v>0</v>
      </c>
      <c r="AI153" s="71">
        <f>SUM(AI150:AI152)</f>
        <v>0</v>
      </c>
      <c r="AJ153" s="59">
        <f t="shared" si="175"/>
        <v>0</v>
      </c>
      <c r="AK153" s="71">
        <f>SUM(AK150:AK152)</f>
        <v>0</v>
      </c>
      <c r="AL153" s="71">
        <f>SUM(AL150:AL152)</f>
        <v>0</v>
      </c>
      <c r="AM153" s="59">
        <f t="shared" si="176"/>
        <v>0</v>
      </c>
      <c r="AN153" s="58">
        <f>SUM(AN150:AN152)</f>
        <v>20902</v>
      </c>
      <c r="AO153" s="58">
        <f>SUM(AO150:AO152)</f>
        <v>41646</v>
      </c>
      <c r="AP153" s="103">
        <f t="shared" si="164"/>
        <v>0.50189694088267778</v>
      </c>
      <c r="AQ153" s="133">
        <f>SUM(AQ150:AQ152)</f>
        <v>2182</v>
      </c>
      <c r="AR153" s="121"/>
    </row>
    <row r="154" spans="1:44" x14ac:dyDescent="0.3">
      <c r="A154" s="233"/>
      <c r="B154" s="232" t="s">
        <v>9</v>
      </c>
      <c r="C154" s="100" t="s">
        <v>53</v>
      </c>
      <c r="D154" s="113"/>
      <c r="E154" s="70"/>
      <c r="F154" s="55">
        <f t="shared" si="165"/>
        <v>0</v>
      </c>
      <c r="G154" s="111">
        <v>3127</v>
      </c>
      <c r="H154" s="70"/>
      <c r="I154" s="55">
        <f t="shared" si="166"/>
        <v>0</v>
      </c>
      <c r="J154" s="111">
        <v>2551</v>
      </c>
      <c r="K154" s="70"/>
      <c r="L154" s="55">
        <f t="shared" si="167"/>
        <v>0</v>
      </c>
      <c r="M154" s="111">
        <v>2786</v>
      </c>
      <c r="N154" s="70"/>
      <c r="O154" s="55">
        <f t="shared" si="168"/>
        <v>0</v>
      </c>
      <c r="P154" s="113"/>
      <c r="Q154" s="70"/>
      <c r="R154" s="55">
        <f t="shared" si="169"/>
        <v>0</v>
      </c>
      <c r="S154" s="113"/>
      <c r="T154" s="70"/>
      <c r="U154" s="55">
        <f t="shared" si="170"/>
        <v>0</v>
      </c>
      <c r="V154" s="113"/>
      <c r="W154" s="70"/>
      <c r="X154" s="55">
        <f t="shared" si="171"/>
        <v>0</v>
      </c>
      <c r="Y154" s="113"/>
      <c r="Z154" s="70"/>
      <c r="AA154" s="55">
        <f t="shared" si="172"/>
        <v>0</v>
      </c>
      <c r="AB154" s="149">
        <v>147</v>
      </c>
      <c r="AC154" s="70"/>
      <c r="AD154" s="55">
        <f t="shared" si="173"/>
        <v>0</v>
      </c>
      <c r="AE154" s="113"/>
      <c r="AF154" s="70"/>
      <c r="AG154" s="55">
        <f t="shared" si="174"/>
        <v>0</v>
      </c>
      <c r="AH154" s="77">
        <v>0</v>
      </c>
      <c r="AI154" s="69"/>
      <c r="AJ154" s="55">
        <f t="shared" si="175"/>
        <v>0</v>
      </c>
      <c r="AK154" s="77">
        <v>0</v>
      </c>
      <c r="AL154" s="69"/>
      <c r="AM154" s="55">
        <f t="shared" si="176"/>
        <v>0</v>
      </c>
      <c r="AN154" s="97">
        <f>SUM(D154,G154,J154,M154,P154,S154,V154,Y154,AB154,AE154,AH154,AK154)</f>
        <v>8611</v>
      </c>
      <c r="AO154" s="77">
        <f>SUM(E154,H154,K154,N154,Q154,W154,T154,Z154,AC154,AF154,AI154,AL154)</f>
        <v>0</v>
      </c>
      <c r="AP154" s="56">
        <f t="shared" si="164"/>
        <v>0</v>
      </c>
      <c r="AQ154" s="124">
        <v>1017</v>
      </c>
      <c r="AR154" s="121"/>
    </row>
    <row r="155" spans="1:44" x14ac:dyDescent="0.3">
      <c r="A155" s="233"/>
      <c r="B155" s="233"/>
      <c r="C155" s="100" t="s">
        <v>48</v>
      </c>
      <c r="D155" s="155"/>
      <c r="E155" s="154"/>
      <c r="F155" s="55">
        <v>0</v>
      </c>
      <c r="G155" s="160">
        <v>3923</v>
      </c>
      <c r="H155" s="154"/>
      <c r="I155" s="55">
        <v>0</v>
      </c>
      <c r="J155" s="155"/>
      <c r="K155" s="154"/>
      <c r="L155" s="55">
        <v>0</v>
      </c>
      <c r="M155" s="160">
        <v>623</v>
      </c>
      <c r="N155" s="154"/>
      <c r="O155" s="55">
        <v>0</v>
      </c>
      <c r="P155" s="155"/>
      <c r="Q155" s="154"/>
      <c r="R155" s="55">
        <v>0</v>
      </c>
      <c r="S155" s="155"/>
      <c r="T155" s="154"/>
      <c r="U155" s="55">
        <v>0</v>
      </c>
      <c r="V155" s="155"/>
      <c r="W155" s="154"/>
      <c r="X155" s="55">
        <v>0</v>
      </c>
      <c r="Y155" s="155"/>
      <c r="Z155" s="154"/>
      <c r="AA155" s="55">
        <v>0</v>
      </c>
      <c r="AB155" s="160">
        <v>95</v>
      </c>
      <c r="AC155" s="154"/>
      <c r="AD155" s="55">
        <v>0</v>
      </c>
      <c r="AE155" s="155"/>
      <c r="AF155" s="154"/>
      <c r="AG155" s="55">
        <v>0</v>
      </c>
      <c r="AH155" s="155">
        <v>0</v>
      </c>
      <c r="AI155" s="154"/>
      <c r="AJ155" s="55">
        <v>0</v>
      </c>
      <c r="AK155" s="155">
        <v>0</v>
      </c>
      <c r="AL155" s="154"/>
      <c r="AM155" s="55">
        <v>0</v>
      </c>
      <c r="AN155" s="156">
        <v>4641</v>
      </c>
      <c r="AO155" s="155">
        <v>0</v>
      </c>
      <c r="AP155" s="56">
        <v>0</v>
      </c>
      <c r="AQ155" s="158">
        <v>450</v>
      </c>
      <c r="AR155" s="121"/>
    </row>
    <row r="156" spans="1:44" x14ac:dyDescent="0.3">
      <c r="A156" s="233"/>
      <c r="B156" s="233"/>
      <c r="C156" s="100" t="s">
        <v>54</v>
      </c>
      <c r="D156" s="111">
        <v>0</v>
      </c>
      <c r="E156" s="111"/>
      <c r="F156" s="55">
        <f t="shared" ref="F156" si="190">IF(ISERROR(D156/E156),0,(D156/E156))</f>
        <v>0</v>
      </c>
      <c r="G156" s="111">
        <v>3191</v>
      </c>
      <c r="H156" s="163"/>
      <c r="I156" s="163"/>
      <c r="J156" s="163">
        <v>0</v>
      </c>
      <c r="K156" s="111"/>
      <c r="L156" s="55">
        <f t="shared" ref="L156" si="191">IF(ISERROR(J156/K156),0,(J156/K156))</f>
        <v>0</v>
      </c>
      <c r="M156" s="111">
        <v>1033</v>
      </c>
      <c r="N156" s="111"/>
      <c r="O156" s="55">
        <f t="shared" ref="O156" si="192">IF(ISERROR(M156/N156),0,(M156/N156))</f>
        <v>0</v>
      </c>
      <c r="P156" s="111">
        <v>0</v>
      </c>
      <c r="Q156" s="111"/>
      <c r="R156" s="55">
        <f t="shared" ref="R156" si="193">IF(ISERROR(P156/Q156),0,(P156/Q156))</f>
        <v>0</v>
      </c>
      <c r="S156" s="111">
        <v>0</v>
      </c>
      <c r="T156" s="142"/>
      <c r="U156" s="142"/>
      <c r="V156" s="142">
        <v>0</v>
      </c>
      <c r="W156" s="142"/>
      <c r="X156" s="55">
        <f t="shared" ref="X156" si="194">IF(ISERROR(V156/W156),0,(V156/W156))</f>
        <v>0</v>
      </c>
      <c r="Y156" s="142">
        <v>0</v>
      </c>
      <c r="Z156" s="142"/>
      <c r="AA156" s="142"/>
      <c r="AB156" s="142">
        <v>48</v>
      </c>
      <c r="AC156" s="142"/>
      <c r="AD156" s="55">
        <f t="shared" ref="AD156" si="195">IF(ISERROR(AB156/AC156),0,(AB156/AC156))</f>
        <v>0</v>
      </c>
      <c r="AE156" s="142">
        <v>0</v>
      </c>
      <c r="AF156" s="142"/>
      <c r="AG156" s="55">
        <f t="shared" ref="AG156" si="196">IF(ISERROR(AE156/AF156),0,(AE156/AF156))</f>
        <v>0</v>
      </c>
      <c r="AH156" s="142">
        <v>0</v>
      </c>
      <c r="AI156" s="142"/>
      <c r="AJ156" s="55">
        <f t="shared" ref="AJ156" si="197">IF(ISERROR(AH156/AI156),0,(AH156/AI156))</f>
        <v>0</v>
      </c>
      <c r="AK156" s="111">
        <v>0</v>
      </c>
      <c r="AL156" s="70"/>
      <c r="AM156" s="55">
        <f t="shared" ref="AM156" si="198">IF(ISERROR(AK156/AL156),0,(AK156/AL156))</f>
        <v>0</v>
      </c>
      <c r="AN156" s="97">
        <f>SUM(D156,G156,J156,M156,P156,S156,V156,Y156,AB156,AE156,AH156,AK156)</f>
        <v>4272</v>
      </c>
      <c r="AO156" s="77">
        <f>SUM(E156,H156,K156,N156,Q156,W156,T156,Z156,AC156,AF156,AI156,AL156)</f>
        <v>0</v>
      </c>
      <c r="AP156" s="56">
        <f t="shared" si="164"/>
        <v>0</v>
      </c>
      <c r="AQ156" s="118">
        <v>410</v>
      </c>
      <c r="AR156" s="121"/>
    </row>
    <row r="157" spans="1:44" x14ac:dyDescent="0.3">
      <c r="A157" s="234"/>
      <c r="B157" s="234"/>
      <c r="C157" s="102" t="s">
        <v>44</v>
      </c>
      <c r="D157" s="58">
        <f>SUM(D154:D156)</f>
        <v>0</v>
      </c>
      <c r="E157" s="71">
        <f>SUM(E154:E156)</f>
        <v>0</v>
      </c>
      <c r="F157" s="59">
        <f t="shared" si="165"/>
        <v>0</v>
      </c>
      <c r="G157" s="58">
        <f>SUM(G154:G156)</f>
        <v>10241</v>
      </c>
      <c r="H157" s="71">
        <f>SUM(H154:H156)</f>
        <v>0</v>
      </c>
      <c r="I157" s="59">
        <f t="shared" si="166"/>
        <v>0</v>
      </c>
      <c r="J157" s="58">
        <f>SUM(J154:J156)</f>
        <v>2551</v>
      </c>
      <c r="K157" s="71">
        <f>SUM(K154:K156)</f>
        <v>0</v>
      </c>
      <c r="L157" s="59">
        <f t="shared" si="167"/>
        <v>0</v>
      </c>
      <c r="M157" s="58">
        <f>SUM(M154:M156)</f>
        <v>4442</v>
      </c>
      <c r="N157" s="71">
        <f>SUM(N154:N156)</f>
        <v>0</v>
      </c>
      <c r="O157" s="59">
        <f t="shared" si="168"/>
        <v>0</v>
      </c>
      <c r="P157" s="58">
        <f>SUM(P154:P156)</f>
        <v>0</v>
      </c>
      <c r="Q157" s="71">
        <f>SUM(Q154:Q156)</f>
        <v>0</v>
      </c>
      <c r="R157" s="59">
        <f t="shared" si="169"/>
        <v>0</v>
      </c>
      <c r="S157" s="58">
        <f>SUM(S154:S156)</f>
        <v>0</v>
      </c>
      <c r="T157" s="71">
        <f>SUM(T154:T156)</f>
        <v>0</v>
      </c>
      <c r="U157" s="59">
        <f t="shared" si="170"/>
        <v>0</v>
      </c>
      <c r="V157" s="58">
        <f>SUM(V154:V156)</f>
        <v>0</v>
      </c>
      <c r="W157" s="71">
        <f>SUM(W154:W156)</f>
        <v>0</v>
      </c>
      <c r="X157" s="59">
        <f t="shared" si="171"/>
        <v>0</v>
      </c>
      <c r="Y157" s="58">
        <f>SUM(Y154:Y156)</f>
        <v>0</v>
      </c>
      <c r="Z157" s="71">
        <f>SUM(Z154:Z156)</f>
        <v>0</v>
      </c>
      <c r="AA157" s="59">
        <f t="shared" si="172"/>
        <v>0</v>
      </c>
      <c r="AB157" s="58">
        <f>SUM(AB154:AB156)</f>
        <v>290</v>
      </c>
      <c r="AC157" s="71">
        <f>SUM(AC154:AC156)</f>
        <v>0</v>
      </c>
      <c r="AD157" s="59">
        <f t="shared" si="173"/>
        <v>0</v>
      </c>
      <c r="AE157" s="58">
        <f>SUM(AE154:AE156)</f>
        <v>0</v>
      </c>
      <c r="AF157" s="71">
        <f>SUM(AF154:AF156)</f>
        <v>0</v>
      </c>
      <c r="AG157" s="59">
        <f t="shared" si="174"/>
        <v>0</v>
      </c>
      <c r="AH157" s="71">
        <f>SUM(AH154:AH156)</f>
        <v>0</v>
      </c>
      <c r="AI157" s="71">
        <f>SUM(AI154:AI156)</f>
        <v>0</v>
      </c>
      <c r="AJ157" s="59">
        <f t="shared" si="175"/>
        <v>0</v>
      </c>
      <c r="AK157" s="71">
        <f>SUM(AK154:AK156)</f>
        <v>0</v>
      </c>
      <c r="AL157" s="71">
        <f>SUM(AL154:AL156)</f>
        <v>0</v>
      </c>
      <c r="AM157" s="59">
        <f t="shared" si="176"/>
        <v>0</v>
      </c>
      <c r="AN157" s="58">
        <f>SUM(AN154:AN156)</f>
        <v>17524</v>
      </c>
      <c r="AO157" s="58">
        <f>SUM(AO154:AO156)</f>
        <v>0</v>
      </c>
      <c r="AP157" s="103">
        <f t="shared" si="164"/>
        <v>0</v>
      </c>
      <c r="AQ157" s="133">
        <f>SUM(AQ154:AQ156)</f>
        <v>1877</v>
      </c>
      <c r="AR157" s="121"/>
    </row>
    <row r="158" spans="1:44" x14ac:dyDescent="0.3">
      <c r="A158" s="235" t="s">
        <v>46</v>
      </c>
      <c r="B158" s="236"/>
      <c r="C158" s="237"/>
      <c r="D158" s="61">
        <f>SUM(D145,D149,D153,D157)</f>
        <v>0</v>
      </c>
      <c r="E158" s="73">
        <f>SUM(E145,E149,E153,E157)</f>
        <v>0</v>
      </c>
      <c r="F158" s="62">
        <f t="shared" si="165"/>
        <v>0</v>
      </c>
      <c r="G158" s="61">
        <f>SUM(G145,G149,G153,G157)</f>
        <v>34866</v>
      </c>
      <c r="H158" s="73">
        <f>SUM(H145,H149,H153,H157)</f>
        <v>107363</v>
      </c>
      <c r="I158" s="62">
        <f t="shared" si="166"/>
        <v>0.32474874956921845</v>
      </c>
      <c r="J158" s="61">
        <f>SUM(J145,J149,J153,J157)</f>
        <v>25276</v>
      </c>
      <c r="K158" s="73">
        <f>SUM(K145,K149,K153,K157)</f>
        <v>130026</v>
      </c>
      <c r="L158" s="62">
        <f t="shared" si="167"/>
        <v>0.1943918908525987</v>
      </c>
      <c r="M158" s="61">
        <f>SUM(M145,M149,M153,M157)</f>
        <v>25372</v>
      </c>
      <c r="N158" s="73">
        <f>SUM(N145,N149,N153,N157)</f>
        <v>86839</v>
      </c>
      <c r="O158" s="62">
        <f t="shared" si="168"/>
        <v>0.29217287163601607</v>
      </c>
      <c r="P158" s="61">
        <f>SUM(P145,P149,P153,P157)</f>
        <v>0</v>
      </c>
      <c r="Q158" s="73">
        <f>SUM(Q145,Q149,Q153,Q157)</f>
        <v>0</v>
      </c>
      <c r="R158" s="62">
        <f t="shared" si="169"/>
        <v>0</v>
      </c>
      <c r="S158" s="61">
        <f>SUM(S145,S149,S153,S157)</f>
        <v>0</v>
      </c>
      <c r="T158" s="73">
        <f>SUM(T145,T149,T153,T157)</f>
        <v>0</v>
      </c>
      <c r="U158" s="62">
        <f t="shared" si="170"/>
        <v>0</v>
      </c>
      <c r="V158" s="61">
        <f>SUM(V145,V149,V153,V157)</f>
        <v>0</v>
      </c>
      <c r="W158" s="73">
        <f>SUM(W145,W149,W153,W157)</f>
        <v>0</v>
      </c>
      <c r="X158" s="62">
        <f t="shared" si="171"/>
        <v>0</v>
      </c>
      <c r="Y158" s="61">
        <f>SUM(Y145,Y149,Y153,Y157)</f>
        <v>0</v>
      </c>
      <c r="Z158" s="73">
        <f>SUM(Z145,Z149,Z153,Z157)</f>
        <v>0</v>
      </c>
      <c r="AA158" s="62">
        <f t="shared" si="172"/>
        <v>0</v>
      </c>
      <c r="AB158" s="61">
        <f>SUM(AB145,AB149,AB153,AB157)</f>
        <v>1051</v>
      </c>
      <c r="AC158" s="73">
        <f>SUM(AC145,AC149,AC153,AC157)</f>
        <v>12108</v>
      </c>
      <c r="AD158" s="62">
        <f t="shared" si="173"/>
        <v>8.6802114304592004E-2</v>
      </c>
      <c r="AE158" s="61">
        <f>SUM(AE145,AE149,AE153,AE157)</f>
        <v>0</v>
      </c>
      <c r="AF158" s="73">
        <f>SUM(AF145,AF149,AF153,AF157)</f>
        <v>0</v>
      </c>
      <c r="AG158" s="62">
        <f t="shared" si="174"/>
        <v>0</v>
      </c>
      <c r="AH158" s="61">
        <f>SUM(AH145,AH149,AH153,AH157)</f>
        <v>0</v>
      </c>
      <c r="AI158" s="73">
        <f>SUM(AI145,AI149,AI153,AI157)</f>
        <v>0</v>
      </c>
      <c r="AJ158" s="62">
        <f t="shared" si="175"/>
        <v>0</v>
      </c>
      <c r="AK158" s="61">
        <f>SUM(AK145,AK149,AK153,AK157)</f>
        <v>0</v>
      </c>
      <c r="AL158" s="73">
        <f>SUM(AL145,AL149,AL153,AL157)</f>
        <v>0</v>
      </c>
      <c r="AM158" s="62">
        <f t="shared" si="176"/>
        <v>0</v>
      </c>
      <c r="AN158" s="61">
        <f>SUM(AN145,AN149,AN153,AN157)</f>
        <v>86565</v>
      </c>
      <c r="AO158" s="61">
        <f>SUM(AO145,AO149,AO153,AO157)</f>
        <v>336336</v>
      </c>
      <c r="AP158" s="105">
        <f t="shared" si="164"/>
        <v>0.25737655201940918</v>
      </c>
      <c r="AQ158" s="134">
        <f>SUM(AQ145,AQ149,AQ153,AQ157)</f>
        <v>7544</v>
      </c>
      <c r="AR158" s="121"/>
    </row>
    <row r="159" spans="1:44" x14ac:dyDescent="0.3">
      <c r="A159" s="238" t="s">
        <v>35</v>
      </c>
      <c r="B159" s="232" t="s">
        <v>24</v>
      </c>
      <c r="C159" s="100" t="s">
        <v>41</v>
      </c>
      <c r="D159" s="77"/>
      <c r="E159" s="69"/>
      <c r="F159" s="55">
        <f t="shared" si="165"/>
        <v>0</v>
      </c>
      <c r="G159" s="77"/>
      <c r="H159" s="69"/>
      <c r="I159" s="55">
        <f t="shared" si="166"/>
        <v>0</v>
      </c>
      <c r="J159" s="77"/>
      <c r="K159" s="69"/>
      <c r="L159" s="55">
        <f t="shared" si="167"/>
        <v>0</v>
      </c>
      <c r="M159" s="77">
        <v>921</v>
      </c>
      <c r="N159" s="69">
        <v>8515</v>
      </c>
      <c r="O159" s="55">
        <f t="shared" si="168"/>
        <v>0.1081620669406929</v>
      </c>
      <c r="P159" s="77"/>
      <c r="Q159" s="69"/>
      <c r="R159" s="55">
        <f t="shared" si="169"/>
        <v>0</v>
      </c>
      <c r="S159" s="77"/>
      <c r="T159" s="69"/>
      <c r="U159" s="55">
        <f t="shared" si="170"/>
        <v>0</v>
      </c>
      <c r="V159" s="77"/>
      <c r="W159" s="69"/>
      <c r="X159" s="55">
        <f t="shared" si="171"/>
        <v>0</v>
      </c>
      <c r="Y159" s="77"/>
      <c r="Z159" s="69"/>
      <c r="AA159" s="55">
        <f t="shared" si="172"/>
        <v>0</v>
      </c>
      <c r="AB159" s="77"/>
      <c r="AC159" s="70"/>
      <c r="AD159" s="55">
        <f t="shared" si="173"/>
        <v>0</v>
      </c>
      <c r="AE159" s="77"/>
      <c r="AF159" s="70"/>
      <c r="AG159" s="55">
        <f t="shared" si="174"/>
        <v>0</v>
      </c>
      <c r="AH159" s="70"/>
      <c r="AI159" s="70"/>
      <c r="AJ159" s="55">
        <f t="shared" si="175"/>
        <v>0</v>
      </c>
      <c r="AK159" s="70"/>
      <c r="AL159" s="70"/>
      <c r="AM159" s="55">
        <f t="shared" si="176"/>
        <v>0</v>
      </c>
      <c r="AN159" s="97">
        <f>SUM(D159,G159,J159,M159,P159,S159,V159,Y159,AB159,AE159,AH159,AK159)</f>
        <v>921</v>
      </c>
      <c r="AO159" s="77">
        <f>SUM(E159,H159,K159,N159,Q159,W159,T159,Z159,AC159,AF159,AI159,AL159)</f>
        <v>8515</v>
      </c>
      <c r="AP159" s="98">
        <f t="shared" si="164"/>
        <v>0.1081620669406929</v>
      </c>
      <c r="AQ159" s="124"/>
      <c r="AR159" s="121"/>
    </row>
    <row r="160" spans="1:44" x14ac:dyDescent="0.3">
      <c r="A160" s="233"/>
      <c r="B160" s="233"/>
      <c r="C160" s="100" t="s">
        <v>43</v>
      </c>
      <c r="D160" s="77"/>
      <c r="E160" s="70"/>
      <c r="F160" s="55">
        <f t="shared" si="165"/>
        <v>0</v>
      </c>
      <c r="G160" s="77"/>
      <c r="H160" s="70"/>
      <c r="I160" s="55">
        <f t="shared" si="166"/>
        <v>0</v>
      </c>
      <c r="J160" s="77"/>
      <c r="K160" s="70"/>
      <c r="L160" s="55">
        <f t="shared" si="167"/>
        <v>0</v>
      </c>
      <c r="M160" s="77">
        <v>833</v>
      </c>
      <c r="N160" s="70">
        <v>7330</v>
      </c>
      <c r="O160" s="55">
        <f t="shared" si="168"/>
        <v>0.11364256480218281</v>
      </c>
      <c r="P160" s="77"/>
      <c r="Q160" s="70"/>
      <c r="R160" s="55">
        <f t="shared" si="169"/>
        <v>0</v>
      </c>
      <c r="S160" s="77"/>
      <c r="T160" s="70"/>
      <c r="U160" s="55">
        <f t="shared" si="170"/>
        <v>0</v>
      </c>
      <c r="V160" s="77"/>
      <c r="W160" s="70"/>
      <c r="X160" s="55">
        <f t="shared" si="171"/>
        <v>0</v>
      </c>
      <c r="Y160" s="77"/>
      <c r="Z160" s="70"/>
      <c r="AA160" s="55">
        <f t="shared" si="172"/>
        <v>0</v>
      </c>
      <c r="AB160" s="77"/>
      <c r="AC160" s="70"/>
      <c r="AD160" s="55">
        <f t="shared" si="173"/>
        <v>0</v>
      </c>
      <c r="AE160" s="77"/>
      <c r="AF160" s="70"/>
      <c r="AG160" s="55">
        <f t="shared" si="174"/>
        <v>0</v>
      </c>
      <c r="AH160" s="77">
        <v>0</v>
      </c>
      <c r="AI160" s="70"/>
      <c r="AJ160" s="55">
        <f t="shared" si="175"/>
        <v>0</v>
      </c>
      <c r="AK160" s="77">
        <v>0</v>
      </c>
      <c r="AL160" s="70"/>
      <c r="AM160" s="55">
        <f t="shared" si="176"/>
        <v>0</v>
      </c>
      <c r="AN160" s="97">
        <f>SUM(D160,G160,J160,M160,P160,S160,V160,Y160,AB160,AE160,AH160,AK160)</f>
        <v>833</v>
      </c>
      <c r="AO160" s="77">
        <f>SUM(E160,H160,K160,N160,Q160,W160,T160,Z160,AC160,AF160,AI160,AL160)</f>
        <v>7330</v>
      </c>
      <c r="AP160" s="56">
        <f t="shared" si="164"/>
        <v>0.11364256480218281</v>
      </c>
      <c r="AQ160" s="124"/>
      <c r="AR160" s="121"/>
    </row>
    <row r="161" spans="1:44" x14ac:dyDescent="0.3">
      <c r="A161" s="233"/>
      <c r="B161" s="233"/>
      <c r="C161" s="100" t="s">
        <v>47</v>
      </c>
      <c r="D161" s="77"/>
      <c r="E161" s="70"/>
      <c r="F161" s="55">
        <f t="shared" si="165"/>
        <v>0</v>
      </c>
      <c r="G161" s="77"/>
      <c r="H161" s="70"/>
      <c r="I161" s="55">
        <f t="shared" si="166"/>
        <v>0</v>
      </c>
      <c r="J161" s="77"/>
      <c r="K161" s="70"/>
      <c r="L161" s="55">
        <f t="shared" si="167"/>
        <v>0</v>
      </c>
      <c r="M161" s="77">
        <v>708</v>
      </c>
      <c r="N161" s="70">
        <v>5234</v>
      </c>
      <c r="O161" s="55">
        <f t="shared" si="168"/>
        <v>0.13526939243408484</v>
      </c>
      <c r="P161" s="77"/>
      <c r="Q161" s="70"/>
      <c r="R161" s="55">
        <f t="shared" si="169"/>
        <v>0</v>
      </c>
      <c r="S161" s="77"/>
      <c r="T161" s="70"/>
      <c r="U161" s="55">
        <f t="shared" si="170"/>
        <v>0</v>
      </c>
      <c r="V161" s="77"/>
      <c r="W161" s="70"/>
      <c r="X161" s="55">
        <f t="shared" si="171"/>
        <v>0</v>
      </c>
      <c r="Y161" s="77"/>
      <c r="Z161" s="70"/>
      <c r="AA161" s="55">
        <f t="shared" si="172"/>
        <v>0</v>
      </c>
      <c r="AB161" s="77"/>
      <c r="AC161" s="70"/>
      <c r="AD161" s="55">
        <f t="shared" si="173"/>
        <v>0</v>
      </c>
      <c r="AE161" s="77"/>
      <c r="AF161" s="70"/>
      <c r="AG161" s="55">
        <f t="shared" si="174"/>
        <v>0</v>
      </c>
      <c r="AH161" s="77">
        <v>0</v>
      </c>
      <c r="AI161" s="70"/>
      <c r="AJ161" s="55">
        <f t="shared" si="175"/>
        <v>0</v>
      </c>
      <c r="AK161" s="77">
        <v>0</v>
      </c>
      <c r="AL161" s="70"/>
      <c r="AM161" s="55">
        <f t="shared" si="176"/>
        <v>0</v>
      </c>
      <c r="AN161" s="97">
        <f>SUM(D161,G161,J161,M161,P161,S161,V161,Y161,AB161,AE161,AH161,AK161)</f>
        <v>708</v>
      </c>
      <c r="AO161" s="77">
        <f>SUM(E161,H161,K161,N161,Q161,W161,T161,Z161,AC161,AF161,AI161,AL161)</f>
        <v>5234</v>
      </c>
      <c r="AP161" s="56">
        <f t="shared" si="164"/>
        <v>0.13526939243408484</v>
      </c>
      <c r="AQ161" s="124"/>
      <c r="AR161" s="121"/>
    </row>
    <row r="162" spans="1:44" x14ac:dyDescent="0.3">
      <c r="A162" s="233"/>
      <c r="B162" s="234"/>
      <c r="C162" s="102" t="s">
        <v>44</v>
      </c>
      <c r="D162" s="58">
        <f>SUM(D159:D161)</f>
        <v>0</v>
      </c>
      <c r="E162" s="71">
        <f>SUM(E159:E161)</f>
        <v>0</v>
      </c>
      <c r="F162" s="59">
        <f t="shared" si="165"/>
        <v>0</v>
      </c>
      <c r="G162" s="58">
        <f>SUM(G159:G161)</f>
        <v>0</v>
      </c>
      <c r="H162" s="71">
        <f>SUM(H159:H161)</f>
        <v>0</v>
      </c>
      <c r="I162" s="59">
        <f t="shared" si="166"/>
        <v>0</v>
      </c>
      <c r="J162" s="58">
        <f>SUM(J159:J161)</f>
        <v>0</v>
      </c>
      <c r="K162" s="71">
        <f>SUM(K159:K161)</f>
        <v>0</v>
      </c>
      <c r="L162" s="59">
        <f t="shared" si="167"/>
        <v>0</v>
      </c>
      <c r="M162" s="58">
        <f>SUM(M159:M161)</f>
        <v>2462</v>
      </c>
      <c r="N162" s="71">
        <f>SUM(N159:N161)</f>
        <v>21079</v>
      </c>
      <c r="O162" s="59">
        <f t="shared" si="168"/>
        <v>0.1167987096162057</v>
      </c>
      <c r="P162" s="58">
        <f>SUM(P159:P161)</f>
        <v>0</v>
      </c>
      <c r="Q162" s="71">
        <f>SUM(Q159:Q161)</f>
        <v>0</v>
      </c>
      <c r="R162" s="59">
        <f t="shared" si="169"/>
        <v>0</v>
      </c>
      <c r="S162" s="58">
        <f>SUM(S159:S161)</f>
        <v>0</v>
      </c>
      <c r="T162" s="71">
        <f>SUM(T159:T161)</f>
        <v>0</v>
      </c>
      <c r="U162" s="59">
        <f t="shared" si="170"/>
        <v>0</v>
      </c>
      <c r="V162" s="58">
        <f>SUM(V159:V161)</f>
        <v>0</v>
      </c>
      <c r="W162" s="71">
        <f>SUM(W159:W161)</f>
        <v>0</v>
      </c>
      <c r="X162" s="59">
        <f t="shared" si="171"/>
        <v>0</v>
      </c>
      <c r="Y162" s="58">
        <f>SUM(Y159:Y161)</f>
        <v>0</v>
      </c>
      <c r="Z162" s="71">
        <f>SUM(Z159:Z161)</f>
        <v>0</v>
      </c>
      <c r="AA162" s="59">
        <f t="shared" si="172"/>
        <v>0</v>
      </c>
      <c r="AB162" s="58">
        <f>SUM(AB159:AB161)</f>
        <v>0</v>
      </c>
      <c r="AC162" s="71">
        <f>SUM(AC159:AC161)</f>
        <v>0</v>
      </c>
      <c r="AD162" s="59">
        <f t="shared" si="173"/>
        <v>0</v>
      </c>
      <c r="AE162" s="58">
        <f>SUM(AE159:AE161)</f>
        <v>0</v>
      </c>
      <c r="AF162" s="71">
        <f>SUM(AF159:AF161)</f>
        <v>0</v>
      </c>
      <c r="AG162" s="59">
        <f t="shared" si="174"/>
        <v>0</v>
      </c>
      <c r="AH162" s="71">
        <f>SUM(AH159:AH161)</f>
        <v>0</v>
      </c>
      <c r="AI162" s="71">
        <f>SUM(AI159:AI161)</f>
        <v>0</v>
      </c>
      <c r="AJ162" s="59">
        <f t="shared" si="175"/>
        <v>0</v>
      </c>
      <c r="AK162" s="71">
        <f>SUM(AK159:AK161)</f>
        <v>0</v>
      </c>
      <c r="AL162" s="71">
        <f>SUM(AL159:AL161)</f>
        <v>0</v>
      </c>
      <c r="AM162" s="59">
        <f t="shared" si="176"/>
        <v>0</v>
      </c>
      <c r="AN162" s="58">
        <f>SUM(AN159:AN161)</f>
        <v>2462</v>
      </c>
      <c r="AO162" s="58">
        <f>SUM(AO159:AO161)</f>
        <v>21079</v>
      </c>
      <c r="AP162" s="103">
        <f t="shared" si="164"/>
        <v>0.1167987096162057</v>
      </c>
      <c r="AQ162" s="133">
        <f>SUM(AQ159:AQ161)</f>
        <v>0</v>
      </c>
      <c r="AR162" s="121"/>
    </row>
    <row r="163" spans="1:44" x14ac:dyDescent="0.3">
      <c r="A163" s="233"/>
      <c r="B163" s="232" t="s">
        <v>25</v>
      </c>
      <c r="C163" s="100" t="s">
        <v>38</v>
      </c>
      <c r="D163" s="77"/>
      <c r="E163" s="70"/>
      <c r="F163" s="55">
        <f t="shared" si="165"/>
        <v>0</v>
      </c>
      <c r="G163" s="77"/>
      <c r="H163" s="70"/>
      <c r="I163" s="55">
        <f t="shared" si="166"/>
        <v>0</v>
      </c>
      <c r="J163" s="77"/>
      <c r="K163" s="70"/>
      <c r="L163" s="55">
        <f t="shared" si="167"/>
        <v>0</v>
      </c>
      <c r="M163" s="129">
        <v>1237</v>
      </c>
      <c r="N163" s="70">
        <v>9924</v>
      </c>
      <c r="O163" s="55">
        <f t="shared" si="168"/>
        <v>0.12464731962918178</v>
      </c>
      <c r="P163" s="77"/>
      <c r="Q163" s="70"/>
      <c r="R163" s="55">
        <f t="shared" si="169"/>
        <v>0</v>
      </c>
      <c r="S163" s="77"/>
      <c r="T163" s="70"/>
      <c r="U163" s="55">
        <f t="shared" si="170"/>
        <v>0</v>
      </c>
      <c r="V163" s="77"/>
      <c r="W163" s="70"/>
      <c r="X163" s="55">
        <f t="shared" si="171"/>
        <v>0</v>
      </c>
      <c r="Y163" s="77"/>
      <c r="Z163" s="70"/>
      <c r="AA163" s="55">
        <f t="shared" si="172"/>
        <v>0</v>
      </c>
      <c r="AB163" s="77"/>
      <c r="AC163" s="70"/>
      <c r="AD163" s="55">
        <f t="shared" si="173"/>
        <v>0</v>
      </c>
      <c r="AE163" s="77"/>
      <c r="AF163" s="70"/>
      <c r="AG163" s="55">
        <f t="shared" si="174"/>
        <v>0</v>
      </c>
      <c r="AH163" s="77">
        <v>0</v>
      </c>
      <c r="AI163" s="69"/>
      <c r="AJ163" s="55">
        <f t="shared" si="175"/>
        <v>0</v>
      </c>
      <c r="AK163" s="77">
        <v>0</v>
      </c>
      <c r="AL163" s="69"/>
      <c r="AM163" s="55">
        <f t="shared" si="176"/>
        <v>0</v>
      </c>
      <c r="AN163" s="97">
        <f>SUM(D163,G163,J163,M163,P163,S163,V163,Y163,AB163,AE163,AH163,AK163)</f>
        <v>1237</v>
      </c>
      <c r="AO163" s="77">
        <f>SUM(E163,H163,K163,N163,Q163,W163,T163,Z163,AC163,AF163,AI163,AL163)</f>
        <v>9924</v>
      </c>
      <c r="AP163" s="56">
        <f t="shared" si="164"/>
        <v>0.12464731962918178</v>
      </c>
      <c r="AQ163" s="124"/>
      <c r="AR163" s="121"/>
    </row>
    <row r="164" spans="1:44" x14ac:dyDescent="0.3">
      <c r="A164" s="233"/>
      <c r="B164" s="233"/>
      <c r="C164" s="54" t="s">
        <v>39</v>
      </c>
      <c r="D164" s="77"/>
      <c r="E164" s="70"/>
      <c r="F164" s="55">
        <f t="shared" si="165"/>
        <v>0</v>
      </c>
      <c r="G164" s="77"/>
      <c r="H164" s="77"/>
      <c r="I164" s="55">
        <f t="shared" si="166"/>
        <v>0</v>
      </c>
      <c r="J164" s="77"/>
      <c r="K164" s="77"/>
      <c r="L164" s="55">
        <f t="shared" si="167"/>
        <v>0</v>
      </c>
      <c r="M164" s="135">
        <v>1830</v>
      </c>
      <c r="N164" s="77">
        <v>14871</v>
      </c>
      <c r="O164" s="55">
        <f t="shared" si="168"/>
        <v>0.12305830139197095</v>
      </c>
      <c r="P164" s="77"/>
      <c r="Q164" s="77"/>
      <c r="R164" s="55">
        <f t="shared" si="169"/>
        <v>0</v>
      </c>
      <c r="S164" s="77"/>
      <c r="T164" s="77"/>
      <c r="U164" s="55">
        <f t="shared" si="170"/>
        <v>0</v>
      </c>
      <c r="V164" s="77"/>
      <c r="W164" s="77"/>
      <c r="X164" s="55">
        <f t="shared" si="171"/>
        <v>0</v>
      </c>
      <c r="Y164" s="77"/>
      <c r="Z164" s="77"/>
      <c r="AA164" s="55">
        <f t="shared" si="172"/>
        <v>0</v>
      </c>
      <c r="AB164" s="77"/>
      <c r="AC164" s="77"/>
      <c r="AD164" s="55">
        <f t="shared" si="173"/>
        <v>0</v>
      </c>
      <c r="AE164" s="77"/>
      <c r="AF164" s="77"/>
      <c r="AG164" s="55">
        <f t="shared" si="174"/>
        <v>0</v>
      </c>
      <c r="AH164" s="77">
        <v>0</v>
      </c>
      <c r="AI164" s="70"/>
      <c r="AJ164" s="55">
        <f t="shared" si="175"/>
        <v>0</v>
      </c>
      <c r="AK164" s="77">
        <v>0</v>
      </c>
      <c r="AL164" s="70"/>
      <c r="AM164" s="55">
        <f t="shared" si="176"/>
        <v>0</v>
      </c>
      <c r="AN164" s="97">
        <f>SUM(D164,G164,J164,M164,P164,S164,V164,Y164,AB164,AE164,AH164,AK164)</f>
        <v>1830</v>
      </c>
      <c r="AO164" s="77">
        <f>SUM(E164,H164,K164,N164,Q164,W164,T164,Z164,AC164,AF164,AI164,AL164)</f>
        <v>14871</v>
      </c>
      <c r="AP164" s="56">
        <f t="shared" si="164"/>
        <v>0.12305830139197095</v>
      </c>
      <c r="AQ164" s="124"/>
      <c r="AR164" s="122"/>
    </row>
    <row r="165" spans="1:44" x14ac:dyDescent="0.3">
      <c r="A165" s="233"/>
      <c r="B165" s="233"/>
      <c r="C165" s="100" t="s">
        <v>52</v>
      </c>
      <c r="D165" s="77"/>
      <c r="E165" s="70"/>
      <c r="F165" s="55">
        <f t="shared" si="165"/>
        <v>0</v>
      </c>
      <c r="G165" s="77"/>
      <c r="H165" s="70"/>
      <c r="I165" s="55">
        <f t="shared" si="166"/>
        <v>0</v>
      </c>
      <c r="J165" s="77"/>
      <c r="K165" s="70"/>
      <c r="L165" s="55">
        <f t="shared" si="167"/>
        <v>0</v>
      </c>
      <c r="M165" s="77">
        <v>1534</v>
      </c>
      <c r="N165" s="70">
        <v>14001</v>
      </c>
      <c r="O165" s="55">
        <f t="shared" si="168"/>
        <v>0.10956360259981431</v>
      </c>
      <c r="P165" s="77"/>
      <c r="Q165" s="70"/>
      <c r="R165" s="55">
        <f t="shared" si="169"/>
        <v>0</v>
      </c>
      <c r="S165" s="77"/>
      <c r="T165" s="70"/>
      <c r="U165" s="55">
        <f t="shared" si="170"/>
        <v>0</v>
      </c>
      <c r="V165" s="77"/>
      <c r="W165" s="70"/>
      <c r="X165" s="55">
        <f t="shared" si="171"/>
        <v>0</v>
      </c>
      <c r="Y165" s="77"/>
      <c r="Z165" s="70"/>
      <c r="AA165" s="55">
        <f t="shared" si="172"/>
        <v>0</v>
      </c>
      <c r="AB165" s="77"/>
      <c r="AC165" s="70"/>
      <c r="AD165" s="55">
        <f t="shared" si="173"/>
        <v>0</v>
      </c>
      <c r="AE165" s="77"/>
      <c r="AF165" s="70"/>
      <c r="AG165" s="55">
        <f t="shared" si="174"/>
        <v>0</v>
      </c>
      <c r="AH165" s="77">
        <v>0</v>
      </c>
      <c r="AI165" s="70"/>
      <c r="AJ165" s="55">
        <f t="shared" si="175"/>
        <v>0</v>
      </c>
      <c r="AK165" s="77">
        <v>0</v>
      </c>
      <c r="AL165" s="70"/>
      <c r="AM165" s="55">
        <f t="shared" si="176"/>
        <v>0</v>
      </c>
      <c r="AN165" s="97">
        <f>SUM(D165,G165,J165,M165,P165,S165,V165,Y165,AB165,AE165,AH165,AK165)</f>
        <v>1534</v>
      </c>
      <c r="AO165" s="77">
        <f>SUM(E165,H165,K165,N165,Q165,W165,T165,Z165,AC165,AF165,AI165,AL165)</f>
        <v>14001</v>
      </c>
      <c r="AP165" s="56">
        <f t="shared" si="164"/>
        <v>0.10956360259981431</v>
      </c>
      <c r="AQ165" s="124"/>
      <c r="AR165" s="121"/>
    </row>
    <row r="166" spans="1:44" x14ac:dyDescent="0.3">
      <c r="A166" s="233"/>
      <c r="B166" s="234"/>
      <c r="C166" s="102" t="s">
        <v>44</v>
      </c>
      <c r="D166" s="58">
        <f>SUM(D163:D165)</f>
        <v>0</v>
      </c>
      <c r="E166" s="71">
        <f>SUM(E163:E165)</f>
        <v>0</v>
      </c>
      <c r="F166" s="59">
        <f t="shared" si="165"/>
        <v>0</v>
      </c>
      <c r="G166" s="58">
        <f>SUM(G163:G165)</f>
        <v>0</v>
      </c>
      <c r="H166" s="71">
        <f>SUM(H163:H165)</f>
        <v>0</v>
      </c>
      <c r="I166" s="59">
        <f t="shared" si="166"/>
        <v>0</v>
      </c>
      <c r="J166" s="58">
        <f>SUM(J163:J165)</f>
        <v>0</v>
      </c>
      <c r="K166" s="71">
        <f>SUM(K163:K165)</f>
        <v>0</v>
      </c>
      <c r="L166" s="59">
        <f t="shared" si="167"/>
        <v>0</v>
      </c>
      <c r="M166" s="58">
        <f>SUM(M163:M165)</f>
        <v>4601</v>
      </c>
      <c r="N166" s="71">
        <f>SUM(N163:N165)</f>
        <v>38796</v>
      </c>
      <c r="O166" s="59">
        <f t="shared" si="168"/>
        <v>0.11859470048458604</v>
      </c>
      <c r="P166" s="58">
        <f>SUM(P163:P165)</f>
        <v>0</v>
      </c>
      <c r="Q166" s="71">
        <f>SUM(Q163:Q165)</f>
        <v>0</v>
      </c>
      <c r="R166" s="59">
        <f t="shared" si="169"/>
        <v>0</v>
      </c>
      <c r="S166" s="58">
        <f>SUM(S163:S165)</f>
        <v>0</v>
      </c>
      <c r="T166" s="71">
        <f>SUM(T163:T165)</f>
        <v>0</v>
      </c>
      <c r="U166" s="59">
        <f t="shared" si="170"/>
        <v>0</v>
      </c>
      <c r="V166" s="58">
        <f>SUM(V163:V165)</f>
        <v>0</v>
      </c>
      <c r="W166" s="71">
        <f>SUM(W163:W165)</f>
        <v>0</v>
      </c>
      <c r="X166" s="59">
        <f t="shared" si="171"/>
        <v>0</v>
      </c>
      <c r="Y166" s="58">
        <f>SUM(Y163:Y165)</f>
        <v>0</v>
      </c>
      <c r="Z166" s="71">
        <f>SUM(Z163:Z165)</f>
        <v>0</v>
      </c>
      <c r="AA166" s="59">
        <f t="shared" si="172"/>
        <v>0</v>
      </c>
      <c r="AB166" s="58">
        <f>SUM(AB163:AB165)</f>
        <v>0</v>
      </c>
      <c r="AC166" s="71">
        <f>SUM(AC163:AC165)</f>
        <v>0</v>
      </c>
      <c r="AD166" s="59">
        <f t="shared" si="173"/>
        <v>0</v>
      </c>
      <c r="AE166" s="58">
        <f>SUM(AE163:AE165)</f>
        <v>0</v>
      </c>
      <c r="AF166" s="71">
        <f>SUM(AF163:AF165)</f>
        <v>0</v>
      </c>
      <c r="AG166" s="59">
        <f t="shared" si="174"/>
        <v>0</v>
      </c>
      <c r="AH166" s="71">
        <f>SUM(AH163:AH165)</f>
        <v>0</v>
      </c>
      <c r="AI166" s="71">
        <f>SUM(AI163:AI165)</f>
        <v>0</v>
      </c>
      <c r="AJ166" s="59">
        <f t="shared" si="175"/>
        <v>0</v>
      </c>
      <c r="AK166" s="71">
        <f>SUM(AK163:AK165)</f>
        <v>0</v>
      </c>
      <c r="AL166" s="71">
        <f>SUM(AL163:AL165)</f>
        <v>0</v>
      </c>
      <c r="AM166" s="59">
        <f t="shared" si="176"/>
        <v>0</v>
      </c>
      <c r="AN166" s="58">
        <f>SUM(AN163:AN165)</f>
        <v>4601</v>
      </c>
      <c r="AO166" s="58">
        <f>SUM(AO163:AO165)</f>
        <v>38796</v>
      </c>
      <c r="AP166" s="103">
        <f t="shared" si="164"/>
        <v>0.11859470048458604</v>
      </c>
      <c r="AQ166" s="133">
        <f>SUM(AQ163:AQ165)</f>
        <v>0</v>
      </c>
      <c r="AR166" s="121"/>
    </row>
    <row r="167" spans="1:44" x14ac:dyDescent="0.3">
      <c r="A167" s="233"/>
      <c r="B167" s="232" t="s">
        <v>26</v>
      </c>
      <c r="C167" s="100" t="s">
        <v>55</v>
      </c>
      <c r="D167" s="77"/>
      <c r="E167" s="77"/>
      <c r="F167" s="55">
        <f t="shared" si="165"/>
        <v>0</v>
      </c>
      <c r="G167" s="77"/>
      <c r="H167" s="77"/>
      <c r="I167" s="55">
        <f t="shared" si="166"/>
        <v>0</v>
      </c>
      <c r="J167" s="77"/>
      <c r="K167" s="77"/>
      <c r="L167" s="55">
        <f t="shared" si="167"/>
        <v>0</v>
      </c>
      <c r="M167" s="137">
        <v>1432</v>
      </c>
      <c r="N167" s="77">
        <v>11574</v>
      </c>
      <c r="O167" s="55">
        <f t="shared" si="168"/>
        <v>0.1237255918437878</v>
      </c>
      <c r="P167" s="77"/>
      <c r="Q167" s="77"/>
      <c r="R167" s="55">
        <f t="shared" si="169"/>
        <v>0</v>
      </c>
      <c r="S167" s="77"/>
      <c r="T167" s="77"/>
      <c r="U167" s="55">
        <f t="shared" si="170"/>
        <v>0</v>
      </c>
      <c r="V167" s="77"/>
      <c r="W167" s="77"/>
      <c r="X167" s="55">
        <f t="shared" si="171"/>
        <v>0</v>
      </c>
      <c r="Y167" s="77"/>
      <c r="Z167" s="77"/>
      <c r="AA167" s="55">
        <f t="shared" si="172"/>
        <v>0</v>
      </c>
      <c r="AB167" s="77"/>
      <c r="AC167" s="77"/>
      <c r="AD167" s="55">
        <f t="shared" si="173"/>
        <v>0</v>
      </c>
      <c r="AE167" s="77"/>
      <c r="AF167" s="77"/>
      <c r="AG167" s="55">
        <f t="shared" si="174"/>
        <v>0</v>
      </c>
      <c r="AH167" s="77">
        <v>0</v>
      </c>
      <c r="AI167" s="69"/>
      <c r="AJ167" s="55">
        <f t="shared" si="175"/>
        <v>0</v>
      </c>
      <c r="AK167" s="77">
        <v>0</v>
      </c>
      <c r="AL167" s="69"/>
      <c r="AM167" s="55">
        <f t="shared" si="176"/>
        <v>0</v>
      </c>
      <c r="AN167" s="97">
        <f>SUM(D167,G167,J167,M167,P167,S167,V167,Y167,AB167,AE167,AH167,AK167)</f>
        <v>1432</v>
      </c>
      <c r="AO167" s="77">
        <f>SUM(E167,H167,K167,N167,Q167,W167,T167,Z167,AC167,AF167,AI167,AL167)</f>
        <v>11574</v>
      </c>
      <c r="AP167" s="56">
        <f t="shared" si="164"/>
        <v>0.1237255918437878</v>
      </c>
      <c r="AQ167" s="145">
        <v>95</v>
      </c>
      <c r="AR167" s="121"/>
    </row>
    <row r="168" spans="1:44" x14ac:dyDescent="0.3">
      <c r="A168" s="233"/>
      <c r="B168" s="233"/>
      <c r="C168" s="100" t="s">
        <v>50</v>
      </c>
      <c r="D168" s="77"/>
      <c r="E168" s="70"/>
      <c r="F168" s="55">
        <f t="shared" si="165"/>
        <v>0</v>
      </c>
      <c r="G168" s="77"/>
      <c r="H168" s="70"/>
      <c r="I168" s="55">
        <f t="shared" si="166"/>
        <v>0</v>
      </c>
      <c r="J168" s="77"/>
      <c r="K168" s="70"/>
      <c r="L168" s="55">
        <f t="shared" si="167"/>
        <v>0</v>
      </c>
      <c r="M168" s="111">
        <v>1468</v>
      </c>
      <c r="N168" s="70"/>
      <c r="O168" s="55">
        <f t="shared" si="168"/>
        <v>0</v>
      </c>
      <c r="P168" s="77"/>
      <c r="Q168" s="70"/>
      <c r="R168" s="55">
        <f t="shared" si="169"/>
        <v>0</v>
      </c>
      <c r="S168" s="77"/>
      <c r="T168" s="70"/>
      <c r="U168" s="55">
        <f t="shared" si="170"/>
        <v>0</v>
      </c>
      <c r="V168" s="77"/>
      <c r="W168" s="70"/>
      <c r="X168" s="55">
        <f t="shared" si="171"/>
        <v>0</v>
      </c>
      <c r="Y168" s="77"/>
      <c r="Z168" s="70"/>
      <c r="AA168" s="55">
        <f t="shared" si="172"/>
        <v>0</v>
      </c>
      <c r="AB168" s="77"/>
      <c r="AC168" s="70"/>
      <c r="AD168" s="55">
        <f t="shared" si="173"/>
        <v>0</v>
      </c>
      <c r="AE168" s="77"/>
      <c r="AF168" s="70"/>
      <c r="AG168" s="55">
        <f t="shared" si="174"/>
        <v>0</v>
      </c>
      <c r="AH168" s="77">
        <v>0</v>
      </c>
      <c r="AI168" s="70"/>
      <c r="AJ168" s="55">
        <f t="shared" si="175"/>
        <v>0</v>
      </c>
      <c r="AK168" s="77">
        <v>0</v>
      </c>
      <c r="AL168" s="70"/>
      <c r="AM168" s="55">
        <f t="shared" si="176"/>
        <v>0</v>
      </c>
      <c r="AN168" s="97">
        <f>SUM(D168,G168,J168,M168,P168,S168,V168,Y168,AB168,AE168,AH168,AK168)</f>
        <v>1468</v>
      </c>
      <c r="AO168" s="77">
        <f>SUM(E168,H168,K168,N168,Q168,W168,T168,Z168,AC168,AF168,AI168,AL168)</f>
        <v>0</v>
      </c>
      <c r="AP168" s="98">
        <f t="shared" si="164"/>
        <v>0</v>
      </c>
      <c r="AQ168" s="124">
        <v>270</v>
      </c>
      <c r="AR168" s="121"/>
    </row>
    <row r="169" spans="1:44" x14ac:dyDescent="0.3">
      <c r="A169" s="233"/>
      <c r="B169" s="233"/>
      <c r="C169" s="100" t="s">
        <v>51</v>
      </c>
      <c r="D169" s="77"/>
      <c r="E169" s="70"/>
      <c r="F169" s="55">
        <f t="shared" si="165"/>
        <v>0</v>
      </c>
      <c r="G169" s="77"/>
      <c r="H169" s="70"/>
      <c r="I169" s="55">
        <f t="shared" si="166"/>
        <v>0</v>
      </c>
      <c r="J169" s="77"/>
      <c r="K169" s="70"/>
      <c r="L169" s="55">
        <f t="shared" si="167"/>
        <v>0</v>
      </c>
      <c r="M169" s="77">
        <v>1642</v>
      </c>
      <c r="N169" s="70"/>
      <c r="O169" s="55">
        <f t="shared" si="168"/>
        <v>0</v>
      </c>
      <c r="P169" s="77"/>
      <c r="Q169" s="70"/>
      <c r="R169" s="55">
        <f t="shared" si="169"/>
        <v>0</v>
      </c>
      <c r="S169" s="77"/>
      <c r="T169" s="70"/>
      <c r="U169" s="55">
        <f t="shared" si="170"/>
        <v>0</v>
      </c>
      <c r="V169" s="77"/>
      <c r="W169" s="70"/>
      <c r="X169" s="55">
        <f t="shared" si="171"/>
        <v>0</v>
      </c>
      <c r="Y169" s="77"/>
      <c r="Z169" s="70"/>
      <c r="AA169" s="55">
        <f t="shared" si="172"/>
        <v>0</v>
      </c>
      <c r="AB169" s="77"/>
      <c r="AC169" s="70"/>
      <c r="AD169" s="55">
        <f t="shared" si="173"/>
        <v>0</v>
      </c>
      <c r="AE169" s="77"/>
      <c r="AF169" s="70"/>
      <c r="AG169" s="55">
        <f t="shared" si="174"/>
        <v>0</v>
      </c>
      <c r="AH169" s="77">
        <v>0</v>
      </c>
      <c r="AI169" s="70"/>
      <c r="AJ169" s="55">
        <f t="shared" si="175"/>
        <v>0</v>
      </c>
      <c r="AK169" s="77">
        <v>0</v>
      </c>
      <c r="AL169" s="70"/>
      <c r="AM169" s="55">
        <f t="shared" si="176"/>
        <v>0</v>
      </c>
      <c r="AN169" s="97">
        <f>SUM(D169,G169,J169,M169,P169,S169,V169,Y169,AB169,AE169,AH169,AK169)</f>
        <v>1642</v>
      </c>
      <c r="AO169" s="77">
        <f>SUM(E169,H169,K169,N169,Q169,W169,T169,Z169,AC169,AF169,AI169,AL169)</f>
        <v>0</v>
      </c>
      <c r="AP169" s="56">
        <f t="shared" si="164"/>
        <v>0</v>
      </c>
      <c r="AQ169" s="124">
        <v>265</v>
      </c>
      <c r="AR169" s="121"/>
    </row>
    <row r="170" spans="1:44" x14ac:dyDescent="0.3">
      <c r="A170" s="233"/>
      <c r="B170" s="234"/>
      <c r="C170" s="102" t="s">
        <v>44</v>
      </c>
      <c r="D170" s="58">
        <f>SUM(D167:D169)</f>
        <v>0</v>
      </c>
      <c r="E170" s="71">
        <f>SUM(E167:E169)</f>
        <v>0</v>
      </c>
      <c r="F170" s="59">
        <f t="shared" si="165"/>
        <v>0</v>
      </c>
      <c r="G170" s="58">
        <f>SUM(G167:G169)</f>
        <v>0</v>
      </c>
      <c r="H170" s="71">
        <f>SUM(H167:H169)</f>
        <v>0</v>
      </c>
      <c r="I170" s="59">
        <f t="shared" si="166"/>
        <v>0</v>
      </c>
      <c r="J170" s="58">
        <f>SUM(J167:J169)</f>
        <v>0</v>
      </c>
      <c r="K170" s="71">
        <f>SUM(K167:K169)</f>
        <v>0</v>
      </c>
      <c r="L170" s="59">
        <f t="shared" si="167"/>
        <v>0</v>
      </c>
      <c r="M170" s="58">
        <f>SUM(M167:M169)</f>
        <v>4542</v>
      </c>
      <c r="N170" s="71">
        <f>SUM(N167:N169)</f>
        <v>11574</v>
      </c>
      <c r="O170" s="59">
        <f t="shared" si="168"/>
        <v>0.39243131156039401</v>
      </c>
      <c r="P170" s="58">
        <f>SUM(P167:P169)</f>
        <v>0</v>
      </c>
      <c r="Q170" s="71">
        <f>SUM(Q167:Q169)</f>
        <v>0</v>
      </c>
      <c r="R170" s="59">
        <f t="shared" si="169"/>
        <v>0</v>
      </c>
      <c r="S170" s="58">
        <f>SUM(S167:S169)</f>
        <v>0</v>
      </c>
      <c r="T170" s="71">
        <f>SUM(T167:T169)</f>
        <v>0</v>
      </c>
      <c r="U170" s="59">
        <f t="shared" si="170"/>
        <v>0</v>
      </c>
      <c r="V170" s="58">
        <f>SUM(V167:V169)</f>
        <v>0</v>
      </c>
      <c r="W170" s="71">
        <f>SUM(W167:W169)</f>
        <v>0</v>
      </c>
      <c r="X170" s="59">
        <f t="shared" si="171"/>
        <v>0</v>
      </c>
      <c r="Y170" s="58">
        <f>SUM(Y167:Y169)</f>
        <v>0</v>
      </c>
      <c r="Z170" s="71">
        <f>SUM(Z167:Z169)</f>
        <v>0</v>
      </c>
      <c r="AA170" s="59">
        <f t="shared" si="172"/>
        <v>0</v>
      </c>
      <c r="AB170" s="58">
        <f>SUM(AB167:AB169)</f>
        <v>0</v>
      </c>
      <c r="AC170" s="71">
        <f>SUM(AC167:AC169)</f>
        <v>0</v>
      </c>
      <c r="AD170" s="59">
        <f t="shared" si="173"/>
        <v>0</v>
      </c>
      <c r="AE170" s="58">
        <f>SUM(AE167:AE169)</f>
        <v>0</v>
      </c>
      <c r="AF170" s="71">
        <f>SUM(AF167:AF169)</f>
        <v>0</v>
      </c>
      <c r="AG170" s="59">
        <f t="shared" si="174"/>
        <v>0</v>
      </c>
      <c r="AH170" s="71">
        <f>SUM(AH167:AH169)</f>
        <v>0</v>
      </c>
      <c r="AI170" s="71">
        <f>SUM(AI167:AI169)</f>
        <v>0</v>
      </c>
      <c r="AJ170" s="59">
        <f t="shared" si="175"/>
        <v>0</v>
      </c>
      <c r="AK170" s="71">
        <f>SUM(AK167:AK169)</f>
        <v>0</v>
      </c>
      <c r="AL170" s="71">
        <f>SUM(AL167:AL169)</f>
        <v>0</v>
      </c>
      <c r="AM170" s="59">
        <f t="shared" si="176"/>
        <v>0</v>
      </c>
      <c r="AN170" s="58">
        <f>SUM(AN167:AN169)</f>
        <v>4542</v>
      </c>
      <c r="AO170" s="58">
        <f>SUM(AO167:AO169)</f>
        <v>11574</v>
      </c>
      <c r="AP170" s="103">
        <f t="shared" si="164"/>
        <v>0.39243131156039401</v>
      </c>
      <c r="AQ170" s="133">
        <f>SUM(AQ167:AQ169)</f>
        <v>630</v>
      </c>
      <c r="AR170" s="121"/>
    </row>
    <row r="171" spans="1:44" x14ac:dyDescent="0.3">
      <c r="A171" s="233"/>
      <c r="B171" s="232" t="s">
        <v>9</v>
      </c>
      <c r="C171" s="100" t="s">
        <v>53</v>
      </c>
      <c r="D171" s="113"/>
      <c r="E171" s="70"/>
      <c r="F171" s="55">
        <f t="shared" si="165"/>
        <v>0</v>
      </c>
      <c r="G171" s="113"/>
      <c r="H171" s="70"/>
      <c r="I171" s="55">
        <f t="shared" si="166"/>
        <v>0</v>
      </c>
      <c r="J171" s="113"/>
      <c r="K171" s="70"/>
      <c r="L171" s="55">
        <f t="shared" si="167"/>
        <v>0</v>
      </c>
      <c r="M171" s="111">
        <v>1931</v>
      </c>
      <c r="N171" s="70"/>
      <c r="O171" s="55">
        <f t="shared" si="168"/>
        <v>0</v>
      </c>
      <c r="P171" s="113"/>
      <c r="Q171" s="70"/>
      <c r="R171" s="55">
        <f t="shared" si="169"/>
        <v>0</v>
      </c>
      <c r="S171" s="113"/>
      <c r="T171" s="70"/>
      <c r="U171" s="55">
        <f t="shared" si="170"/>
        <v>0</v>
      </c>
      <c r="V171" s="113"/>
      <c r="W171" s="70"/>
      <c r="X171" s="55">
        <f t="shared" si="171"/>
        <v>0</v>
      </c>
      <c r="Y171" s="113"/>
      <c r="Z171" s="70"/>
      <c r="AA171" s="55">
        <f t="shared" si="172"/>
        <v>0</v>
      </c>
      <c r="AB171" s="113"/>
      <c r="AC171" s="70"/>
      <c r="AD171" s="55">
        <f t="shared" si="173"/>
        <v>0</v>
      </c>
      <c r="AE171" s="113"/>
      <c r="AF171" s="70"/>
      <c r="AG171" s="55">
        <f t="shared" si="174"/>
        <v>0</v>
      </c>
      <c r="AH171" s="77">
        <v>0</v>
      </c>
      <c r="AI171" s="69"/>
      <c r="AJ171" s="55">
        <f t="shared" si="175"/>
        <v>0</v>
      </c>
      <c r="AK171" s="77">
        <v>0</v>
      </c>
      <c r="AL171" s="69"/>
      <c r="AM171" s="55">
        <f t="shared" si="176"/>
        <v>0</v>
      </c>
      <c r="AN171" s="97">
        <f>SUM(D171,G171,J171,M171,P171,S171,V171,Y171,AB171,AE171,AH171,AK171)</f>
        <v>1931</v>
      </c>
      <c r="AO171" s="77">
        <f>SUM(E171,H171,K171,N171,Q171,W171,T171,Z171,AC171,AF171,AI171,AL171)</f>
        <v>0</v>
      </c>
      <c r="AP171" s="56">
        <f t="shared" si="164"/>
        <v>0</v>
      </c>
      <c r="AQ171" s="124">
        <v>364</v>
      </c>
      <c r="AR171" s="121"/>
    </row>
    <row r="172" spans="1:44" x14ac:dyDescent="0.3">
      <c r="A172" s="233"/>
      <c r="B172" s="233"/>
      <c r="C172" s="100" t="s">
        <v>48</v>
      </c>
      <c r="D172" s="155"/>
      <c r="E172" s="154"/>
      <c r="F172" s="55">
        <v>0</v>
      </c>
      <c r="G172" s="155"/>
      <c r="H172" s="154"/>
      <c r="I172" s="55">
        <v>0</v>
      </c>
      <c r="J172" s="155"/>
      <c r="K172" s="154"/>
      <c r="L172" s="55">
        <v>0</v>
      </c>
      <c r="M172" s="157">
        <v>1527</v>
      </c>
      <c r="N172" s="154"/>
      <c r="O172" s="55">
        <v>0</v>
      </c>
      <c r="P172" s="155"/>
      <c r="Q172" s="154"/>
      <c r="R172" s="55">
        <v>0</v>
      </c>
      <c r="S172" s="155"/>
      <c r="T172" s="154"/>
      <c r="U172" s="55">
        <v>0</v>
      </c>
      <c r="V172" s="155"/>
      <c r="W172" s="154"/>
      <c r="X172" s="55">
        <v>0</v>
      </c>
      <c r="Y172" s="155"/>
      <c r="Z172" s="154"/>
      <c r="AA172" s="55">
        <v>0</v>
      </c>
      <c r="AB172" s="155"/>
      <c r="AC172" s="154"/>
      <c r="AD172" s="55">
        <v>0</v>
      </c>
      <c r="AE172" s="155"/>
      <c r="AF172" s="154"/>
      <c r="AG172" s="55">
        <v>0</v>
      </c>
      <c r="AH172" s="155">
        <v>0</v>
      </c>
      <c r="AI172" s="154"/>
      <c r="AJ172" s="55">
        <v>0</v>
      </c>
      <c r="AK172" s="155">
        <v>0</v>
      </c>
      <c r="AL172" s="154"/>
      <c r="AM172" s="55">
        <v>0</v>
      </c>
      <c r="AN172" s="156">
        <v>1527</v>
      </c>
      <c r="AO172" s="155">
        <v>0</v>
      </c>
      <c r="AP172" s="56">
        <v>0</v>
      </c>
      <c r="AQ172" s="158">
        <v>264</v>
      </c>
      <c r="AR172" s="121"/>
    </row>
    <row r="173" spans="1:44" x14ac:dyDescent="0.3">
      <c r="A173" s="233"/>
      <c r="B173" s="233"/>
      <c r="C173" s="100" t="s">
        <v>54</v>
      </c>
      <c r="D173" s="111">
        <v>0</v>
      </c>
      <c r="E173" s="111"/>
      <c r="F173" s="55">
        <f t="shared" ref="F173" si="199">IF(ISERROR(D173/E173),0,(D173/E173))</f>
        <v>0</v>
      </c>
      <c r="G173" s="111">
        <v>0</v>
      </c>
      <c r="H173" s="142"/>
      <c r="I173" s="111"/>
      <c r="J173" s="164">
        <v>0</v>
      </c>
      <c r="K173" s="111"/>
      <c r="L173" s="55">
        <f t="shared" ref="L173" si="200">IF(ISERROR(J173/K173),0,(J173/K173))</f>
        <v>0</v>
      </c>
      <c r="M173" s="111">
        <v>1391</v>
      </c>
      <c r="N173" s="111"/>
      <c r="O173" s="55">
        <f t="shared" ref="O173" si="201">IF(ISERROR(M173/N173),0,(M173/N173))</f>
        <v>0</v>
      </c>
      <c r="P173" s="111">
        <v>0</v>
      </c>
      <c r="Q173" s="111"/>
      <c r="R173" s="55">
        <f t="shared" ref="R173" si="202">IF(ISERROR(P173/Q173),0,(P173/Q173))</f>
        <v>0</v>
      </c>
      <c r="S173" s="111">
        <v>0</v>
      </c>
      <c r="T173" s="111"/>
      <c r="U173" s="55">
        <f t="shared" ref="U173" si="203">IF(ISERROR(S173/T173),0,(S173/T173))</f>
        <v>0</v>
      </c>
      <c r="V173" s="111">
        <v>0</v>
      </c>
      <c r="W173" s="111"/>
      <c r="X173" s="55">
        <f t="shared" ref="X173" si="204">IF(ISERROR(V173/W173),0,(V173/W173))</f>
        <v>0</v>
      </c>
      <c r="Y173" s="111">
        <v>0</v>
      </c>
      <c r="Z173" s="111"/>
      <c r="AA173" s="55">
        <f t="shared" ref="AA173" si="205">IF(ISERROR(Y173/Z173),0,(Y173/Z173))</f>
        <v>0</v>
      </c>
      <c r="AB173" s="111">
        <v>0</v>
      </c>
      <c r="AC173" s="111"/>
      <c r="AD173" s="55">
        <f t="shared" ref="AD173" si="206">IF(ISERROR(AB173/AC173),0,(AB173/AC173))</f>
        <v>0</v>
      </c>
      <c r="AE173" s="111">
        <v>0</v>
      </c>
      <c r="AF173" s="111"/>
      <c r="AG173" s="55">
        <f t="shared" ref="AG173" si="207">IF(ISERROR(AE173/AF173),0,(AE173/AF173))</f>
        <v>0</v>
      </c>
      <c r="AH173" s="111">
        <v>0</v>
      </c>
      <c r="AI173" s="111"/>
      <c r="AJ173" s="55">
        <f t="shared" ref="AJ173" si="208">IF(ISERROR(AH173/AI173),0,(AH173/AI173))</f>
        <v>0</v>
      </c>
      <c r="AK173" s="111">
        <v>0</v>
      </c>
      <c r="AL173" s="70"/>
      <c r="AM173" s="55">
        <f t="shared" ref="AM173" si="209">IF(ISERROR(AK173/AL173),0,(AK173/AL173))</f>
        <v>0</v>
      </c>
      <c r="AN173" s="97">
        <f>SUM(D173,G173,J173,M173,P173,S173,V173,Y173,AB173,AE173,AH173,AK173)</f>
        <v>1391</v>
      </c>
      <c r="AO173" s="77">
        <f>SUM(E173,H173,K173,N173,Q173,W173,T173,Z173,AC173,AF173,AI173,AL173)</f>
        <v>0</v>
      </c>
      <c r="AP173" s="56">
        <f t="shared" si="164"/>
        <v>0</v>
      </c>
      <c r="AQ173" s="118">
        <v>223</v>
      </c>
      <c r="AR173" s="121"/>
    </row>
    <row r="174" spans="1:44" x14ac:dyDescent="0.3">
      <c r="A174" s="234"/>
      <c r="B174" s="234"/>
      <c r="C174" s="102" t="s">
        <v>44</v>
      </c>
      <c r="D174" s="58">
        <f>SUM(D171:D173)</f>
        <v>0</v>
      </c>
      <c r="E174" s="71">
        <f>SUM(E171:E173)</f>
        <v>0</v>
      </c>
      <c r="F174" s="59">
        <f t="shared" si="165"/>
        <v>0</v>
      </c>
      <c r="G174" s="58">
        <f>SUM(G171:G173)</f>
        <v>0</v>
      </c>
      <c r="H174" s="71">
        <f>SUM(H171:H173)</f>
        <v>0</v>
      </c>
      <c r="I174" s="59">
        <f t="shared" si="166"/>
        <v>0</v>
      </c>
      <c r="J174" s="58">
        <f>SUM(J171:J173)</f>
        <v>0</v>
      </c>
      <c r="K174" s="71">
        <f>SUM(K171:K173)</f>
        <v>0</v>
      </c>
      <c r="L174" s="59">
        <f t="shared" si="167"/>
        <v>0</v>
      </c>
      <c r="M174" s="58">
        <f>SUM(M171:M173)</f>
        <v>4849</v>
      </c>
      <c r="N174" s="71">
        <f>SUM(N171:N173)</f>
        <v>0</v>
      </c>
      <c r="O174" s="59">
        <f t="shared" si="168"/>
        <v>0</v>
      </c>
      <c r="P174" s="58">
        <f>SUM(P171:P173)</f>
        <v>0</v>
      </c>
      <c r="Q174" s="71">
        <f>SUM(Q171:Q173)</f>
        <v>0</v>
      </c>
      <c r="R174" s="59">
        <f t="shared" si="169"/>
        <v>0</v>
      </c>
      <c r="S174" s="58">
        <f>SUM(S171:S173)</f>
        <v>0</v>
      </c>
      <c r="T174" s="71">
        <f>SUM(T171:T173)</f>
        <v>0</v>
      </c>
      <c r="U174" s="59">
        <f t="shared" si="170"/>
        <v>0</v>
      </c>
      <c r="V174" s="58">
        <f>SUM(V171:V173)</f>
        <v>0</v>
      </c>
      <c r="W174" s="71">
        <f>SUM(W171:W173)</f>
        <v>0</v>
      </c>
      <c r="X174" s="59">
        <f t="shared" si="171"/>
        <v>0</v>
      </c>
      <c r="Y174" s="58">
        <f>SUM(Y171:Y173)</f>
        <v>0</v>
      </c>
      <c r="Z174" s="71">
        <f>SUM(Z171:Z173)</f>
        <v>0</v>
      </c>
      <c r="AA174" s="59">
        <f t="shared" si="172"/>
        <v>0</v>
      </c>
      <c r="AB174" s="58">
        <f>SUM(AB171:AB173)</f>
        <v>0</v>
      </c>
      <c r="AC174" s="71">
        <f>SUM(AC171:AC173)</f>
        <v>0</v>
      </c>
      <c r="AD174" s="59">
        <f t="shared" si="173"/>
        <v>0</v>
      </c>
      <c r="AE174" s="58">
        <f>SUM(AE171:AE173)</f>
        <v>0</v>
      </c>
      <c r="AF174" s="71">
        <f>SUM(AF171:AF173)</f>
        <v>0</v>
      </c>
      <c r="AG174" s="59">
        <f t="shared" si="174"/>
        <v>0</v>
      </c>
      <c r="AH174" s="71">
        <f>SUM(AH171:AH173)</f>
        <v>0</v>
      </c>
      <c r="AI174" s="71">
        <f>SUM(AI171:AI173)</f>
        <v>0</v>
      </c>
      <c r="AJ174" s="59">
        <f t="shared" si="175"/>
        <v>0</v>
      </c>
      <c r="AK174" s="71">
        <f>SUM(AK171:AK173)</f>
        <v>0</v>
      </c>
      <c r="AL174" s="71">
        <f>SUM(AL171:AL173)</f>
        <v>0</v>
      </c>
      <c r="AM174" s="59">
        <f t="shared" si="176"/>
        <v>0</v>
      </c>
      <c r="AN174" s="58">
        <f>SUM(AN171:AN173)</f>
        <v>4849</v>
      </c>
      <c r="AO174" s="58">
        <f>SUM(AO171:AO173)</f>
        <v>0</v>
      </c>
      <c r="AP174" s="103">
        <f t="shared" si="164"/>
        <v>0</v>
      </c>
      <c r="AQ174" s="133">
        <f>SUM(AQ171:AQ173)</f>
        <v>851</v>
      </c>
      <c r="AR174" s="121"/>
    </row>
    <row r="175" spans="1:44" x14ac:dyDescent="0.3">
      <c r="A175" s="235" t="s">
        <v>93</v>
      </c>
      <c r="B175" s="236"/>
      <c r="C175" s="237"/>
      <c r="D175" s="61">
        <f>SUM(D162,D166,D170,D174)</f>
        <v>0</v>
      </c>
      <c r="E175" s="73">
        <f>SUM(E162,E166,E170,E174)</f>
        <v>0</v>
      </c>
      <c r="F175" s="62">
        <f t="shared" si="165"/>
        <v>0</v>
      </c>
      <c r="G175" s="61">
        <f>SUM(G162,G166,G170,G174)</f>
        <v>0</v>
      </c>
      <c r="H175" s="73">
        <f>SUM(H162,H166,H170,H174)</f>
        <v>0</v>
      </c>
      <c r="I175" s="62">
        <f t="shared" si="166"/>
        <v>0</v>
      </c>
      <c r="J175" s="61">
        <f>SUM(J162,J166,J170,J174)</f>
        <v>0</v>
      </c>
      <c r="K175" s="73">
        <f>SUM(K162,K166,K170,K174)</f>
        <v>0</v>
      </c>
      <c r="L175" s="62">
        <f t="shared" si="167"/>
        <v>0</v>
      </c>
      <c r="M175" s="61">
        <f>SUM(M162,M166,M170,M174)</f>
        <v>16454</v>
      </c>
      <c r="N175" s="73">
        <f>SUM(N162,N166,N170,N174)</f>
        <v>71449</v>
      </c>
      <c r="O175" s="62">
        <f t="shared" si="168"/>
        <v>0.23029013702081205</v>
      </c>
      <c r="P175" s="61">
        <f>SUM(P162,P166,P170,P174)</f>
        <v>0</v>
      </c>
      <c r="Q175" s="73">
        <f>SUM(Q162,Q166,Q170,Q174)</f>
        <v>0</v>
      </c>
      <c r="R175" s="62">
        <f t="shared" si="169"/>
        <v>0</v>
      </c>
      <c r="S175" s="61">
        <f>SUM(S162,S166,S170,S174)</f>
        <v>0</v>
      </c>
      <c r="T175" s="73">
        <f>SUM(T162,T166,T170,T174)</f>
        <v>0</v>
      </c>
      <c r="U175" s="62">
        <f t="shared" si="170"/>
        <v>0</v>
      </c>
      <c r="V175" s="61">
        <f>SUM(V162,V166,V170,V174)</f>
        <v>0</v>
      </c>
      <c r="W175" s="73">
        <f>SUM(W162,W166,W170,W174)</f>
        <v>0</v>
      </c>
      <c r="X175" s="62">
        <f t="shared" si="171"/>
        <v>0</v>
      </c>
      <c r="Y175" s="61">
        <f>SUM(Y162,Y166,Y170,Y174)</f>
        <v>0</v>
      </c>
      <c r="Z175" s="73">
        <f>SUM(Z162,Z166,Z170,Z174)</f>
        <v>0</v>
      </c>
      <c r="AA175" s="62">
        <f t="shared" si="172"/>
        <v>0</v>
      </c>
      <c r="AB175" s="61">
        <f>SUM(AB162,AB166,AB170,AB174)</f>
        <v>0</v>
      </c>
      <c r="AC175" s="73">
        <f>SUM(AC162,AC166,AC170,AC174)</f>
        <v>0</v>
      </c>
      <c r="AD175" s="62">
        <f t="shared" si="173"/>
        <v>0</v>
      </c>
      <c r="AE175" s="61">
        <f>SUM(AE162,AE166,AE170,AE174)</f>
        <v>0</v>
      </c>
      <c r="AF175" s="73">
        <f>SUM(AF162,AF166,AF170,AF174)</f>
        <v>0</v>
      </c>
      <c r="AG175" s="62">
        <f t="shared" si="174"/>
        <v>0</v>
      </c>
      <c r="AH175" s="61">
        <f>SUM(AH162,AH166,AH170,AH174)</f>
        <v>0</v>
      </c>
      <c r="AI175" s="73">
        <f>SUM(AI162,AI166,AI170,AI174)</f>
        <v>0</v>
      </c>
      <c r="AJ175" s="62">
        <f t="shared" si="175"/>
        <v>0</v>
      </c>
      <c r="AK175" s="61">
        <f>SUM(AK162,AK166,AK170,AK174)</f>
        <v>0</v>
      </c>
      <c r="AL175" s="73">
        <f>SUM(AL162,AL166,AL170,AL174)</f>
        <v>0</v>
      </c>
      <c r="AM175" s="62">
        <f t="shared" si="176"/>
        <v>0</v>
      </c>
      <c r="AN175" s="61">
        <f>SUM(AN162,AN166,AN170,AN174)</f>
        <v>16454</v>
      </c>
      <c r="AO175" s="61">
        <f>SUM(AO162,AO166,AO170,AO174)</f>
        <v>71449</v>
      </c>
      <c r="AP175" s="105">
        <f t="shared" si="164"/>
        <v>0.23029013702081205</v>
      </c>
      <c r="AQ175" s="134">
        <f>SUM(AQ162,AQ166,AQ170,AQ174)</f>
        <v>1481</v>
      </c>
      <c r="AR175" s="121"/>
    </row>
    <row r="176" spans="1:44" x14ac:dyDescent="0.3">
      <c r="A176" s="238" t="s">
        <v>29</v>
      </c>
      <c r="B176" s="232" t="s">
        <v>24</v>
      </c>
      <c r="C176" s="100" t="s">
        <v>41</v>
      </c>
      <c r="D176" s="77"/>
      <c r="E176" s="69"/>
      <c r="F176" s="55">
        <f t="shared" si="165"/>
        <v>0</v>
      </c>
      <c r="G176" s="77"/>
      <c r="H176" s="69"/>
      <c r="I176" s="55">
        <f t="shared" si="166"/>
        <v>0</v>
      </c>
      <c r="J176" s="77"/>
      <c r="K176" s="69"/>
      <c r="L176" s="55">
        <f t="shared" si="167"/>
        <v>0</v>
      </c>
      <c r="M176" s="77">
        <v>129</v>
      </c>
      <c r="N176" s="69">
        <v>668</v>
      </c>
      <c r="O176" s="55">
        <f t="shared" si="168"/>
        <v>0.19311377245508982</v>
      </c>
      <c r="P176" s="77"/>
      <c r="Q176" s="69"/>
      <c r="R176" s="55">
        <f t="shared" si="169"/>
        <v>0</v>
      </c>
      <c r="S176" s="77"/>
      <c r="T176" s="69"/>
      <c r="U176" s="55">
        <f t="shared" si="170"/>
        <v>0</v>
      </c>
      <c r="V176" s="77"/>
      <c r="W176" s="69"/>
      <c r="X176" s="55">
        <f t="shared" si="171"/>
        <v>0</v>
      </c>
      <c r="Y176" s="77"/>
      <c r="Z176" s="69"/>
      <c r="AA176" s="55">
        <f t="shared" si="172"/>
        <v>0</v>
      </c>
      <c r="AB176" s="77"/>
      <c r="AC176" s="69"/>
      <c r="AD176" s="55">
        <f t="shared" si="173"/>
        <v>0</v>
      </c>
      <c r="AE176" s="77">
        <v>865</v>
      </c>
      <c r="AF176" s="70">
        <v>4209</v>
      </c>
      <c r="AG176" s="55">
        <f t="shared" si="174"/>
        <v>0.20551199809931101</v>
      </c>
      <c r="AH176" s="70"/>
      <c r="AI176" s="70"/>
      <c r="AJ176" s="55">
        <f t="shared" si="175"/>
        <v>0</v>
      </c>
      <c r="AK176" s="70"/>
      <c r="AL176" s="70"/>
      <c r="AM176" s="55">
        <f t="shared" si="176"/>
        <v>0</v>
      </c>
      <c r="AN176" s="97">
        <f>SUM(D176,G176,J176,M176,P176,S176,V176,Y176,AB176,AE176,AH176,AK176)</f>
        <v>994</v>
      </c>
      <c r="AO176" s="77">
        <f>SUM(E176,H176,K176,N176,Q176,W176,T176,Z176,AC176,AF176,AI176,AL176)</f>
        <v>4877</v>
      </c>
      <c r="AP176" s="98">
        <f t="shared" si="164"/>
        <v>0.20381381997129383</v>
      </c>
      <c r="AQ176" s="111">
        <v>101</v>
      </c>
      <c r="AR176" s="121"/>
    </row>
    <row r="177" spans="1:44" x14ac:dyDescent="0.3">
      <c r="A177" s="233"/>
      <c r="B177" s="233"/>
      <c r="C177" s="100" t="s">
        <v>43</v>
      </c>
      <c r="D177" s="77"/>
      <c r="E177" s="70"/>
      <c r="F177" s="55">
        <f t="shared" si="165"/>
        <v>0</v>
      </c>
      <c r="G177" s="77"/>
      <c r="H177" s="70"/>
      <c r="I177" s="55">
        <f t="shared" si="166"/>
        <v>0</v>
      </c>
      <c r="J177" s="77"/>
      <c r="K177" s="70"/>
      <c r="L177" s="55">
        <f t="shared" si="167"/>
        <v>0</v>
      </c>
      <c r="M177" s="77">
        <v>927</v>
      </c>
      <c r="N177" s="70">
        <v>4261</v>
      </c>
      <c r="O177" s="55">
        <f t="shared" si="168"/>
        <v>0.217554564656184</v>
      </c>
      <c r="P177" s="77"/>
      <c r="Q177" s="70"/>
      <c r="R177" s="55">
        <f t="shared" si="169"/>
        <v>0</v>
      </c>
      <c r="S177" s="77"/>
      <c r="T177" s="70"/>
      <c r="U177" s="55">
        <f t="shared" si="170"/>
        <v>0</v>
      </c>
      <c r="V177" s="77"/>
      <c r="W177" s="70"/>
      <c r="X177" s="55">
        <f t="shared" si="171"/>
        <v>0</v>
      </c>
      <c r="Y177" s="77"/>
      <c r="Z177" s="70"/>
      <c r="AA177" s="55">
        <f t="shared" si="172"/>
        <v>0</v>
      </c>
      <c r="AB177" s="77"/>
      <c r="AC177" s="70"/>
      <c r="AD177" s="55">
        <f t="shared" si="173"/>
        <v>0</v>
      </c>
      <c r="AE177" s="77">
        <v>743</v>
      </c>
      <c r="AF177" s="70">
        <v>3446</v>
      </c>
      <c r="AG177" s="55">
        <f t="shared" si="174"/>
        <v>0.21561230412071966</v>
      </c>
      <c r="AH177" s="77">
        <v>0</v>
      </c>
      <c r="AI177" s="70"/>
      <c r="AJ177" s="55">
        <f t="shared" si="175"/>
        <v>0</v>
      </c>
      <c r="AK177" s="77">
        <v>0</v>
      </c>
      <c r="AL177" s="70"/>
      <c r="AM177" s="55">
        <f t="shared" si="176"/>
        <v>0</v>
      </c>
      <c r="AN177" s="97">
        <f>SUM(D177,G177,J177,M177,P177,S177,V177,Y177,AB177,AE177,AH177,AK177)</f>
        <v>1670</v>
      </c>
      <c r="AO177" s="77">
        <f>SUM(E177,H177,K177,N177,Q177,W177,T177,Z177,AC177,AF177,AI177,AL177)</f>
        <v>7707</v>
      </c>
      <c r="AP177" s="56">
        <f t="shared" si="164"/>
        <v>0.21668612949266899</v>
      </c>
      <c r="AQ177" s="124">
        <v>269</v>
      </c>
      <c r="AR177" s="121"/>
    </row>
    <row r="178" spans="1:44" x14ac:dyDescent="0.3">
      <c r="A178" s="233"/>
      <c r="B178" s="233"/>
      <c r="C178" s="100" t="s">
        <v>47</v>
      </c>
      <c r="D178" s="77"/>
      <c r="E178" s="70"/>
      <c r="F178" s="55">
        <f t="shared" si="165"/>
        <v>0</v>
      </c>
      <c r="G178" s="77"/>
      <c r="H178" s="70"/>
      <c r="I178" s="55">
        <f t="shared" si="166"/>
        <v>0</v>
      </c>
      <c r="J178" s="77"/>
      <c r="K178" s="70"/>
      <c r="L178" s="55">
        <f t="shared" si="167"/>
        <v>0</v>
      </c>
      <c r="M178" s="77">
        <v>951</v>
      </c>
      <c r="N178" s="70">
        <v>3435</v>
      </c>
      <c r="O178" s="55">
        <f t="shared" si="168"/>
        <v>0.27685589519650655</v>
      </c>
      <c r="P178" s="77"/>
      <c r="Q178" s="70"/>
      <c r="R178" s="55">
        <f t="shared" si="169"/>
        <v>0</v>
      </c>
      <c r="S178" s="77"/>
      <c r="T178" s="70"/>
      <c r="U178" s="55">
        <f t="shared" si="170"/>
        <v>0</v>
      </c>
      <c r="V178" s="77"/>
      <c r="W178" s="70"/>
      <c r="X178" s="55">
        <f t="shared" si="171"/>
        <v>0</v>
      </c>
      <c r="Y178" s="77"/>
      <c r="Z178" s="70"/>
      <c r="AA178" s="55">
        <f t="shared" si="172"/>
        <v>0</v>
      </c>
      <c r="AB178" s="77"/>
      <c r="AC178" s="70"/>
      <c r="AD178" s="55">
        <f t="shared" si="173"/>
        <v>0</v>
      </c>
      <c r="AE178" s="77">
        <v>819</v>
      </c>
      <c r="AF178" s="70">
        <v>3251</v>
      </c>
      <c r="AG178" s="55">
        <f t="shared" si="174"/>
        <v>0.25192248538911105</v>
      </c>
      <c r="AH178" s="77">
        <v>0</v>
      </c>
      <c r="AI178" s="70"/>
      <c r="AJ178" s="55">
        <f t="shared" si="175"/>
        <v>0</v>
      </c>
      <c r="AK178" s="77">
        <v>0</v>
      </c>
      <c r="AL178" s="70"/>
      <c r="AM178" s="55">
        <f t="shared" si="176"/>
        <v>0</v>
      </c>
      <c r="AN178" s="97">
        <f>SUM(D178,G178,J178,M178,P178,S178,V178,Y178,AB178,AE178,AH178,AK178)</f>
        <v>1770</v>
      </c>
      <c r="AO178" s="77">
        <f>SUM(E178,H178,K178,N178,Q178,W178,T178,Z178,AC178,AF178,AI178,AL178)</f>
        <v>6686</v>
      </c>
      <c r="AP178" s="56">
        <f t="shared" si="164"/>
        <v>0.26473227639844449</v>
      </c>
      <c r="AQ178" s="124">
        <v>184</v>
      </c>
      <c r="AR178" s="121"/>
    </row>
    <row r="179" spans="1:44" x14ac:dyDescent="0.3">
      <c r="A179" s="233"/>
      <c r="B179" s="234"/>
      <c r="C179" s="102" t="s">
        <v>44</v>
      </c>
      <c r="D179" s="58">
        <f>SUM(D176:D178)</f>
        <v>0</v>
      </c>
      <c r="E179" s="71">
        <f>SUM(E176:E178)</f>
        <v>0</v>
      </c>
      <c r="F179" s="59">
        <f t="shared" si="165"/>
        <v>0</v>
      </c>
      <c r="G179" s="58">
        <f>SUM(G176:G178)</f>
        <v>0</v>
      </c>
      <c r="H179" s="71">
        <f>SUM(H176:H178)</f>
        <v>0</v>
      </c>
      <c r="I179" s="59">
        <f t="shared" si="166"/>
        <v>0</v>
      </c>
      <c r="J179" s="58">
        <f>SUM(J176:J178)</f>
        <v>0</v>
      </c>
      <c r="K179" s="71">
        <f>SUM(K176:K178)</f>
        <v>0</v>
      </c>
      <c r="L179" s="59">
        <f t="shared" si="167"/>
        <v>0</v>
      </c>
      <c r="M179" s="58">
        <f>SUM(M176:M178)</f>
        <v>2007</v>
      </c>
      <c r="N179" s="71">
        <f>SUM(N176:N178)</f>
        <v>8364</v>
      </c>
      <c r="O179" s="59">
        <f t="shared" si="168"/>
        <v>0.23995695839311335</v>
      </c>
      <c r="P179" s="58">
        <f>SUM(P176:P178)</f>
        <v>0</v>
      </c>
      <c r="Q179" s="71">
        <f>SUM(Q176:Q178)</f>
        <v>0</v>
      </c>
      <c r="R179" s="59">
        <f t="shared" si="169"/>
        <v>0</v>
      </c>
      <c r="S179" s="58">
        <f>SUM(S176:S178)</f>
        <v>0</v>
      </c>
      <c r="T179" s="71">
        <f>SUM(T176:T178)</f>
        <v>0</v>
      </c>
      <c r="U179" s="59">
        <f t="shared" si="170"/>
        <v>0</v>
      </c>
      <c r="V179" s="58">
        <f>SUM(V176:V178)</f>
        <v>0</v>
      </c>
      <c r="W179" s="71">
        <f>SUM(W176:W178)</f>
        <v>0</v>
      </c>
      <c r="X179" s="59">
        <f t="shared" si="171"/>
        <v>0</v>
      </c>
      <c r="Y179" s="58">
        <f>SUM(Y176:Y178)</f>
        <v>0</v>
      </c>
      <c r="Z179" s="71">
        <f>SUM(Z176:Z178)</f>
        <v>0</v>
      </c>
      <c r="AA179" s="59">
        <f t="shared" si="172"/>
        <v>0</v>
      </c>
      <c r="AB179" s="58">
        <f>SUM(AB176:AB178)</f>
        <v>0</v>
      </c>
      <c r="AC179" s="71">
        <f>SUM(AC176:AC178)</f>
        <v>0</v>
      </c>
      <c r="AD179" s="59">
        <f t="shared" si="173"/>
        <v>0</v>
      </c>
      <c r="AE179" s="58">
        <f>SUM(AE176:AE178)</f>
        <v>2427</v>
      </c>
      <c r="AF179" s="71">
        <f>SUM(AF176:AF178)</f>
        <v>10906</v>
      </c>
      <c r="AG179" s="59">
        <f t="shared" si="174"/>
        <v>0.22253805244819366</v>
      </c>
      <c r="AH179" s="71">
        <f>SUM(AH176:AH178)</f>
        <v>0</v>
      </c>
      <c r="AI179" s="71">
        <f>SUM(AI176:AI178)</f>
        <v>0</v>
      </c>
      <c r="AJ179" s="59">
        <f t="shared" si="175"/>
        <v>0</v>
      </c>
      <c r="AK179" s="71">
        <f>SUM(AK176:AK178)</f>
        <v>0</v>
      </c>
      <c r="AL179" s="71">
        <f>SUM(AL176:AL178)</f>
        <v>0</v>
      </c>
      <c r="AM179" s="59">
        <f t="shared" si="176"/>
        <v>0</v>
      </c>
      <c r="AN179" s="58">
        <f>SUM(AN176:AN178)</f>
        <v>4434</v>
      </c>
      <c r="AO179" s="58">
        <f>SUM(AO176:AO178)</f>
        <v>19270</v>
      </c>
      <c r="AP179" s="103">
        <f t="shared" si="164"/>
        <v>0.23009859885832901</v>
      </c>
      <c r="AQ179" s="133">
        <f>SUM(AQ176:AQ178)</f>
        <v>554</v>
      </c>
      <c r="AR179" s="121"/>
    </row>
    <row r="180" spans="1:44" x14ac:dyDescent="0.3">
      <c r="A180" s="233"/>
      <c r="B180" s="232" t="s">
        <v>25</v>
      </c>
      <c r="C180" s="100" t="s">
        <v>38</v>
      </c>
      <c r="D180" s="77"/>
      <c r="E180" s="70"/>
      <c r="F180" s="55">
        <f t="shared" si="165"/>
        <v>0</v>
      </c>
      <c r="G180" s="77"/>
      <c r="H180" s="70"/>
      <c r="I180" s="55">
        <f t="shared" si="166"/>
        <v>0</v>
      </c>
      <c r="J180" s="77"/>
      <c r="K180" s="70"/>
      <c r="L180" s="55">
        <f t="shared" si="167"/>
        <v>0</v>
      </c>
      <c r="M180" s="77">
        <v>1523</v>
      </c>
      <c r="N180" s="70">
        <v>6269</v>
      </c>
      <c r="O180" s="55">
        <f t="shared" si="168"/>
        <v>0.24294145796777797</v>
      </c>
      <c r="P180" s="77"/>
      <c r="Q180" s="70"/>
      <c r="R180" s="55">
        <f t="shared" si="169"/>
        <v>0</v>
      </c>
      <c r="S180" s="77"/>
      <c r="T180" s="70"/>
      <c r="U180" s="55">
        <f t="shared" si="170"/>
        <v>0</v>
      </c>
      <c r="V180" s="77"/>
      <c r="W180" s="70"/>
      <c r="X180" s="55">
        <f t="shared" si="171"/>
        <v>0</v>
      </c>
      <c r="Y180" s="77"/>
      <c r="Z180" s="70"/>
      <c r="AA180" s="55">
        <f t="shared" si="172"/>
        <v>0</v>
      </c>
      <c r="AB180" s="77"/>
      <c r="AC180" s="70"/>
      <c r="AD180" s="55">
        <f t="shared" si="173"/>
        <v>0</v>
      </c>
      <c r="AE180" s="77">
        <v>854</v>
      </c>
      <c r="AF180" s="70">
        <v>4177</v>
      </c>
      <c r="AG180" s="55">
        <f t="shared" si="174"/>
        <v>0.20445295666746469</v>
      </c>
      <c r="AH180" s="77">
        <v>0</v>
      </c>
      <c r="AI180" s="69"/>
      <c r="AJ180" s="55">
        <f t="shared" si="175"/>
        <v>0</v>
      </c>
      <c r="AK180" s="77">
        <v>0</v>
      </c>
      <c r="AL180" s="69"/>
      <c r="AM180" s="55">
        <f t="shared" si="176"/>
        <v>0</v>
      </c>
      <c r="AN180" s="97">
        <f>SUM(D180,G180,J180,M180,P180,S180,V180,Y180,AB180,AE180,AH180,AK180)</f>
        <v>2377</v>
      </c>
      <c r="AO180" s="77">
        <f>SUM(E180,H180,K180,N180,Q180,W180,T180,Z180,AC180,AF180,AI180,AL180)</f>
        <v>10446</v>
      </c>
      <c r="AP180" s="56">
        <f t="shared" si="164"/>
        <v>0.22755121577637374</v>
      </c>
      <c r="AQ180" s="22">
        <v>315</v>
      </c>
      <c r="AR180" s="121"/>
    </row>
    <row r="181" spans="1:44" x14ac:dyDescent="0.3">
      <c r="A181" s="233"/>
      <c r="B181" s="233"/>
      <c r="C181" s="54" t="s">
        <v>39</v>
      </c>
      <c r="D181" s="77"/>
      <c r="E181" s="70"/>
      <c r="F181" s="55">
        <f t="shared" si="165"/>
        <v>0</v>
      </c>
      <c r="G181" s="77"/>
      <c r="H181" s="77"/>
      <c r="I181" s="55">
        <f t="shared" si="166"/>
        <v>0</v>
      </c>
      <c r="J181" s="77"/>
      <c r="K181" s="77"/>
      <c r="L181" s="55">
        <f t="shared" si="167"/>
        <v>0</v>
      </c>
      <c r="M181" s="77">
        <v>1820</v>
      </c>
      <c r="N181" s="77">
        <v>7579</v>
      </c>
      <c r="O181" s="55">
        <f t="shared" si="168"/>
        <v>0.24013722126929674</v>
      </c>
      <c r="P181" s="77"/>
      <c r="Q181" s="77"/>
      <c r="R181" s="55">
        <f t="shared" si="169"/>
        <v>0</v>
      </c>
      <c r="S181" s="77"/>
      <c r="T181" s="77"/>
      <c r="U181" s="55">
        <f t="shared" si="170"/>
        <v>0</v>
      </c>
      <c r="V181" s="77"/>
      <c r="W181" s="77"/>
      <c r="X181" s="55">
        <f t="shared" si="171"/>
        <v>0</v>
      </c>
      <c r="Y181" s="77"/>
      <c r="Z181" s="77"/>
      <c r="AA181" s="55">
        <f t="shared" si="172"/>
        <v>0</v>
      </c>
      <c r="AB181" s="77"/>
      <c r="AC181" s="77"/>
      <c r="AD181" s="55">
        <f t="shared" si="173"/>
        <v>0</v>
      </c>
      <c r="AE181" s="77">
        <v>869</v>
      </c>
      <c r="AF181" s="77">
        <v>3748</v>
      </c>
      <c r="AG181" s="55">
        <f t="shared" si="174"/>
        <v>0.23185699039487725</v>
      </c>
      <c r="AH181" s="77">
        <v>0</v>
      </c>
      <c r="AI181" s="70"/>
      <c r="AJ181" s="55">
        <f t="shared" si="175"/>
        <v>0</v>
      </c>
      <c r="AK181" s="77">
        <v>0</v>
      </c>
      <c r="AL181" s="70"/>
      <c r="AM181" s="55">
        <f t="shared" si="176"/>
        <v>0</v>
      </c>
      <c r="AN181" s="97">
        <f>SUM(D181,G181,J181,M181,P181,S181,V181,Y181,AB181,AE181,AH181,AK181)</f>
        <v>2689</v>
      </c>
      <c r="AO181" s="77">
        <f>SUM(E181,H181,K181,N181,Q181,W181,T181,Z181,AC181,AF181,AI181,AL181)</f>
        <v>11327</v>
      </c>
      <c r="AP181" s="56">
        <f t="shared" si="164"/>
        <v>0.23739736911803655</v>
      </c>
      <c r="AQ181" s="118">
        <v>334</v>
      </c>
      <c r="AR181" s="122"/>
    </row>
    <row r="182" spans="1:44" x14ac:dyDescent="0.3">
      <c r="A182" s="233"/>
      <c r="B182" s="233"/>
      <c r="C182" s="100" t="s">
        <v>52</v>
      </c>
      <c r="D182" s="77"/>
      <c r="E182" s="70"/>
      <c r="F182" s="55">
        <f t="shared" si="165"/>
        <v>0</v>
      </c>
      <c r="G182" s="77"/>
      <c r="H182" s="70"/>
      <c r="I182" s="55">
        <f t="shared" si="166"/>
        <v>0</v>
      </c>
      <c r="J182" s="77"/>
      <c r="K182" s="70"/>
      <c r="L182" s="55">
        <f t="shared" si="167"/>
        <v>0</v>
      </c>
      <c r="M182" s="77">
        <v>1813</v>
      </c>
      <c r="N182" s="70">
        <v>7140</v>
      </c>
      <c r="O182" s="55">
        <f t="shared" si="168"/>
        <v>0.25392156862745097</v>
      </c>
      <c r="P182" s="77"/>
      <c r="Q182" s="70"/>
      <c r="R182" s="55">
        <f t="shared" si="169"/>
        <v>0</v>
      </c>
      <c r="S182" s="77"/>
      <c r="T182" s="70"/>
      <c r="U182" s="55">
        <f t="shared" si="170"/>
        <v>0</v>
      </c>
      <c r="V182" s="77"/>
      <c r="W182" s="70"/>
      <c r="X182" s="55">
        <f t="shared" si="171"/>
        <v>0</v>
      </c>
      <c r="Y182" s="77"/>
      <c r="Z182" s="70"/>
      <c r="AA182" s="55">
        <f t="shared" si="172"/>
        <v>0</v>
      </c>
      <c r="AB182" s="77"/>
      <c r="AC182" s="70"/>
      <c r="AD182" s="55">
        <f t="shared" si="173"/>
        <v>0</v>
      </c>
      <c r="AE182" s="77">
        <v>677</v>
      </c>
      <c r="AF182" s="70">
        <v>3163</v>
      </c>
      <c r="AG182" s="55">
        <f t="shared" si="174"/>
        <v>0.21403730635472654</v>
      </c>
      <c r="AH182" s="77">
        <v>0</v>
      </c>
      <c r="AI182" s="70"/>
      <c r="AJ182" s="55">
        <f t="shared" si="175"/>
        <v>0</v>
      </c>
      <c r="AK182" s="77">
        <v>0</v>
      </c>
      <c r="AL182" s="70"/>
      <c r="AM182" s="55">
        <f t="shared" si="176"/>
        <v>0</v>
      </c>
      <c r="AN182" s="97">
        <f>SUM(D182,G182,J182,M182,P182,S182,V182,Y182,AB182,AE182,AH182,AK182)</f>
        <v>2490</v>
      </c>
      <c r="AO182" s="77">
        <f>SUM(E182,H182,K182,N182,Q182,W182,T182,Z182,AC182,AF182,AI182,AL182)</f>
        <v>10303</v>
      </c>
      <c r="AP182" s="56">
        <f t="shared" si="164"/>
        <v>0.24167718140347472</v>
      </c>
      <c r="AQ182" s="124">
        <v>285</v>
      </c>
      <c r="AR182" s="121"/>
    </row>
    <row r="183" spans="1:44" x14ac:dyDescent="0.3">
      <c r="A183" s="233"/>
      <c r="B183" s="234"/>
      <c r="C183" s="102" t="s">
        <v>44</v>
      </c>
      <c r="D183" s="58">
        <f>SUM(D180:D182)</f>
        <v>0</v>
      </c>
      <c r="E183" s="71">
        <f>SUM(E180:E182)</f>
        <v>0</v>
      </c>
      <c r="F183" s="59">
        <f t="shared" si="165"/>
        <v>0</v>
      </c>
      <c r="G183" s="58">
        <f>SUM(G180:G182)</f>
        <v>0</v>
      </c>
      <c r="H183" s="71">
        <f>SUM(H180:H182)</f>
        <v>0</v>
      </c>
      <c r="I183" s="59">
        <f t="shared" si="166"/>
        <v>0</v>
      </c>
      <c r="J183" s="58">
        <f>SUM(J180:J182)</f>
        <v>0</v>
      </c>
      <c r="K183" s="71">
        <f>SUM(K180:K182)</f>
        <v>0</v>
      </c>
      <c r="L183" s="59">
        <f t="shared" si="167"/>
        <v>0</v>
      </c>
      <c r="M183" s="58">
        <f>SUM(M180:M182)</f>
        <v>5156</v>
      </c>
      <c r="N183" s="71">
        <f>SUM(N180:N182)</f>
        <v>20988</v>
      </c>
      <c r="O183" s="59">
        <f t="shared" si="168"/>
        <v>0.24566418906041548</v>
      </c>
      <c r="P183" s="58">
        <f>SUM(P180:P182)</f>
        <v>0</v>
      </c>
      <c r="Q183" s="71">
        <f>SUM(Q180:Q182)</f>
        <v>0</v>
      </c>
      <c r="R183" s="59">
        <f t="shared" si="169"/>
        <v>0</v>
      </c>
      <c r="S183" s="58">
        <f>SUM(S180:S182)</f>
        <v>0</v>
      </c>
      <c r="T183" s="71">
        <f>SUM(T180:T182)</f>
        <v>0</v>
      </c>
      <c r="U183" s="59">
        <f t="shared" si="170"/>
        <v>0</v>
      </c>
      <c r="V183" s="58">
        <f>SUM(V180:V182)</f>
        <v>0</v>
      </c>
      <c r="W183" s="71">
        <f>SUM(W180:W182)</f>
        <v>0</v>
      </c>
      <c r="X183" s="59">
        <f t="shared" si="171"/>
        <v>0</v>
      </c>
      <c r="Y183" s="58">
        <f>SUM(Y180:Y182)</f>
        <v>0</v>
      </c>
      <c r="Z183" s="71">
        <f>SUM(Z180:Z182)</f>
        <v>0</v>
      </c>
      <c r="AA183" s="59">
        <f t="shared" si="172"/>
        <v>0</v>
      </c>
      <c r="AB183" s="58">
        <f>SUM(AB180:AB182)</f>
        <v>0</v>
      </c>
      <c r="AC183" s="71">
        <f>SUM(AC180:AC182)</f>
        <v>0</v>
      </c>
      <c r="AD183" s="59">
        <f t="shared" si="173"/>
        <v>0</v>
      </c>
      <c r="AE183" s="58">
        <f>SUM(AE180:AE182)</f>
        <v>2400</v>
      </c>
      <c r="AF183" s="71">
        <f>SUM(AF180:AF182)</f>
        <v>11088</v>
      </c>
      <c r="AG183" s="59">
        <f t="shared" si="174"/>
        <v>0.21645021645021645</v>
      </c>
      <c r="AH183" s="71">
        <f>SUM(AH180:AH182)</f>
        <v>0</v>
      </c>
      <c r="AI183" s="71">
        <f>SUM(AI180:AI182)</f>
        <v>0</v>
      </c>
      <c r="AJ183" s="59">
        <f t="shared" si="175"/>
        <v>0</v>
      </c>
      <c r="AK183" s="71">
        <f>SUM(AK180:AK182)</f>
        <v>0</v>
      </c>
      <c r="AL183" s="71">
        <f>SUM(AL180:AL182)</f>
        <v>0</v>
      </c>
      <c r="AM183" s="59">
        <f t="shared" si="176"/>
        <v>0</v>
      </c>
      <c r="AN183" s="58">
        <f>SUM(AN180:AN182)</f>
        <v>7556</v>
      </c>
      <c r="AO183" s="58">
        <f>SUM(AO180:AO182)</f>
        <v>32076</v>
      </c>
      <c r="AP183" s="103">
        <f t="shared" si="164"/>
        <v>0.23556553186182816</v>
      </c>
      <c r="AQ183" s="133">
        <f>SUM(AQ180:AQ182)</f>
        <v>934</v>
      </c>
      <c r="AR183" s="121"/>
    </row>
    <row r="184" spans="1:44" x14ac:dyDescent="0.3">
      <c r="A184" s="233"/>
      <c r="B184" s="232" t="s">
        <v>26</v>
      </c>
      <c r="C184" s="100" t="s">
        <v>55</v>
      </c>
      <c r="D184" s="77"/>
      <c r="E184" s="77"/>
      <c r="F184" s="55">
        <f t="shared" si="165"/>
        <v>0</v>
      </c>
      <c r="G184" s="77"/>
      <c r="H184" s="77"/>
      <c r="I184" s="55">
        <f t="shared" si="166"/>
        <v>0</v>
      </c>
      <c r="J184" s="77"/>
      <c r="K184" s="77"/>
      <c r="L184" s="55">
        <f t="shared" si="167"/>
        <v>0</v>
      </c>
      <c r="M184" s="77">
        <v>1658</v>
      </c>
      <c r="N184" s="77">
        <v>6304</v>
      </c>
      <c r="O184" s="55">
        <f t="shared" si="168"/>
        <v>0.26300761421319796</v>
      </c>
      <c r="P184" s="77"/>
      <c r="Q184" s="77"/>
      <c r="R184" s="55">
        <f t="shared" si="169"/>
        <v>0</v>
      </c>
      <c r="S184" s="77"/>
      <c r="T184" s="77"/>
      <c r="U184" s="55">
        <f t="shared" si="170"/>
        <v>0</v>
      </c>
      <c r="V184" s="77"/>
      <c r="W184" s="77"/>
      <c r="X184" s="55">
        <f t="shared" si="171"/>
        <v>0</v>
      </c>
      <c r="Y184" s="77"/>
      <c r="Z184" s="77"/>
      <c r="AA184" s="55">
        <f t="shared" si="172"/>
        <v>0</v>
      </c>
      <c r="AB184" s="77"/>
      <c r="AC184" s="77"/>
      <c r="AD184" s="55">
        <f t="shared" si="173"/>
        <v>0</v>
      </c>
      <c r="AE184" s="77">
        <v>860</v>
      </c>
      <c r="AF184" s="77">
        <v>3941</v>
      </c>
      <c r="AG184" s="55">
        <f t="shared" si="174"/>
        <v>0.21821872621162142</v>
      </c>
      <c r="AH184" s="77">
        <v>0</v>
      </c>
      <c r="AI184" s="69"/>
      <c r="AJ184" s="55">
        <f t="shared" si="175"/>
        <v>0</v>
      </c>
      <c r="AK184" s="77">
        <v>0</v>
      </c>
      <c r="AL184" s="69"/>
      <c r="AM184" s="55">
        <f t="shared" si="176"/>
        <v>0</v>
      </c>
      <c r="AN184" s="97">
        <f>SUM(D184,G184,J184,M184,P184,S184,V184,Y184,AB184,AE184,AH184,AK184)</f>
        <v>2518</v>
      </c>
      <c r="AO184" s="77">
        <f>SUM(E184,H184,K184,N184,Q184,W184,T184,Z184,AC184,AF184,AI184,AL184)</f>
        <v>10245</v>
      </c>
      <c r="AP184" s="56">
        <f t="shared" si="164"/>
        <v>0.24577842850170814</v>
      </c>
      <c r="AQ184" s="137">
        <v>320</v>
      </c>
      <c r="AR184" s="121"/>
    </row>
    <row r="185" spans="1:44" x14ac:dyDescent="0.3">
      <c r="A185" s="233"/>
      <c r="B185" s="233"/>
      <c r="C185" s="100" t="s">
        <v>50</v>
      </c>
      <c r="D185" s="77"/>
      <c r="E185" s="70"/>
      <c r="F185" s="55">
        <f t="shared" si="165"/>
        <v>0</v>
      </c>
      <c r="G185" s="77"/>
      <c r="H185" s="70"/>
      <c r="I185" s="55">
        <f t="shared" si="166"/>
        <v>0</v>
      </c>
      <c r="J185" s="77"/>
      <c r="K185" s="70"/>
      <c r="L185" s="55">
        <f t="shared" si="167"/>
        <v>0</v>
      </c>
      <c r="M185" s="111">
        <v>1686</v>
      </c>
      <c r="N185" s="70"/>
      <c r="O185" s="55">
        <f t="shared" si="168"/>
        <v>0</v>
      </c>
      <c r="P185" s="77"/>
      <c r="Q185" s="70"/>
      <c r="R185" s="55">
        <f t="shared" si="169"/>
        <v>0</v>
      </c>
      <c r="S185" s="77"/>
      <c r="T185" s="70"/>
      <c r="U185" s="55">
        <f t="shared" si="170"/>
        <v>0</v>
      </c>
      <c r="V185" s="77"/>
      <c r="W185" s="70"/>
      <c r="X185" s="55">
        <f t="shared" si="171"/>
        <v>0</v>
      </c>
      <c r="Y185" s="77"/>
      <c r="Z185" s="70"/>
      <c r="AA185" s="55">
        <f t="shared" si="172"/>
        <v>0</v>
      </c>
      <c r="AB185" s="77"/>
      <c r="AC185" s="70"/>
      <c r="AD185" s="55">
        <f t="shared" si="173"/>
        <v>0</v>
      </c>
      <c r="AE185" s="77">
        <v>909</v>
      </c>
      <c r="AF185" s="70"/>
      <c r="AG185" s="55">
        <f t="shared" si="174"/>
        <v>0</v>
      </c>
      <c r="AH185" s="77">
        <v>0</v>
      </c>
      <c r="AI185" s="70"/>
      <c r="AJ185" s="55">
        <f t="shared" si="175"/>
        <v>0</v>
      </c>
      <c r="AK185" s="77">
        <v>0</v>
      </c>
      <c r="AL185" s="70"/>
      <c r="AM185" s="55">
        <f t="shared" si="176"/>
        <v>0</v>
      </c>
      <c r="AN185" s="97">
        <f>SUM(D185,G185,J185,M185,P185,S185,V185,Y185,AB185,AE185,AH185,AK185)</f>
        <v>2595</v>
      </c>
      <c r="AO185" s="77">
        <f>SUM(E185,H185,K185,N185,Q185,W185,T185,Z185,AC185,AF185,AI185,AL185)</f>
        <v>0</v>
      </c>
      <c r="AP185" s="98">
        <f t="shared" si="164"/>
        <v>0</v>
      </c>
      <c r="AQ185" s="124">
        <v>413</v>
      </c>
      <c r="AR185" s="121"/>
    </row>
    <row r="186" spans="1:44" x14ac:dyDescent="0.3">
      <c r="A186" s="233"/>
      <c r="B186" s="233"/>
      <c r="C186" s="100" t="s">
        <v>51</v>
      </c>
      <c r="D186" s="77"/>
      <c r="E186" s="70"/>
      <c r="F186" s="55">
        <f t="shared" si="165"/>
        <v>0</v>
      </c>
      <c r="G186" s="77"/>
      <c r="H186" s="70"/>
      <c r="I186" s="55">
        <f t="shared" si="166"/>
        <v>0</v>
      </c>
      <c r="J186" s="77"/>
      <c r="K186" s="70"/>
      <c r="L186" s="55">
        <f t="shared" si="167"/>
        <v>0</v>
      </c>
      <c r="M186" s="77">
        <v>2147</v>
      </c>
      <c r="N186" s="70"/>
      <c r="O186" s="55">
        <f t="shared" si="168"/>
        <v>0</v>
      </c>
      <c r="P186" s="77"/>
      <c r="Q186" s="70"/>
      <c r="R186" s="55">
        <f t="shared" si="169"/>
        <v>0</v>
      </c>
      <c r="S186" s="77"/>
      <c r="T186" s="70"/>
      <c r="U186" s="55">
        <f t="shared" si="170"/>
        <v>0</v>
      </c>
      <c r="V186" s="77"/>
      <c r="W186" s="70"/>
      <c r="X186" s="55">
        <f t="shared" si="171"/>
        <v>0</v>
      </c>
      <c r="Y186" s="77"/>
      <c r="Z186" s="70"/>
      <c r="AA186" s="55">
        <f t="shared" si="172"/>
        <v>0</v>
      </c>
      <c r="AB186" s="77"/>
      <c r="AC186" s="70"/>
      <c r="AD186" s="55">
        <f t="shared" si="173"/>
        <v>0</v>
      </c>
      <c r="AE186" s="77">
        <v>798</v>
      </c>
      <c r="AF186" s="70"/>
      <c r="AG186" s="55">
        <f t="shared" si="174"/>
        <v>0</v>
      </c>
      <c r="AH186" s="77">
        <v>0</v>
      </c>
      <c r="AI186" s="70"/>
      <c r="AJ186" s="55">
        <f t="shared" si="175"/>
        <v>0</v>
      </c>
      <c r="AK186" s="77">
        <v>0</v>
      </c>
      <c r="AL186" s="70"/>
      <c r="AM186" s="55">
        <f t="shared" si="176"/>
        <v>0</v>
      </c>
      <c r="AN186" s="97">
        <f>SUM(D186,G186,J186,M186,P186,S186,V186,Y186,AB186,AE186,AH186,AK186)</f>
        <v>2945</v>
      </c>
      <c r="AO186" s="77">
        <f>SUM(E186,H186,K186,N186,Q186,W186,T186,Z186,AC186,AF186,AI186,AL186)</f>
        <v>0</v>
      </c>
      <c r="AP186" s="56">
        <f t="shared" si="164"/>
        <v>0</v>
      </c>
      <c r="AQ186" s="124">
        <v>398</v>
      </c>
      <c r="AR186" s="121"/>
    </row>
    <row r="187" spans="1:44" x14ac:dyDescent="0.3">
      <c r="A187" s="233"/>
      <c r="B187" s="234"/>
      <c r="C187" s="102" t="s">
        <v>44</v>
      </c>
      <c r="D187" s="58">
        <f>SUM(D184:D186)</f>
        <v>0</v>
      </c>
      <c r="E187" s="71">
        <f>SUM(E184:E186)</f>
        <v>0</v>
      </c>
      <c r="F187" s="59">
        <f t="shared" si="165"/>
        <v>0</v>
      </c>
      <c r="G187" s="58">
        <f>SUM(G184:G186)</f>
        <v>0</v>
      </c>
      <c r="H187" s="71">
        <f>SUM(H184:H186)</f>
        <v>0</v>
      </c>
      <c r="I187" s="59">
        <f t="shared" si="166"/>
        <v>0</v>
      </c>
      <c r="J187" s="58">
        <f>SUM(J184:J186)</f>
        <v>0</v>
      </c>
      <c r="K187" s="71">
        <f>SUM(K184:K186)</f>
        <v>0</v>
      </c>
      <c r="L187" s="59">
        <f t="shared" si="167"/>
        <v>0</v>
      </c>
      <c r="M187" s="58">
        <f>SUM(M184:M186)</f>
        <v>5491</v>
      </c>
      <c r="N187" s="71">
        <f>SUM(N184:N186)</f>
        <v>6304</v>
      </c>
      <c r="O187" s="59">
        <f t="shared" si="168"/>
        <v>0.87103426395939088</v>
      </c>
      <c r="P187" s="58">
        <f>SUM(P184:P186)</f>
        <v>0</v>
      </c>
      <c r="Q187" s="71">
        <f>SUM(Q184:Q186)</f>
        <v>0</v>
      </c>
      <c r="R187" s="59">
        <f t="shared" si="169"/>
        <v>0</v>
      </c>
      <c r="S187" s="58">
        <f>SUM(S184:S186)</f>
        <v>0</v>
      </c>
      <c r="T187" s="71">
        <f>SUM(T184:T186)</f>
        <v>0</v>
      </c>
      <c r="U187" s="59">
        <f t="shared" si="170"/>
        <v>0</v>
      </c>
      <c r="V187" s="58">
        <f>SUM(V184:V186)</f>
        <v>0</v>
      </c>
      <c r="W187" s="71">
        <f>SUM(W184:W186)</f>
        <v>0</v>
      </c>
      <c r="X187" s="59">
        <f t="shared" si="171"/>
        <v>0</v>
      </c>
      <c r="Y187" s="58">
        <f>SUM(Y184:Y186)</f>
        <v>0</v>
      </c>
      <c r="Z187" s="71">
        <f>SUM(Z184:Z186)</f>
        <v>0</v>
      </c>
      <c r="AA187" s="59">
        <f t="shared" si="172"/>
        <v>0</v>
      </c>
      <c r="AB187" s="58">
        <f>SUM(AB184:AB186)</f>
        <v>0</v>
      </c>
      <c r="AC187" s="71">
        <f>SUM(AC184:AC186)</f>
        <v>0</v>
      </c>
      <c r="AD187" s="59">
        <f t="shared" si="173"/>
        <v>0</v>
      </c>
      <c r="AE187" s="58">
        <f>SUM(AE184:AE186)</f>
        <v>2567</v>
      </c>
      <c r="AF187" s="71">
        <f>SUM(AF184:AF186)</f>
        <v>3941</v>
      </c>
      <c r="AG187" s="59">
        <f t="shared" si="174"/>
        <v>0.65135752347120024</v>
      </c>
      <c r="AH187" s="71">
        <f>SUM(AH184:AH186)</f>
        <v>0</v>
      </c>
      <c r="AI187" s="71">
        <f>SUM(AI184:AI186)</f>
        <v>0</v>
      </c>
      <c r="AJ187" s="59">
        <f t="shared" si="175"/>
        <v>0</v>
      </c>
      <c r="AK187" s="71">
        <f>SUM(AK184:AK186)</f>
        <v>0</v>
      </c>
      <c r="AL187" s="71">
        <f>SUM(AL184:AL186)</f>
        <v>0</v>
      </c>
      <c r="AM187" s="59">
        <f t="shared" si="176"/>
        <v>0</v>
      </c>
      <c r="AN187" s="58">
        <f>SUM(AN184:AN186)</f>
        <v>8058</v>
      </c>
      <c r="AO187" s="58">
        <f>SUM(AO184:AO186)</f>
        <v>10245</v>
      </c>
      <c r="AP187" s="103">
        <f t="shared" si="164"/>
        <v>0.78653001464128847</v>
      </c>
      <c r="AQ187" s="133">
        <f>SUM(AQ184:AQ186)</f>
        <v>1131</v>
      </c>
      <c r="AR187" s="121"/>
    </row>
    <row r="188" spans="1:44" x14ac:dyDescent="0.3">
      <c r="A188" s="233"/>
      <c r="B188" s="232" t="s">
        <v>9</v>
      </c>
      <c r="C188" s="100" t="s">
        <v>53</v>
      </c>
      <c r="D188" s="113"/>
      <c r="E188" s="70"/>
      <c r="F188" s="55">
        <f t="shared" si="165"/>
        <v>0</v>
      </c>
      <c r="G188" s="113"/>
      <c r="H188" s="70"/>
      <c r="I188" s="55">
        <f t="shared" si="166"/>
        <v>0</v>
      </c>
      <c r="J188" s="113"/>
      <c r="K188" s="70"/>
      <c r="L188" s="55">
        <f t="shared" si="167"/>
        <v>0</v>
      </c>
      <c r="M188" s="111">
        <v>2290</v>
      </c>
      <c r="N188" s="70"/>
      <c r="O188" s="55">
        <f t="shared" si="168"/>
        <v>0</v>
      </c>
      <c r="P188" s="113"/>
      <c r="Q188" s="70"/>
      <c r="R188" s="55">
        <f t="shared" si="169"/>
        <v>0</v>
      </c>
      <c r="S188" s="113"/>
      <c r="T188" s="70"/>
      <c r="U188" s="55">
        <f t="shared" si="170"/>
        <v>0</v>
      </c>
      <c r="V188" s="113"/>
      <c r="W188" s="70"/>
      <c r="X188" s="55">
        <f t="shared" si="171"/>
        <v>0</v>
      </c>
      <c r="Y188" s="113"/>
      <c r="Z188" s="70"/>
      <c r="AA188" s="55">
        <f t="shared" si="172"/>
        <v>0</v>
      </c>
      <c r="AB188" s="113"/>
      <c r="AC188" s="70"/>
      <c r="AD188" s="55">
        <f t="shared" si="173"/>
        <v>0</v>
      </c>
      <c r="AE188" s="149">
        <v>897</v>
      </c>
      <c r="AF188" s="70"/>
      <c r="AG188" s="55">
        <f t="shared" si="174"/>
        <v>0</v>
      </c>
      <c r="AH188" s="77">
        <v>0</v>
      </c>
      <c r="AI188" s="69"/>
      <c r="AJ188" s="55">
        <f t="shared" si="175"/>
        <v>0</v>
      </c>
      <c r="AK188" s="77">
        <v>0</v>
      </c>
      <c r="AL188" s="69"/>
      <c r="AM188" s="55">
        <f t="shared" si="176"/>
        <v>0</v>
      </c>
      <c r="AN188" s="97">
        <f>SUM(D188,G188,J188,M188,P188,S188,V188,Y188,AB188,AE188,AH188,AK188)</f>
        <v>3187</v>
      </c>
      <c r="AO188" s="77">
        <f>SUM(E188,H188,K188,N188,Q188,W188,T188,Z188,AC188,AF188,AI188,AL188)</f>
        <v>0</v>
      </c>
      <c r="AP188" s="56">
        <f t="shared" si="164"/>
        <v>0</v>
      </c>
      <c r="AQ188" s="124">
        <v>389</v>
      </c>
      <c r="AR188" s="121"/>
    </row>
    <row r="189" spans="1:44" x14ac:dyDescent="0.3">
      <c r="A189" s="233"/>
      <c r="B189" s="233"/>
      <c r="C189" s="100" t="s">
        <v>48</v>
      </c>
      <c r="D189" s="155"/>
      <c r="E189" s="154"/>
      <c r="F189" s="55">
        <v>0</v>
      </c>
      <c r="G189" s="155"/>
      <c r="H189" s="154"/>
      <c r="I189" s="55">
        <v>0</v>
      </c>
      <c r="J189" s="155"/>
      <c r="K189" s="154"/>
      <c r="L189" s="55">
        <v>0</v>
      </c>
      <c r="M189" s="160">
        <v>2303</v>
      </c>
      <c r="N189" s="154"/>
      <c r="O189" s="55">
        <v>0</v>
      </c>
      <c r="P189" s="155"/>
      <c r="Q189" s="154"/>
      <c r="R189" s="55">
        <v>0</v>
      </c>
      <c r="S189" s="155"/>
      <c r="T189" s="154"/>
      <c r="U189" s="55">
        <v>0</v>
      </c>
      <c r="V189" s="155"/>
      <c r="W189" s="154"/>
      <c r="X189" s="55">
        <v>0</v>
      </c>
      <c r="Y189" s="155"/>
      <c r="Z189" s="154"/>
      <c r="AA189" s="55">
        <v>0</v>
      </c>
      <c r="AB189" s="155"/>
      <c r="AC189" s="154"/>
      <c r="AD189" s="55">
        <v>0</v>
      </c>
      <c r="AE189" s="160">
        <v>1073</v>
      </c>
      <c r="AF189" s="154"/>
      <c r="AG189" s="55">
        <v>0</v>
      </c>
      <c r="AH189" s="155">
        <v>0</v>
      </c>
      <c r="AI189" s="154"/>
      <c r="AJ189" s="55">
        <v>0</v>
      </c>
      <c r="AK189" s="155">
        <v>0</v>
      </c>
      <c r="AL189" s="154"/>
      <c r="AM189" s="55">
        <v>0</v>
      </c>
      <c r="AN189" s="156">
        <v>3376</v>
      </c>
      <c r="AO189" s="155">
        <v>0</v>
      </c>
      <c r="AP189" s="56">
        <v>0</v>
      </c>
      <c r="AQ189" s="158">
        <v>413</v>
      </c>
      <c r="AR189" s="121"/>
    </row>
    <row r="190" spans="1:44" x14ac:dyDescent="0.3">
      <c r="A190" s="233"/>
      <c r="B190" s="233"/>
      <c r="C190" s="100" t="s">
        <v>54</v>
      </c>
      <c r="D190" s="142">
        <v>0</v>
      </c>
      <c r="E190" s="142"/>
      <c r="F190" s="55">
        <f t="shared" ref="F190" si="210">IF(ISERROR(D190/E190),0,(D190/E190))</f>
        <v>0</v>
      </c>
      <c r="G190" s="142">
        <v>0</v>
      </c>
      <c r="H190" s="142"/>
      <c r="I190" s="142"/>
      <c r="J190" s="142">
        <v>0</v>
      </c>
      <c r="K190" s="142"/>
      <c r="L190" s="55">
        <f t="shared" ref="L190" si="211">IF(ISERROR(J190/K190),0,(J190/K190))</f>
        <v>0</v>
      </c>
      <c r="M190" s="142">
        <v>2368</v>
      </c>
      <c r="N190" s="142"/>
      <c r="O190" s="55">
        <f t="shared" ref="O190" si="212">IF(ISERROR(M190/N190),0,(M190/N190))</f>
        <v>0</v>
      </c>
      <c r="P190" s="142">
        <v>0</v>
      </c>
      <c r="Q190" s="142"/>
      <c r="R190" s="55">
        <f t="shared" ref="R190" si="213">IF(ISERROR(P190/Q190),0,(P190/Q190))</f>
        <v>0</v>
      </c>
      <c r="S190" s="142">
        <v>0</v>
      </c>
      <c r="T190" s="142"/>
      <c r="U190" s="55">
        <f t="shared" ref="U190" si="214">IF(ISERROR(S190/T190),0,(S190/T190))</f>
        <v>0</v>
      </c>
      <c r="V190" s="142">
        <v>0</v>
      </c>
      <c r="W190" s="142"/>
      <c r="X190" s="55">
        <f t="shared" ref="X190" si="215">IF(ISERROR(V190/W190),0,(V190/W190))</f>
        <v>0</v>
      </c>
      <c r="Y190" s="142">
        <v>0</v>
      </c>
      <c r="Z190" s="142"/>
      <c r="AA190" s="55">
        <f t="shared" ref="AA190" si="216">IF(ISERROR(Y190/Z190),0,(Y190/Z190))</f>
        <v>0</v>
      </c>
      <c r="AB190" s="142">
        <v>0</v>
      </c>
      <c r="AC190" s="142"/>
      <c r="AD190" s="55">
        <f t="shared" ref="AD190" si="217">IF(ISERROR(AB190/AC190),0,(AB190/AC190))</f>
        <v>0</v>
      </c>
      <c r="AE190" s="142">
        <v>1111</v>
      </c>
      <c r="AF190" s="142"/>
      <c r="AG190" s="55">
        <f t="shared" ref="AG190" si="218">IF(ISERROR(AE190/AF190),0,(AE190/AF190))</f>
        <v>0</v>
      </c>
      <c r="AH190" s="142">
        <v>0</v>
      </c>
      <c r="AI190" s="142"/>
      <c r="AJ190" s="55">
        <f t="shared" ref="AJ190" si="219">IF(ISERROR(AH190/AI190),0,(AH190/AI190))</f>
        <v>0</v>
      </c>
      <c r="AK190" s="142">
        <v>0</v>
      </c>
      <c r="AL190" s="70"/>
      <c r="AM190" s="55">
        <f t="shared" ref="AM190" si="220">IF(ISERROR(AK190/AL190),0,(AK190/AL190))</f>
        <v>0</v>
      </c>
      <c r="AN190" s="97">
        <f>SUM(D190,G190,J190,M190,P190,S190,V190,Y190,AB190,AE190,AH190,AK190)</f>
        <v>3479</v>
      </c>
      <c r="AO190" s="77">
        <f>SUM(E190,H190,K190,N190,Q190,W190,T190,Z190,AC190,AF190,AI190,AL190)</f>
        <v>0</v>
      </c>
      <c r="AP190" s="56">
        <f t="shared" si="164"/>
        <v>0</v>
      </c>
      <c r="AQ190" s="118">
        <v>307</v>
      </c>
      <c r="AR190" s="121"/>
    </row>
    <row r="191" spans="1:44" x14ac:dyDescent="0.3">
      <c r="A191" s="234"/>
      <c r="B191" s="234"/>
      <c r="C191" s="102" t="s">
        <v>44</v>
      </c>
      <c r="D191" s="58">
        <f>SUM(D188:D190)</f>
        <v>0</v>
      </c>
      <c r="E191" s="71">
        <f>SUM(E188:E190)</f>
        <v>0</v>
      </c>
      <c r="F191" s="59">
        <f t="shared" si="165"/>
        <v>0</v>
      </c>
      <c r="G191" s="58">
        <f>SUM(G188:G190)</f>
        <v>0</v>
      </c>
      <c r="H191" s="71">
        <f>SUM(H188:H190)</f>
        <v>0</v>
      </c>
      <c r="I191" s="59">
        <f t="shared" si="166"/>
        <v>0</v>
      </c>
      <c r="J191" s="58">
        <f>SUM(J188:J190)</f>
        <v>0</v>
      </c>
      <c r="K191" s="71">
        <f>SUM(K188:K190)</f>
        <v>0</v>
      </c>
      <c r="L191" s="59">
        <f t="shared" si="167"/>
        <v>0</v>
      </c>
      <c r="M191" s="58">
        <f>SUM(M188:M190)</f>
        <v>6961</v>
      </c>
      <c r="N191" s="71">
        <f>SUM(N188:N190)</f>
        <v>0</v>
      </c>
      <c r="O191" s="59">
        <f t="shared" si="168"/>
        <v>0</v>
      </c>
      <c r="P191" s="58">
        <f>SUM(P188:P190)</f>
        <v>0</v>
      </c>
      <c r="Q191" s="71">
        <f>SUM(Q188:Q190)</f>
        <v>0</v>
      </c>
      <c r="R191" s="59">
        <f t="shared" si="169"/>
        <v>0</v>
      </c>
      <c r="S191" s="58">
        <f>SUM(S188:S190)</f>
        <v>0</v>
      </c>
      <c r="T191" s="71">
        <f>SUM(T188:T190)</f>
        <v>0</v>
      </c>
      <c r="U191" s="59">
        <f t="shared" si="170"/>
        <v>0</v>
      </c>
      <c r="V191" s="58">
        <f>SUM(V188:V190)</f>
        <v>0</v>
      </c>
      <c r="W191" s="71">
        <f>SUM(W188:W190)</f>
        <v>0</v>
      </c>
      <c r="X191" s="59">
        <f t="shared" si="171"/>
        <v>0</v>
      </c>
      <c r="Y191" s="58">
        <f>SUM(Y188:Y190)</f>
        <v>0</v>
      </c>
      <c r="Z191" s="71">
        <f>SUM(Z188:Z190)</f>
        <v>0</v>
      </c>
      <c r="AA191" s="59">
        <f t="shared" si="172"/>
        <v>0</v>
      </c>
      <c r="AB191" s="58">
        <f>SUM(AB188:AB190)</f>
        <v>0</v>
      </c>
      <c r="AC191" s="71">
        <f>SUM(AC188:AC190)</f>
        <v>0</v>
      </c>
      <c r="AD191" s="59">
        <f t="shared" si="173"/>
        <v>0</v>
      </c>
      <c r="AE191" s="58">
        <f>SUM(AE188:AE190)</f>
        <v>3081</v>
      </c>
      <c r="AF191" s="71">
        <f>SUM(AF188:AF190)</f>
        <v>0</v>
      </c>
      <c r="AG191" s="59">
        <f t="shared" si="174"/>
        <v>0</v>
      </c>
      <c r="AH191" s="71">
        <f>SUM(AH188:AH190)</f>
        <v>0</v>
      </c>
      <c r="AI191" s="71">
        <f>SUM(AI188:AI190)</f>
        <v>0</v>
      </c>
      <c r="AJ191" s="59">
        <f t="shared" si="175"/>
        <v>0</v>
      </c>
      <c r="AK191" s="71">
        <f>SUM(AK188:AK190)</f>
        <v>0</v>
      </c>
      <c r="AL191" s="71">
        <f>SUM(AL188:AL190)</f>
        <v>0</v>
      </c>
      <c r="AM191" s="59">
        <f t="shared" si="176"/>
        <v>0</v>
      </c>
      <c r="AN191" s="58">
        <f>SUM(AN188:AN190)</f>
        <v>10042</v>
      </c>
      <c r="AO191" s="58">
        <f>SUM(AO188:AO190)</f>
        <v>0</v>
      </c>
      <c r="AP191" s="103">
        <f t="shared" si="164"/>
        <v>0</v>
      </c>
      <c r="AQ191" s="133">
        <f>SUM(AQ188:AQ190)</f>
        <v>1109</v>
      </c>
      <c r="AR191" s="121"/>
    </row>
    <row r="192" spans="1:44" x14ac:dyDescent="0.3">
      <c r="A192" s="235" t="s">
        <v>46</v>
      </c>
      <c r="B192" s="236"/>
      <c r="C192" s="237"/>
      <c r="D192" s="61">
        <f>SUM(D179,D183,D187,D191)</f>
        <v>0</v>
      </c>
      <c r="E192" s="73">
        <f>SUM(E179,E183,E187,E191)</f>
        <v>0</v>
      </c>
      <c r="F192" s="62">
        <f t="shared" si="165"/>
        <v>0</v>
      </c>
      <c r="G192" s="61">
        <f>SUM(G179,G183,G187,G191)</f>
        <v>0</v>
      </c>
      <c r="H192" s="73">
        <f>SUM(H179,H183,H187,H191)</f>
        <v>0</v>
      </c>
      <c r="I192" s="62">
        <f t="shared" si="166"/>
        <v>0</v>
      </c>
      <c r="J192" s="61">
        <f>SUM(J179,J183,J187,J191)</f>
        <v>0</v>
      </c>
      <c r="K192" s="73">
        <f>SUM(K179,K183,K187,K191)</f>
        <v>0</v>
      </c>
      <c r="L192" s="62">
        <f t="shared" si="167"/>
        <v>0</v>
      </c>
      <c r="M192" s="61">
        <f>SUM(M179,M183,M187,M191)</f>
        <v>19615</v>
      </c>
      <c r="N192" s="73">
        <f>SUM(N179,N183,N187,N191)</f>
        <v>35656</v>
      </c>
      <c r="O192" s="62">
        <f t="shared" si="168"/>
        <v>0.55011779223693069</v>
      </c>
      <c r="P192" s="61">
        <f>SUM(P179,P183,P187,P191)</f>
        <v>0</v>
      </c>
      <c r="Q192" s="73">
        <f>SUM(Q179,Q183,Q187,Q191)</f>
        <v>0</v>
      </c>
      <c r="R192" s="62">
        <f t="shared" si="169"/>
        <v>0</v>
      </c>
      <c r="S192" s="61">
        <f>SUM(S179,S183,S187,S191)</f>
        <v>0</v>
      </c>
      <c r="T192" s="73">
        <f>SUM(T179,T183,T187,T191)</f>
        <v>0</v>
      </c>
      <c r="U192" s="62">
        <f t="shared" si="170"/>
        <v>0</v>
      </c>
      <c r="V192" s="61">
        <f>SUM(V179,V183,V187,V191)</f>
        <v>0</v>
      </c>
      <c r="W192" s="73">
        <f>SUM(W179,W183,W187,W191)</f>
        <v>0</v>
      </c>
      <c r="X192" s="62">
        <f t="shared" si="171"/>
        <v>0</v>
      </c>
      <c r="Y192" s="61">
        <f>SUM(Y179,Y183,Y187,Y191)</f>
        <v>0</v>
      </c>
      <c r="Z192" s="73">
        <f>SUM(Z179,Z183,Z187,Z191)</f>
        <v>0</v>
      </c>
      <c r="AA192" s="62">
        <f t="shared" si="172"/>
        <v>0</v>
      </c>
      <c r="AB192" s="61">
        <f>SUM(AB179,AB183,AB187,AB191)</f>
        <v>0</v>
      </c>
      <c r="AC192" s="73">
        <f>SUM(AC179,AC183,AC187,AC191)</f>
        <v>0</v>
      </c>
      <c r="AD192" s="62">
        <f t="shared" si="173"/>
        <v>0</v>
      </c>
      <c r="AE192" s="61">
        <f>SUM(AE179,AE183,AE187,AE191)</f>
        <v>10475</v>
      </c>
      <c r="AF192" s="73">
        <f>SUM(AF179,AF183,AF187,AF191)</f>
        <v>25935</v>
      </c>
      <c r="AG192" s="62">
        <f t="shared" si="174"/>
        <v>0.40389435126277229</v>
      </c>
      <c r="AH192" s="61">
        <f>SUM(AH179,AH183,AH187,AH191)</f>
        <v>0</v>
      </c>
      <c r="AI192" s="73">
        <f>SUM(AI179,AI183,AI187,AI191)</f>
        <v>0</v>
      </c>
      <c r="AJ192" s="62">
        <f t="shared" si="175"/>
        <v>0</v>
      </c>
      <c r="AK192" s="61">
        <f>SUM(AK179,AK183,AK187,AK191)</f>
        <v>0</v>
      </c>
      <c r="AL192" s="73">
        <f>SUM(AL179,AL183,AL187,AL191)</f>
        <v>0</v>
      </c>
      <c r="AM192" s="62">
        <f t="shared" si="176"/>
        <v>0</v>
      </c>
      <c r="AN192" s="61">
        <f>SUM(AN179,AN183,AN187,AN191)</f>
        <v>30090</v>
      </c>
      <c r="AO192" s="61">
        <f>SUM(AO179,AO183,AO187,AO191)</f>
        <v>61591</v>
      </c>
      <c r="AP192" s="105">
        <f t="shared" si="164"/>
        <v>0.48854540436102678</v>
      </c>
      <c r="AQ192" s="134">
        <f>SUM(AQ179,AQ183,AQ187,AQ191)</f>
        <v>3728</v>
      </c>
      <c r="AR192" s="121"/>
    </row>
    <row r="193" spans="1:44" x14ac:dyDescent="0.3">
      <c r="A193" s="238" t="s">
        <v>28</v>
      </c>
      <c r="B193" s="232" t="s">
        <v>24</v>
      </c>
      <c r="C193" s="100" t="s">
        <v>41</v>
      </c>
      <c r="D193" s="77"/>
      <c r="E193" s="69"/>
      <c r="F193" s="55">
        <f t="shared" si="165"/>
        <v>0</v>
      </c>
      <c r="G193" s="77"/>
      <c r="H193" s="69"/>
      <c r="I193" s="55">
        <f t="shared" si="166"/>
        <v>0</v>
      </c>
      <c r="J193" s="77">
        <v>715</v>
      </c>
      <c r="K193" s="69">
        <v>5836</v>
      </c>
      <c r="L193" s="55">
        <f t="shared" si="167"/>
        <v>0.12251542152159013</v>
      </c>
      <c r="M193" s="77">
        <v>682</v>
      </c>
      <c r="N193" s="69">
        <v>7728</v>
      </c>
      <c r="O193" s="55">
        <f t="shared" si="168"/>
        <v>8.8250517598343681E-2</v>
      </c>
      <c r="P193" s="77"/>
      <c r="Q193" s="69"/>
      <c r="R193" s="55">
        <f t="shared" si="169"/>
        <v>0</v>
      </c>
      <c r="S193" s="77"/>
      <c r="T193" s="69"/>
      <c r="U193" s="55">
        <f t="shared" si="170"/>
        <v>0</v>
      </c>
      <c r="V193" s="77"/>
      <c r="W193" s="69"/>
      <c r="X193" s="55">
        <f t="shared" si="171"/>
        <v>0</v>
      </c>
      <c r="Y193" s="77"/>
      <c r="Z193" s="69"/>
      <c r="AA193" s="55">
        <f t="shared" si="172"/>
        <v>0</v>
      </c>
      <c r="AB193" s="77"/>
      <c r="AC193" s="69"/>
      <c r="AD193" s="55">
        <f t="shared" si="173"/>
        <v>0</v>
      </c>
      <c r="AE193" s="77"/>
      <c r="AF193" s="70"/>
      <c r="AG193" s="55">
        <f t="shared" si="174"/>
        <v>0</v>
      </c>
      <c r="AH193" s="70"/>
      <c r="AI193" s="70"/>
      <c r="AJ193" s="55">
        <f t="shared" si="175"/>
        <v>0</v>
      </c>
      <c r="AK193" s="70"/>
      <c r="AL193" s="70"/>
      <c r="AM193" s="55">
        <f t="shared" si="176"/>
        <v>0</v>
      </c>
      <c r="AN193" s="97">
        <f>SUM(D193,G193,J193,M193,P193,S193,V193,Y193,AB193,AE193,AH193,AK193)</f>
        <v>1397</v>
      </c>
      <c r="AO193" s="77">
        <f>SUM(E193,H193,K193,N193,Q193,W193,T193,Z193,AC193,AF193,AI193,AL193)</f>
        <v>13564</v>
      </c>
      <c r="AP193" s="98">
        <f t="shared" si="164"/>
        <v>0.10299321734001769</v>
      </c>
      <c r="AQ193" s="124"/>
      <c r="AR193" s="121"/>
    </row>
    <row r="194" spans="1:44" x14ac:dyDescent="0.3">
      <c r="A194" s="233"/>
      <c r="B194" s="233"/>
      <c r="C194" s="100" t="s">
        <v>43</v>
      </c>
      <c r="D194" s="77"/>
      <c r="E194" s="70"/>
      <c r="F194" s="55">
        <f t="shared" si="165"/>
        <v>0</v>
      </c>
      <c r="G194" s="77"/>
      <c r="H194" s="70"/>
      <c r="I194" s="55">
        <f t="shared" si="166"/>
        <v>0</v>
      </c>
      <c r="J194" s="77">
        <v>696</v>
      </c>
      <c r="K194" s="70">
        <v>6102</v>
      </c>
      <c r="L194" s="55">
        <f t="shared" si="167"/>
        <v>0.11406096361848574</v>
      </c>
      <c r="M194" s="77">
        <v>668</v>
      </c>
      <c r="N194" s="70">
        <v>7372</v>
      </c>
      <c r="O194" s="55">
        <f t="shared" si="168"/>
        <v>9.0613130765056976E-2</v>
      </c>
      <c r="P194" s="77"/>
      <c r="Q194" s="70"/>
      <c r="R194" s="55">
        <f t="shared" si="169"/>
        <v>0</v>
      </c>
      <c r="S194" s="77"/>
      <c r="T194" s="70"/>
      <c r="U194" s="55">
        <f t="shared" si="170"/>
        <v>0</v>
      </c>
      <c r="V194" s="77"/>
      <c r="W194" s="70"/>
      <c r="X194" s="55">
        <f t="shared" si="171"/>
        <v>0</v>
      </c>
      <c r="Y194" s="77"/>
      <c r="Z194" s="70"/>
      <c r="AA194" s="55">
        <f t="shared" si="172"/>
        <v>0</v>
      </c>
      <c r="AB194" s="77"/>
      <c r="AC194" s="70"/>
      <c r="AD194" s="55">
        <f t="shared" si="173"/>
        <v>0</v>
      </c>
      <c r="AE194" s="77"/>
      <c r="AF194" s="70"/>
      <c r="AG194" s="55">
        <f t="shared" si="174"/>
        <v>0</v>
      </c>
      <c r="AH194" s="77">
        <v>0</v>
      </c>
      <c r="AI194" s="70"/>
      <c r="AJ194" s="55">
        <f t="shared" si="175"/>
        <v>0</v>
      </c>
      <c r="AK194" s="77">
        <v>0</v>
      </c>
      <c r="AL194" s="70"/>
      <c r="AM194" s="55">
        <f t="shared" si="176"/>
        <v>0</v>
      </c>
      <c r="AN194" s="97">
        <f>SUM(D194,G194,J194,M194,P194,S194,V194,Y194,AB194,AE194,AH194,AK194)</f>
        <v>1364</v>
      </c>
      <c r="AO194" s="77">
        <f>SUM(E194,H194,K194,N194,Q194,W194,T194,Z194,AC194,AF194,AI194,AL194)</f>
        <v>13474</v>
      </c>
      <c r="AP194" s="56">
        <f t="shared" si="164"/>
        <v>0.10123200237494434</v>
      </c>
      <c r="AQ194" s="124"/>
      <c r="AR194" s="121"/>
    </row>
    <row r="195" spans="1:44" x14ac:dyDescent="0.3">
      <c r="A195" s="233"/>
      <c r="B195" s="233"/>
      <c r="C195" s="100" t="s">
        <v>47</v>
      </c>
      <c r="D195" s="77"/>
      <c r="E195" s="70"/>
      <c r="F195" s="55">
        <f t="shared" si="165"/>
        <v>0</v>
      </c>
      <c r="G195" s="77"/>
      <c r="H195" s="70"/>
      <c r="I195" s="55">
        <f t="shared" si="166"/>
        <v>0</v>
      </c>
      <c r="J195" s="77">
        <v>631</v>
      </c>
      <c r="K195" s="70">
        <v>3627</v>
      </c>
      <c r="L195" s="55">
        <f t="shared" si="167"/>
        <v>0.17397298042459333</v>
      </c>
      <c r="M195" s="77">
        <v>732</v>
      </c>
      <c r="N195" s="70">
        <v>6247</v>
      </c>
      <c r="O195" s="55">
        <f t="shared" si="168"/>
        <v>0.11717624459740676</v>
      </c>
      <c r="P195" s="77"/>
      <c r="Q195" s="70"/>
      <c r="R195" s="55">
        <f t="shared" si="169"/>
        <v>0</v>
      </c>
      <c r="S195" s="77"/>
      <c r="T195" s="70"/>
      <c r="U195" s="55">
        <f t="shared" si="170"/>
        <v>0</v>
      </c>
      <c r="V195" s="77"/>
      <c r="W195" s="70"/>
      <c r="X195" s="55">
        <f t="shared" si="171"/>
        <v>0</v>
      </c>
      <c r="Y195" s="77"/>
      <c r="Z195" s="70"/>
      <c r="AA195" s="55">
        <f t="shared" si="172"/>
        <v>0</v>
      </c>
      <c r="AB195" s="77"/>
      <c r="AC195" s="70"/>
      <c r="AD195" s="55">
        <f t="shared" si="173"/>
        <v>0</v>
      </c>
      <c r="AE195" s="77"/>
      <c r="AF195" s="70"/>
      <c r="AG195" s="55">
        <f t="shared" si="174"/>
        <v>0</v>
      </c>
      <c r="AH195" s="77">
        <v>0</v>
      </c>
      <c r="AI195" s="70"/>
      <c r="AJ195" s="55">
        <f t="shared" si="175"/>
        <v>0</v>
      </c>
      <c r="AK195" s="77">
        <v>0</v>
      </c>
      <c r="AL195" s="70"/>
      <c r="AM195" s="55">
        <f t="shared" si="176"/>
        <v>0</v>
      </c>
      <c r="AN195" s="97">
        <f>SUM(D195,G195,J195,M195,P195,S195,V195,Y195,AB195,AE195,AH195,AK195)</f>
        <v>1363</v>
      </c>
      <c r="AO195" s="77">
        <f>SUM(E195,H195,K195,N195,Q195,W195,T195,Z195,AC195,AF195,AI195,AL195)</f>
        <v>9874</v>
      </c>
      <c r="AP195" s="56">
        <f t="shared" si="164"/>
        <v>0.138039295118493</v>
      </c>
      <c r="AQ195" s="124"/>
      <c r="AR195" s="121"/>
    </row>
    <row r="196" spans="1:44" x14ac:dyDescent="0.3">
      <c r="A196" s="233"/>
      <c r="B196" s="234"/>
      <c r="C196" s="102" t="s">
        <v>44</v>
      </c>
      <c r="D196" s="58">
        <f>SUM(D193:D195)</f>
        <v>0</v>
      </c>
      <c r="E196" s="71">
        <f>SUM(E193:E195)</f>
        <v>0</v>
      </c>
      <c r="F196" s="59">
        <f t="shared" si="165"/>
        <v>0</v>
      </c>
      <c r="G196" s="58">
        <f>SUM(G193:G195)</f>
        <v>0</v>
      </c>
      <c r="H196" s="71">
        <f>SUM(H193:H195)</f>
        <v>0</v>
      </c>
      <c r="I196" s="59">
        <f t="shared" si="166"/>
        <v>0</v>
      </c>
      <c r="J196" s="58">
        <f>SUM(J193:J195)</f>
        <v>2042</v>
      </c>
      <c r="K196" s="71">
        <f>SUM(K193:K195)</f>
        <v>15565</v>
      </c>
      <c r="L196" s="59">
        <f t="shared" si="167"/>
        <v>0.13119177642145841</v>
      </c>
      <c r="M196" s="58">
        <f>SUM(M193:M195)</f>
        <v>2082</v>
      </c>
      <c r="N196" s="71">
        <f>SUM(N193:N195)</f>
        <v>21347</v>
      </c>
      <c r="O196" s="59">
        <f t="shared" si="168"/>
        <v>9.7531269030777162E-2</v>
      </c>
      <c r="P196" s="58">
        <f>SUM(P193:P195)</f>
        <v>0</v>
      </c>
      <c r="Q196" s="71">
        <f>SUM(Q193:Q195)</f>
        <v>0</v>
      </c>
      <c r="R196" s="59">
        <f t="shared" si="169"/>
        <v>0</v>
      </c>
      <c r="S196" s="58">
        <f>SUM(S193:S195)</f>
        <v>0</v>
      </c>
      <c r="T196" s="71">
        <f>SUM(T193:T195)</f>
        <v>0</v>
      </c>
      <c r="U196" s="59">
        <f t="shared" si="170"/>
        <v>0</v>
      </c>
      <c r="V196" s="58">
        <f>SUM(V193:V195)</f>
        <v>0</v>
      </c>
      <c r="W196" s="71">
        <f>SUM(W193:W195)</f>
        <v>0</v>
      </c>
      <c r="X196" s="59">
        <f t="shared" si="171"/>
        <v>0</v>
      </c>
      <c r="Y196" s="58">
        <f>SUM(Y193:Y195)</f>
        <v>0</v>
      </c>
      <c r="Z196" s="71">
        <f>SUM(Z193:Z195)</f>
        <v>0</v>
      </c>
      <c r="AA196" s="59">
        <f t="shared" si="172"/>
        <v>0</v>
      </c>
      <c r="AB196" s="58">
        <f>SUM(AB193:AB195)</f>
        <v>0</v>
      </c>
      <c r="AC196" s="71">
        <f>SUM(AC193:AC195)</f>
        <v>0</v>
      </c>
      <c r="AD196" s="59">
        <f t="shared" si="173"/>
        <v>0</v>
      </c>
      <c r="AE196" s="58">
        <f>SUM(AE193:AE195)</f>
        <v>0</v>
      </c>
      <c r="AF196" s="71">
        <f>SUM(AF193:AF195)</f>
        <v>0</v>
      </c>
      <c r="AG196" s="59">
        <f t="shared" si="174"/>
        <v>0</v>
      </c>
      <c r="AH196" s="71">
        <f>SUM(AH193:AH195)</f>
        <v>0</v>
      </c>
      <c r="AI196" s="71">
        <f>SUM(AI193:AI195)</f>
        <v>0</v>
      </c>
      <c r="AJ196" s="59">
        <f t="shared" si="175"/>
        <v>0</v>
      </c>
      <c r="AK196" s="71">
        <f>SUM(AK193:AK195)</f>
        <v>0</v>
      </c>
      <c r="AL196" s="71">
        <f>SUM(AL193:AL195)</f>
        <v>0</v>
      </c>
      <c r="AM196" s="59">
        <f t="shared" si="176"/>
        <v>0</v>
      </c>
      <c r="AN196" s="58">
        <f>SUM(AN193:AN195)</f>
        <v>4124</v>
      </c>
      <c r="AO196" s="58">
        <f>SUM(AO193:AO195)</f>
        <v>36912</v>
      </c>
      <c r="AP196" s="103">
        <f t="shared" si="164"/>
        <v>0.11172518422193324</v>
      </c>
      <c r="AQ196" s="133">
        <f>SUM(AQ193:AQ195)</f>
        <v>0</v>
      </c>
      <c r="AR196" s="121"/>
    </row>
    <row r="197" spans="1:44" x14ac:dyDescent="0.3">
      <c r="A197" s="233"/>
      <c r="B197" s="232" t="s">
        <v>25</v>
      </c>
      <c r="C197" s="100" t="s">
        <v>38</v>
      </c>
      <c r="D197" s="77"/>
      <c r="E197" s="70"/>
      <c r="F197" s="55">
        <f t="shared" si="165"/>
        <v>0</v>
      </c>
      <c r="G197" s="77"/>
      <c r="H197" s="70"/>
      <c r="I197" s="55">
        <f t="shared" si="166"/>
        <v>0</v>
      </c>
      <c r="J197" s="77">
        <v>1049</v>
      </c>
      <c r="K197" s="70">
        <v>8446</v>
      </c>
      <c r="L197" s="55">
        <f t="shared" si="167"/>
        <v>0.12420080511484727</v>
      </c>
      <c r="M197" s="77">
        <v>855</v>
      </c>
      <c r="N197" s="70">
        <v>9422</v>
      </c>
      <c r="O197" s="55">
        <f t="shared" si="168"/>
        <v>9.0745064742092971E-2</v>
      </c>
      <c r="P197" s="77"/>
      <c r="Q197" s="70"/>
      <c r="R197" s="55">
        <f t="shared" si="169"/>
        <v>0</v>
      </c>
      <c r="S197" s="77"/>
      <c r="T197" s="70"/>
      <c r="U197" s="55">
        <f t="shared" si="170"/>
        <v>0</v>
      </c>
      <c r="V197" s="77"/>
      <c r="W197" s="70"/>
      <c r="X197" s="55">
        <f t="shared" si="171"/>
        <v>0</v>
      </c>
      <c r="Y197" s="77"/>
      <c r="Z197" s="70"/>
      <c r="AA197" s="55">
        <f t="shared" si="172"/>
        <v>0</v>
      </c>
      <c r="AB197" s="77"/>
      <c r="AC197" s="70"/>
      <c r="AD197" s="55">
        <f t="shared" si="173"/>
        <v>0</v>
      </c>
      <c r="AE197" s="77"/>
      <c r="AF197" s="70"/>
      <c r="AG197" s="55">
        <f t="shared" si="174"/>
        <v>0</v>
      </c>
      <c r="AH197" s="77">
        <v>0</v>
      </c>
      <c r="AI197" s="69"/>
      <c r="AJ197" s="55">
        <f t="shared" si="175"/>
        <v>0</v>
      </c>
      <c r="AK197" s="77">
        <v>0</v>
      </c>
      <c r="AL197" s="69"/>
      <c r="AM197" s="55">
        <f t="shared" si="176"/>
        <v>0</v>
      </c>
      <c r="AN197" s="97">
        <f>SUM(D197,G197,J197,M197,P197,S197,V197,Y197,AB197,AE197,AH197,AK197)</f>
        <v>1904</v>
      </c>
      <c r="AO197" s="77">
        <f>SUM(E197,H197,K197,N197,Q197,W197,T197,Z197,AC197,AF197,AI197,AL197)</f>
        <v>17868</v>
      </c>
      <c r="AP197" s="56">
        <f t="shared" si="164"/>
        <v>0.10655921199910455</v>
      </c>
      <c r="AQ197" s="124"/>
      <c r="AR197" s="121"/>
    </row>
    <row r="198" spans="1:44" x14ac:dyDescent="0.3">
      <c r="A198" s="233"/>
      <c r="B198" s="233"/>
      <c r="C198" s="54" t="s">
        <v>39</v>
      </c>
      <c r="D198" s="77"/>
      <c r="E198" s="70"/>
      <c r="F198" s="55">
        <f t="shared" ref="F198:F199" si="221">IF(ISERROR(D198/E198),0,(D198/E198))</f>
        <v>0</v>
      </c>
      <c r="G198" s="77"/>
      <c r="H198" s="77"/>
      <c r="I198" s="55">
        <f t="shared" si="166"/>
        <v>0</v>
      </c>
      <c r="J198" s="77">
        <v>1166</v>
      </c>
      <c r="K198" s="77">
        <v>10705</v>
      </c>
      <c r="L198" s="55">
        <f t="shared" ref="L198:L199" si="222">IF(ISERROR(J198/K198),0,(J198/K198))</f>
        <v>0.10892106492293321</v>
      </c>
      <c r="M198" s="77">
        <v>994</v>
      </c>
      <c r="N198" s="77">
        <v>10769</v>
      </c>
      <c r="O198" s="55">
        <f t="shared" ref="O198:O199" si="223">IF(ISERROR(M198/N198),0,(M198/N198))</f>
        <v>9.2301977899526419E-2</v>
      </c>
      <c r="P198" s="77"/>
      <c r="Q198" s="77"/>
      <c r="R198" s="55">
        <f t="shared" ref="R198:R199" si="224">IF(ISERROR(P198/Q198),0,(P198/Q198))</f>
        <v>0</v>
      </c>
      <c r="S198" s="77"/>
      <c r="T198" s="77"/>
      <c r="U198" s="55">
        <f t="shared" ref="U198:U199" si="225">IF(ISERROR(S198/T198),0,(S198/T198))</f>
        <v>0</v>
      </c>
      <c r="V198" s="77"/>
      <c r="W198" s="77"/>
      <c r="X198" s="55">
        <f t="shared" ref="X198:X199" si="226">IF(ISERROR(V198/W198),0,(V198/W198))</f>
        <v>0</v>
      </c>
      <c r="Y198" s="77"/>
      <c r="Z198" s="77"/>
      <c r="AA198" s="55">
        <f t="shared" ref="AA198:AA199" si="227">IF(ISERROR(Y198/Z198),0,(Y198/Z198))</f>
        <v>0</v>
      </c>
      <c r="AB198" s="77"/>
      <c r="AC198" s="77"/>
      <c r="AD198" s="55">
        <f t="shared" ref="AD198:AD199" si="228">IF(ISERROR(AB198/AC198),0,(AB198/AC198))</f>
        <v>0</v>
      </c>
      <c r="AE198" s="77"/>
      <c r="AF198" s="77"/>
      <c r="AG198" s="55">
        <f t="shared" ref="AG198:AG199" si="229">IF(ISERROR(AE198/AF198),0,(AE198/AF198))</f>
        <v>0</v>
      </c>
      <c r="AH198" s="77">
        <v>0</v>
      </c>
      <c r="AI198" s="70"/>
      <c r="AJ198" s="55">
        <f t="shared" ref="AJ198:AJ199" si="230">IF(ISERROR(AH198/AI198),0,(AH198/AI198))</f>
        <v>0</v>
      </c>
      <c r="AK198" s="77">
        <v>0</v>
      </c>
      <c r="AL198" s="70"/>
      <c r="AM198" s="55">
        <f t="shared" ref="AM198:AM199" si="231">IF(ISERROR(AK198/AL198),0,(AK198/AL198))</f>
        <v>0</v>
      </c>
      <c r="AN198" s="97">
        <f>SUM(D198,G198,J198,M198,P198,S198,V198,Y198,AB198,AE198,AH198,AK198)</f>
        <v>2160</v>
      </c>
      <c r="AO198" s="77">
        <f>SUM(E198,H198,K198,N198,Q198,W198,T198,Z198,AC198,AF198,AI198,AL198)</f>
        <v>21474</v>
      </c>
      <c r="AP198" s="56">
        <f t="shared" ref="AP198:AP199" si="232">IF(ISERROR(AN198/AO198),0,(AN198/AO198))</f>
        <v>0.10058675607711651</v>
      </c>
      <c r="AQ198" s="124"/>
      <c r="AR198" s="122"/>
    </row>
    <row r="199" spans="1:44" x14ac:dyDescent="0.3">
      <c r="A199" s="233"/>
      <c r="B199" s="233"/>
      <c r="C199" s="100" t="s">
        <v>52</v>
      </c>
      <c r="D199" s="77"/>
      <c r="E199" s="70"/>
      <c r="F199" s="55">
        <f t="shared" si="221"/>
        <v>0</v>
      </c>
      <c r="G199" s="77"/>
      <c r="H199" s="70"/>
      <c r="I199" s="55">
        <f t="shared" si="166"/>
        <v>0</v>
      </c>
      <c r="J199" s="77">
        <v>1248</v>
      </c>
      <c r="K199" s="70">
        <v>10425</v>
      </c>
      <c r="L199" s="55">
        <f t="shared" si="222"/>
        <v>0.11971223021582734</v>
      </c>
      <c r="M199" s="77">
        <v>913</v>
      </c>
      <c r="N199" s="70">
        <v>10827</v>
      </c>
      <c r="O199" s="55">
        <f t="shared" si="223"/>
        <v>8.4326221483328717E-2</v>
      </c>
      <c r="P199" s="77"/>
      <c r="Q199" s="70"/>
      <c r="R199" s="55">
        <f t="shared" si="224"/>
        <v>0</v>
      </c>
      <c r="S199" s="77"/>
      <c r="T199" s="70"/>
      <c r="U199" s="55">
        <f t="shared" si="225"/>
        <v>0</v>
      </c>
      <c r="V199" s="77"/>
      <c r="W199" s="70"/>
      <c r="X199" s="55">
        <f t="shared" si="226"/>
        <v>0</v>
      </c>
      <c r="Y199" s="77"/>
      <c r="Z199" s="70"/>
      <c r="AA199" s="55">
        <f t="shared" si="227"/>
        <v>0</v>
      </c>
      <c r="AB199" s="77"/>
      <c r="AC199" s="70"/>
      <c r="AD199" s="55">
        <f t="shared" si="228"/>
        <v>0</v>
      </c>
      <c r="AE199" s="77"/>
      <c r="AF199" s="70"/>
      <c r="AG199" s="55">
        <f t="shared" si="229"/>
        <v>0</v>
      </c>
      <c r="AH199" s="77">
        <v>0</v>
      </c>
      <c r="AI199" s="70"/>
      <c r="AJ199" s="55">
        <f t="shared" si="230"/>
        <v>0</v>
      </c>
      <c r="AK199" s="77">
        <v>0</v>
      </c>
      <c r="AL199" s="70"/>
      <c r="AM199" s="55">
        <f t="shared" si="231"/>
        <v>0</v>
      </c>
      <c r="AN199" s="97">
        <f>SUM(D199,G199,J199,M199,P199,S199,V199,Y199,AB199,AE199,AH199,AK199)</f>
        <v>2161</v>
      </c>
      <c r="AO199" s="77">
        <f>SUM(E199,H199,K199,N199,Q199,W199,T199,Z199,AC199,AF199,AI199,AL199)</f>
        <v>21252</v>
      </c>
      <c r="AP199" s="56">
        <f t="shared" si="232"/>
        <v>0.10168454733672125</v>
      </c>
      <c r="AQ199" s="124"/>
      <c r="AR199" s="121"/>
    </row>
    <row r="200" spans="1:44" x14ac:dyDescent="0.3">
      <c r="A200" s="233"/>
      <c r="B200" s="234"/>
      <c r="C200" s="102" t="s">
        <v>44</v>
      </c>
      <c r="D200" s="58">
        <f>SUM(D197:D199)</f>
        <v>0</v>
      </c>
      <c r="E200" s="71">
        <f>SUM(E197:E199)</f>
        <v>0</v>
      </c>
      <c r="F200" s="59">
        <f t="shared" ref="F200:F243" si="233">IF(ISERROR(D200/E200),0,(D200/E200))</f>
        <v>0</v>
      </c>
      <c r="G200" s="58">
        <f>SUM(G197:G199)</f>
        <v>0</v>
      </c>
      <c r="H200" s="71">
        <f>SUM(H197:H199)</f>
        <v>0</v>
      </c>
      <c r="I200" s="59">
        <f t="shared" ref="I200:I243" si="234">IF(ISERROR(G200/H200),0,(G200/H200))</f>
        <v>0</v>
      </c>
      <c r="J200" s="58">
        <f>SUM(J197:J199)</f>
        <v>3463</v>
      </c>
      <c r="K200" s="71">
        <f>SUM(K197:K199)</f>
        <v>29576</v>
      </c>
      <c r="L200" s="59">
        <f t="shared" ref="L200:L243" si="235">IF(ISERROR(J200/K200),0,(J200/K200))</f>
        <v>0.1170881796050852</v>
      </c>
      <c r="M200" s="58">
        <f>SUM(M197:M199)</f>
        <v>2762</v>
      </c>
      <c r="N200" s="71">
        <f>SUM(N197:N199)</f>
        <v>31018</v>
      </c>
      <c r="O200" s="59">
        <f t="shared" ref="O200:O243" si="236">IF(ISERROR(M200/N200),0,(M200/N200))</f>
        <v>8.9045070604165319E-2</v>
      </c>
      <c r="P200" s="58">
        <f>SUM(P197:P199)</f>
        <v>0</v>
      </c>
      <c r="Q200" s="71">
        <f>SUM(Q197:Q199)</f>
        <v>0</v>
      </c>
      <c r="R200" s="59">
        <f t="shared" ref="R200:R243" si="237">IF(ISERROR(P200/Q200),0,(P200/Q200))</f>
        <v>0</v>
      </c>
      <c r="S200" s="58">
        <f>SUM(S197:S199)</f>
        <v>0</v>
      </c>
      <c r="T200" s="71">
        <f>SUM(T197:T199)</f>
        <v>0</v>
      </c>
      <c r="U200" s="59">
        <f t="shared" ref="U200:U243" si="238">IF(ISERROR(S200/T200),0,(S200/T200))</f>
        <v>0</v>
      </c>
      <c r="V200" s="58">
        <f>SUM(V197:V199)</f>
        <v>0</v>
      </c>
      <c r="W200" s="71">
        <f>SUM(W197:W199)</f>
        <v>0</v>
      </c>
      <c r="X200" s="59">
        <f t="shared" ref="X200:X243" si="239">IF(ISERROR(V200/W200),0,(V200/W200))</f>
        <v>0</v>
      </c>
      <c r="Y200" s="58">
        <f>SUM(Y197:Y199)</f>
        <v>0</v>
      </c>
      <c r="Z200" s="71">
        <f>SUM(Z197:Z199)</f>
        <v>0</v>
      </c>
      <c r="AA200" s="59">
        <f t="shared" ref="AA200:AA243" si="240">IF(ISERROR(Y200/Z200),0,(Y200/Z200))</f>
        <v>0</v>
      </c>
      <c r="AB200" s="58">
        <f>SUM(AB197:AB199)</f>
        <v>0</v>
      </c>
      <c r="AC200" s="71">
        <f>SUM(AC197:AC199)</f>
        <v>0</v>
      </c>
      <c r="AD200" s="59">
        <f t="shared" ref="AD200:AD244" si="241">IF(ISERROR(AB200/AC200),0,(AB200/AC200))</f>
        <v>0</v>
      </c>
      <c r="AE200" s="58">
        <f>SUM(AE197:AE199)</f>
        <v>0</v>
      </c>
      <c r="AF200" s="71">
        <f>SUM(AF197:AF199)</f>
        <v>0</v>
      </c>
      <c r="AG200" s="59">
        <f t="shared" ref="AG200:AG244" si="242">IF(ISERROR(AE200/AF200),0,(AE200/AF200))</f>
        <v>0</v>
      </c>
      <c r="AH200" s="71">
        <f>SUM(AH197:AH199)</f>
        <v>0</v>
      </c>
      <c r="AI200" s="71">
        <f>SUM(AI197:AI199)</f>
        <v>0</v>
      </c>
      <c r="AJ200" s="59">
        <f t="shared" ref="AJ200:AJ244" si="243">IF(ISERROR(AH200/AI200),0,(AH200/AI200))</f>
        <v>0</v>
      </c>
      <c r="AK200" s="71">
        <f>SUM(AK197:AK199)</f>
        <v>0</v>
      </c>
      <c r="AL200" s="71">
        <f>SUM(AL197:AL199)</f>
        <v>0</v>
      </c>
      <c r="AM200" s="59">
        <f t="shared" ref="AM200:AM244" si="244">IF(ISERROR(AK200/AL200),0,(AK200/AL200))</f>
        <v>0</v>
      </c>
      <c r="AN200" s="58">
        <f>SUM(AN197:AN199)</f>
        <v>6225</v>
      </c>
      <c r="AO200" s="58">
        <f>SUM(AO197:AO199)</f>
        <v>60594</v>
      </c>
      <c r="AP200" s="103">
        <f t="shared" ref="AP200:AP243" si="245">IF(ISERROR(AN200/AO200),0,(AN200/AO200))</f>
        <v>0.10273294385582731</v>
      </c>
      <c r="AQ200" s="133">
        <f>SUM(AQ197:AQ199)</f>
        <v>0</v>
      </c>
      <c r="AR200" s="121"/>
    </row>
    <row r="201" spans="1:44" x14ac:dyDescent="0.3">
      <c r="A201" s="233"/>
      <c r="B201" s="232" t="s">
        <v>26</v>
      </c>
      <c r="C201" s="100" t="s">
        <v>55</v>
      </c>
      <c r="D201" s="77"/>
      <c r="E201" s="77"/>
      <c r="F201" s="55">
        <f t="shared" si="233"/>
        <v>0</v>
      </c>
      <c r="G201" s="77"/>
      <c r="H201" s="77"/>
      <c r="I201" s="55">
        <f t="shared" si="234"/>
        <v>0</v>
      </c>
      <c r="J201" s="77">
        <v>1357</v>
      </c>
      <c r="K201" s="77">
        <v>8357</v>
      </c>
      <c r="L201" s="55">
        <f t="shared" si="235"/>
        <v>0.16237884408280484</v>
      </c>
      <c r="M201" s="77">
        <v>1014</v>
      </c>
      <c r="N201" s="77">
        <v>10807</v>
      </c>
      <c r="O201" s="55">
        <f t="shared" si="236"/>
        <v>9.3828074396224675E-2</v>
      </c>
      <c r="P201" s="77"/>
      <c r="Q201" s="77"/>
      <c r="R201" s="55">
        <f t="shared" si="237"/>
        <v>0</v>
      </c>
      <c r="S201" s="77"/>
      <c r="T201" s="77"/>
      <c r="U201" s="55">
        <f t="shared" si="238"/>
        <v>0</v>
      </c>
      <c r="V201" s="77"/>
      <c r="W201" s="77"/>
      <c r="X201" s="55">
        <f t="shared" si="239"/>
        <v>0</v>
      </c>
      <c r="Y201" s="77"/>
      <c r="Z201" s="77"/>
      <c r="AA201" s="55">
        <f t="shared" si="240"/>
        <v>0</v>
      </c>
      <c r="AB201" s="77"/>
      <c r="AC201" s="77"/>
      <c r="AD201" s="55">
        <f t="shared" si="241"/>
        <v>0</v>
      </c>
      <c r="AE201" s="77"/>
      <c r="AF201" s="77"/>
      <c r="AG201" s="55">
        <f t="shared" si="242"/>
        <v>0</v>
      </c>
      <c r="AH201" s="77">
        <v>0</v>
      </c>
      <c r="AI201" s="69"/>
      <c r="AJ201" s="55">
        <f t="shared" si="243"/>
        <v>0</v>
      </c>
      <c r="AK201" s="77">
        <v>0</v>
      </c>
      <c r="AL201" s="69"/>
      <c r="AM201" s="55">
        <f t="shared" si="244"/>
        <v>0</v>
      </c>
      <c r="AN201" s="97">
        <f>SUM(D201,G201,J201,M201,P201,S201,V201,Y201,AB201,AE201,AH201,AK201)</f>
        <v>2371</v>
      </c>
      <c r="AO201" s="77">
        <f>SUM(E201,H201,K201,N201,Q201,W201,T201,Z201,AC201,AF201,AI201,AL201)</f>
        <v>19164</v>
      </c>
      <c r="AP201" s="56">
        <f t="shared" si="245"/>
        <v>0.12372156126069714</v>
      </c>
      <c r="AQ201" s="124">
        <v>524</v>
      </c>
      <c r="AR201" s="121"/>
    </row>
    <row r="202" spans="1:44" x14ac:dyDescent="0.3">
      <c r="A202" s="233"/>
      <c r="B202" s="233"/>
      <c r="C202" s="100" t="s">
        <v>50</v>
      </c>
      <c r="D202" s="77"/>
      <c r="E202" s="70"/>
      <c r="F202" s="55">
        <f t="shared" si="233"/>
        <v>0</v>
      </c>
      <c r="G202" s="77"/>
      <c r="H202" s="70"/>
      <c r="I202" s="55">
        <f t="shared" si="234"/>
        <v>0</v>
      </c>
      <c r="J202" s="111">
        <v>1391</v>
      </c>
      <c r="K202" s="70"/>
      <c r="L202" s="55">
        <f t="shared" si="235"/>
        <v>0</v>
      </c>
      <c r="M202" s="111">
        <v>882</v>
      </c>
      <c r="N202" s="70"/>
      <c r="O202" s="55">
        <f t="shared" si="236"/>
        <v>0</v>
      </c>
      <c r="P202" s="77"/>
      <c r="Q202" s="70"/>
      <c r="R202" s="55">
        <f t="shared" si="237"/>
        <v>0</v>
      </c>
      <c r="S202" s="77"/>
      <c r="T202" s="70"/>
      <c r="U202" s="55">
        <f t="shared" si="238"/>
        <v>0</v>
      </c>
      <c r="V202" s="77"/>
      <c r="W202" s="70"/>
      <c r="X202" s="55">
        <f t="shared" si="239"/>
        <v>0</v>
      </c>
      <c r="Y202" s="77"/>
      <c r="Z202" s="70"/>
      <c r="AA202" s="55">
        <f t="shared" si="240"/>
        <v>0</v>
      </c>
      <c r="AB202" s="77"/>
      <c r="AC202" s="70"/>
      <c r="AD202" s="55">
        <f t="shared" si="241"/>
        <v>0</v>
      </c>
      <c r="AE202" s="77"/>
      <c r="AF202" s="70"/>
      <c r="AG202" s="55">
        <f t="shared" si="242"/>
        <v>0</v>
      </c>
      <c r="AH202" s="77">
        <v>0</v>
      </c>
      <c r="AI202" s="70"/>
      <c r="AJ202" s="55">
        <f t="shared" si="243"/>
        <v>0</v>
      </c>
      <c r="AK202" s="77">
        <v>0</v>
      </c>
      <c r="AL202" s="70"/>
      <c r="AM202" s="55">
        <f t="shared" si="244"/>
        <v>0</v>
      </c>
      <c r="AN202" s="97">
        <f>SUM(D202,G202,J202,M202,P202,S202,V202,Y202,AB202,AE202,AH202,AK202)</f>
        <v>2273</v>
      </c>
      <c r="AO202" s="77">
        <f>SUM(E202,H202,K202,N202,Q202,W202,T202,Z202,AC202,AF202,AI202,AL202)</f>
        <v>0</v>
      </c>
      <c r="AP202" s="98">
        <f t="shared" si="245"/>
        <v>0</v>
      </c>
      <c r="AQ202" s="124">
        <v>744</v>
      </c>
      <c r="AR202" s="121"/>
    </row>
    <row r="203" spans="1:44" x14ac:dyDescent="0.3">
      <c r="A203" s="233"/>
      <c r="B203" s="233"/>
      <c r="C203" s="100" t="s">
        <v>51</v>
      </c>
      <c r="D203" s="77"/>
      <c r="E203" s="70"/>
      <c r="F203" s="55">
        <f t="shared" si="233"/>
        <v>0</v>
      </c>
      <c r="G203" s="77"/>
      <c r="H203" s="70"/>
      <c r="I203" s="55">
        <f t="shared" si="234"/>
        <v>0</v>
      </c>
      <c r="J203" s="77">
        <v>1380</v>
      </c>
      <c r="K203" s="70"/>
      <c r="L203" s="55">
        <f t="shared" si="235"/>
        <v>0</v>
      </c>
      <c r="M203" s="77">
        <v>1134</v>
      </c>
      <c r="N203" s="70"/>
      <c r="O203" s="55">
        <f t="shared" si="236"/>
        <v>0</v>
      </c>
      <c r="P203" s="77"/>
      <c r="Q203" s="70"/>
      <c r="R203" s="55">
        <f t="shared" si="237"/>
        <v>0</v>
      </c>
      <c r="S203" s="77"/>
      <c r="T203" s="70"/>
      <c r="U203" s="55">
        <f t="shared" si="238"/>
        <v>0</v>
      </c>
      <c r="V203" s="77"/>
      <c r="W203" s="70"/>
      <c r="X203" s="55">
        <f t="shared" si="239"/>
        <v>0</v>
      </c>
      <c r="Y203" s="77"/>
      <c r="Z203" s="70"/>
      <c r="AA203" s="55">
        <f t="shared" si="240"/>
        <v>0</v>
      </c>
      <c r="AB203" s="77"/>
      <c r="AC203" s="70"/>
      <c r="AD203" s="55">
        <f t="shared" si="241"/>
        <v>0</v>
      </c>
      <c r="AE203" s="77"/>
      <c r="AF203" s="70"/>
      <c r="AG203" s="55">
        <f t="shared" si="242"/>
        <v>0</v>
      </c>
      <c r="AH203" s="77">
        <v>0</v>
      </c>
      <c r="AI203" s="70"/>
      <c r="AJ203" s="55">
        <f t="shared" si="243"/>
        <v>0</v>
      </c>
      <c r="AK203" s="77">
        <v>0</v>
      </c>
      <c r="AL203" s="70"/>
      <c r="AM203" s="55">
        <f t="shared" si="244"/>
        <v>0</v>
      </c>
      <c r="AN203" s="97">
        <f>SUM(D203,G203,J203,M203,P203,S203,V203,Y203,AB203,AE203,AH203,AK203)</f>
        <v>2514</v>
      </c>
      <c r="AO203" s="77">
        <f>SUM(E203,H203,K203,N203,Q203,W203,T203,Z203,AC203,AF203,AI203,AL203)</f>
        <v>0</v>
      </c>
      <c r="AP203" s="56">
        <f t="shared" si="245"/>
        <v>0</v>
      </c>
      <c r="AQ203" s="124">
        <v>623</v>
      </c>
      <c r="AR203" s="121"/>
    </row>
    <row r="204" spans="1:44" x14ac:dyDescent="0.3">
      <c r="A204" s="233"/>
      <c r="B204" s="234"/>
      <c r="C204" s="102" t="s">
        <v>44</v>
      </c>
      <c r="D204" s="58">
        <f>SUM(D201:D203)</f>
        <v>0</v>
      </c>
      <c r="E204" s="71">
        <f>SUM(E201:E203)</f>
        <v>0</v>
      </c>
      <c r="F204" s="59">
        <f t="shared" si="233"/>
        <v>0</v>
      </c>
      <c r="G204" s="58">
        <f>SUM(G201:G203)</f>
        <v>0</v>
      </c>
      <c r="H204" s="71">
        <f>SUM(H201:H203)</f>
        <v>0</v>
      </c>
      <c r="I204" s="59">
        <f t="shared" si="234"/>
        <v>0</v>
      </c>
      <c r="J204" s="58">
        <f>SUM(J201:J203)</f>
        <v>4128</v>
      </c>
      <c r="K204" s="71">
        <f>SUM(K201:K203)</f>
        <v>8357</v>
      </c>
      <c r="L204" s="59">
        <f t="shared" si="235"/>
        <v>0.4939571616608831</v>
      </c>
      <c r="M204" s="58">
        <f>SUM(M201:M203)</f>
        <v>3030</v>
      </c>
      <c r="N204" s="71">
        <f>SUM(N201:N203)</f>
        <v>10807</v>
      </c>
      <c r="O204" s="59">
        <f t="shared" si="236"/>
        <v>0.28037383177570091</v>
      </c>
      <c r="P204" s="58">
        <f>SUM(P201:P203)</f>
        <v>0</v>
      </c>
      <c r="Q204" s="71">
        <f>SUM(Q201:Q203)</f>
        <v>0</v>
      </c>
      <c r="R204" s="59">
        <f t="shared" si="237"/>
        <v>0</v>
      </c>
      <c r="S204" s="58">
        <f>SUM(S201:S203)</f>
        <v>0</v>
      </c>
      <c r="T204" s="71">
        <f>SUM(T201:T203)</f>
        <v>0</v>
      </c>
      <c r="U204" s="59">
        <f t="shared" si="238"/>
        <v>0</v>
      </c>
      <c r="V204" s="58">
        <f>SUM(V201:V203)</f>
        <v>0</v>
      </c>
      <c r="W204" s="71">
        <f>SUM(W201:W203)</f>
        <v>0</v>
      </c>
      <c r="X204" s="59">
        <f t="shared" si="239"/>
        <v>0</v>
      </c>
      <c r="Y204" s="58">
        <f>SUM(Y201:Y203)</f>
        <v>0</v>
      </c>
      <c r="Z204" s="71">
        <f>SUM(Z201:Z203)</f>
        <v>0</v>
      </c>
      <c r="AA204" s="59">
        <f t="shared" si="240"/>
        <v>0</v>
      </c>
      <c r="AB204" s="58">
        <f>SUM(AB201:AB203)</f>
        <v>0</v>
      </c>
      <c r="AC204" s="71">
        <f>SUM(AC201:AC203)</f>
        <v>0</v>
      </c>
      <c r="AD204" s="59">
        <f t="shared" si="241"/>
        <v>0</v>
      </c>
      <c r="AE204" s="58">
        <f>SUM(AE201:AE203)</f>
        <v>0</v>
      </c>
      <c r="AF204" s="71">
        <f>SUM(AF201:AF203)</f>
        <v>0</v>
      </c>
      <c r="AG204" s="59">
        <f t="shared" si="242"/>
        <v>0</v>
      </c>
      <c r="AH204" s="71">
        <f>SUM(AH201:AH203)</f>
        <v>0</v>
      </c>
      <c r="AI204" s="71">
        <f>SUM(AI201:AI203)</f>
        <v>0</v>
      </c>
      <c r="AJ204" s="59">
        <f t="shared" si="243"/>
        <v>0</v>
      </c>
      <c r="AK204" s="71">
        <f>SUM(AK201:AK203)</f>
        <v>0</v>
      </c>
      <c r="AL204" s="71">
        <f>SUM(AL201:AL203)</f>
        <v>0</v>
      </c>
      <c r="AM204" s="59">
        <f t="shared" si="244"/>
        <v>0</v>
      </c>
      <c r="AN204" s="58">
        <f>SUM(AN201:AN203)</f>
        <v>7158</v>
      </c>
      <c r="AO204" s="58">
        <f>SUM(AO201:AO203)</f>
        <v>19164</v>
      </c>
      <c r="AP204" s="103">
        <f t="shared" si="245"/>
        <v>0.37351283656856604</v>
      </c>
      <c r="AQ204" s="133">
        <f>SUM(AQ201:AQ203)</f>
        <v>1891</v>
      </c>
      <c r="AR204" s="121"/>
    </row>
    <row r="205" spans="1:44" x14ac:dyDescent="0.3">
      <c r="A205" s="233"/>
      <c r="B205" s="232" t="s">
        <v>9</v>
      </c>
      <c r="C205" s="100" t="s">
        <v>53</v>
      </c>
      <c r="D205" s="113"/>
      <c r="E205" s="70"/>
      <c r="F205" s="55">
        <f t="shared" si="233"/>
        <v>0</v>
      </c>
      <c r="G205" s="113"/>
      <c r="H205" s="70"/>
      <c r="I205" s="55">
        <f t="shared" si="234"/>
        <v>0</v>
      </c>
      <c r="J205" s="111">
        <v>1528</v>
      </c>
      <c r="K205" s="70"/>
      <c r="L205" s="55">
        <f t="shared" si="235"/>
        <v>0</v>
      </c>
      <c r="M205" s="111">
        <v>1312</v>
      </c>
      <c r="N205" s="70"/>
      <c r="O205" s="55">
        <f t="shared" si="236"/>
        <v>0</v>
      </c>
      <c r="P205" s="113"/>
      <c r="Q205" s="70"/>
      <c r="R205" s="55">
        <f t="shared" si="237"/>
        <v>0</v>
      </c>
      <c r="S205" s="113"/>
      <c r="T205" s="70"/>
      <c r="U205" s="55">
        <f t="shared" si="238"/>
        <v>0</v>
      </c>
      <c r="V205" s="113"/>
      <c r="W205" s="70"/>
      <c r="X205" s="55">
        <f t="shared" si="239"/>
        <v>0</v>
      </c>
      <c r="Y205" s="113"/>
      <c r="Z205" s="70"/>
      <c r="AA205" s="55">
        <f t="shared" si="240"/>
        <v>0</v>
      </c>
      <c r="AB205" s="113"/>
      <c r="AC205" s="70"/>
      <c r="AD205" s="55">
        <f t="shared" si="241"/>
        <v>0</v>
      </c>
      <c r="AE205" s="113"/>
      <c r="AF205" s="70"/>
      <c r="AG205" s="55">
        <f t="shared" si="242"/>
        <v>0</v>
      </c>
      <c r="AH205" s="77">
        <v>0</v>
      </c>
      <c r="AI205" s="69"/>
      <c r="AJ205" s="55">
        <f t="shared" si="243"/>
        <v>0</v>
      </c>
      <c r="AK205" s="77">
        <v>0</v>
      </c>
      <c r="AL205" s="69"/>
      <c r="AM205" s="55">
        <f t="shared" si="244"/>
        <v>0</v>
      </c>
      <c r="AN205" s="97">
        <f>SUM(D205,G205,J205,M205,P205,S205,V205,Y205,AB205,AE205,AH205,AK205)</f>
        <v>2840</v>
      </c>
      <c r="AO205" s="77">
        <f>SUM(E205,H205,K205,N205,Q205,W205,T205,Z205,AC205,AF205,AI205,AL205)</f>
        <v>0</v>
      </c>
      <c r="AP205" s="56">
        <f t="shared" si="245"/>
        <v>0</v>
      </c>
      <c r="AQ205" s="124">
        <v>693</v>
      </c>
      <c r="AR205" s="121"/>
    </row>
    <row r="206" spans="1:44" x14ac:dyDescent="0.3">
      <c r="A206" s="233"/>
      <c r="B206" s="233"/>
      <c r="C206" s="100" t="s">
        <v>48</v>
      </c>
      <c r="D206" s="155"/>
      <c r="E206" s="154"/>
      <c r="F206" s="55">
        <v>0</v>
      </c>
      <c r="G206" s="155"/>
      <c r="H206" s="154"/>
      <c r="I206" s="55">
        <v>0</v>
      </c>
      <c r="J206" s="159">
        <v>1844</v>
      </c>
      <c r="K206" s="154"/>
      <c r="L206" s="55">
        <v>0</v>
      </c>
      <c r="M206" s="159">
        <v>1520</v>
      </c>
      <c r="N206" s="154"/>
      <c r="O206" s="55">
        <v>0</v>
      </c>
      <c r="P206" s="155"/>
      <c r="Q206" s="154"/>
      <c r="R206" s="55">
        <v>0</v>
      </c>
      <c r="S206" s="155"/>
      <c r="T206" s="154"/>
      <c r="U206" s="55">
        <v>0</v>
      </c>
      <c r="V206" s="155"/>
      <c r="W206" s="154"/>
      <c r="X206" s="55">
        <v>0</v>
      </c>
      <c r="Y206" s="155"/>
      <c r="Z206" s="154"/>
      <c r="AA206" s="55">
        <v>0</v>
      </c>
      <c r="AB206" s="155"/>
      <c r="AC206" s="154"/>
      <c r="AD206" s="55">
        <v>0</v>
      </c>
      <c r="AE206" s="155"/>
      <c r="AF206" s="154"/>
      <c r="AG206" s="55">
        <v>0</v>
      </c>
      <c r="AH206" s="155">
        <v>0</v>
      </c>
      <c r="AI206" s="154"/>
      <c r="AJ206" s="55">
        <v>0</v>
      </c>
      <c r="AK206" s="155">
        <v>0</v>
      </c>
      <c r="AL206" s="154"/>
      <c r="AM206" s="55">
        <v>0</v>
      </c>
      <c r="AN206" s="156">
        <v>3364</v>
      </c>
      <c r="AO206" s="155">
        <v>0</v>
      </c>
      <c r="AP206" s="56">
        <v>0</v>
      </c>
      <c r="AQ206" s="158">
        <v>821</v>
      </c>
      <c r="AR206" s="121"/>
    </row>
    <row r="207" spans="1:44" x14ac:dyDescent="0.3">
      <c r="A207" s="233"/>
      <c r="B207" s="233"/>
      <c r="C207" s="100" t="s">
        <v>54</v>
      </c>
      <c r="D207" s="142">
        <v>0</v>
      </c>
      <c r="E207" s="142"/>
      <c r="F207" s="142"/>
      <c r="G207" s="142">
        <v>0</v>
      </c>
      <c r="H207" s="142"/>
      <c r="I207" s="142"/>
      <c r="J207" s="142">
        <v>638</v>
      </c>
      <c r="K207" s="142"/>
      <c r="L207" s="142"/>
      <c r="M207" s="142">
        <v>1367</v>
      </c>
      <c r="N207" s="142"/>
      <c r="O207" s="142"/>
      <c r="P207" s="142">
        <v>0</v>
      </c>
      <c r="Q207" s="142"/>
      <c r="R207" s="142"/>
      <c r="S207" s="142">
        <v>0</v>
      </c>
      <c r="T207" s="142"/>
      <c r="U207" s="142"/>
      <c r="V207" s="142">
        <v>0</v>
      </c>
      <c r="W207" s="142"/>
      <c r="X207" s="142"/>
      <c r="Y207" s="142">
        <v>0</v>
      </c>
      <c r="Z207" s="142"/>
      <c r="AA207" s="142"/>
      <c r="AB207" s="142">
        <v>0</v>
      </c>
      <c r="AC207" s="142"/>
      <c r="AD207" s="142"/>
      <c r="AE207" s="142">
        <v>0</v>
      </c>
      <c r="AF207" s="142"/>
      <c r="AG207" s="142"/>
      <c r="AH207" s="142">
        <v>0</v>
      </c>
      <c r="AI207" s="142"/>
      <c r="AJ207" s="142"/>
      <c r="AK207" s="142">
        <v>0</v>
      </c>
      <c r="AL207" s="70"/>
      <c r="AM207" s="55">
        <f t="shared" ref="AM207" si="246">IF(ISERROR(AK207/AL207),0,(AK207/AL207))</f>
        <v>0</v>
      </c>
      <c r="AN207" s="97">
        <f>SUM(D207,G207,J207,M207,P207,S207,V207,Y207,AB207,AE207,AH207,AK207)</f>
        <v>2005</v>
      </c>
      <c r="AO207" s="77">
        <f>SUM(E207,H207,K207,N207,Q207,W207,T207,Z207,AC207,AF207,AI207,AL207)</f>
        <v>0</v>
      </c>
      <c r="AP207" s="56">
        <f t="shared" si="245"/>
        <v>0</v>
      </c>
      <c r="AQ207" s="5">
        <v>481</v>
      </c>
      <c r="AR207" s="121"/>
    </row>
    <row r="208" spans="1:44" x14ac:dyDescent="0.3">
      <c r="A208" s="234"/>
      <c r="B208" s="234"/>
      <c r="C208" s="102" t="s">
        <v>44</v>
      </c>
      <c r="D208" s="58">
        <f>SUM(D205:D207)</f>
        <v>0</v>
      </c>
      <c r="E208" s="71">
        <f>SUM(E205:E207)</f>
        <v>0</v>
      </c>
      <c r="F208" s="59">
        <f t="shared" si="233"/>
        <v>0</v>
      </c>
      <c r="G208" s="58">
        <f>SUM(G205:G207)</f>
        <v>0</v>
      </c>
      <c r="H208" s="71">
        <f>SUM(H205:H207)</f>
        <v>0</v>
      </c>
      <c r="I208" s="59">
        <f t="shared" si="234"/>
        <v>0</v>
      </c>
      <c r="J208" s="58">
        <f>SUM(J205:J207)</f>
        <v>4010</v>
      </c>
      <c r="K208" s="71">
        <f>SUM(K205:K207)</f>
        <v>0</v>
      </c>
      <c r="L208" s="59">
        <f t="shared" si="235"/>
        <v>0</v>
      </c>
      <c r="M208" s="58">
        <f>SUM(M205:M207)</f>
        <v>4199</v>
      </c>
      <c r="N208" s="71">
        <f>SUM(N205:N207)</f>
        <v>0</v>
      </c>
      <c r="O208" s="59">
        <f t="shared" si="236"/>
        <v>0</v>
      </c>
      <c r="P208" s="58">
        <f>SUM(P205:P207)</f>
        <v>0</v>
      </c>
      <c r="Q208" s="71">
        <f>SUM(Q205:Q207)</f>
        <v>0</v>
      </c>
      <c r="R208" s="59">
        <f t="shared" si="237"/>
        <v>0</v>
      </c>
      <c r="S208" s="58">
        <f>SUM(S205:S207)</f>
        <v>0</v>
      </c>
      <c r="T208" s="71">
        <f>SUM(T205:T207)</f>
        <v>0</v>
      </c>
      <c r="U208" s="59">
        <f t="shared" si="238"/>
        <v>0</v>
      </c>
      <c r="V208" s="58">
        <f>SUM(V205:V207)</f>
        <v>0</v>
      </c>
      <c r="W208" s="71">
        <f>SUM(W205:W207)</f>
        <v>0</v>
      </c>
      <c r="X208" s="59">
        <f t="shared" si="239"/>
        <v>0</v>
      </c>
      <c r="Y208" s="58">
        <f>SUM(Y205:Y207)</f>
        <v>0</v>
      </c>
      <c r="Z208" s="71">
        <f>SUM(Z205:Z207)</f>
        <v>0</v>
      </c>
      <c r="AA208" s="59">
        <f t="shared" si="240"/>
        <v>0</v>
      </c>
      <c r="AB208" s="58">
        <f>SUM(AB205:AB207)</f>
        <v>0</v>
      </c>
      <c r="AC208" s="71">
        <f>SUM(AC205:AC207)</f>
        <v>0</v>
      </c>
      <c r="AD208" s="59">
        <f t="shared" si="241"/>
        <v>0</v>
      </c>
      <c r="AE208" s="58">
        <f>SUM(AE205:AE207)</f>
        <v>0</v>
      </c>
      <c r="AF208" s="71">
        <f>SUM(AF205:AF207)</f>
        <v>0</v>
      </c>
      <c r="AG208" s="59">
        <f t="shared" si="242"/>
        <v>0</v>
      </c>
      <c r="AH208" s="71">
        <f>SUM(AH205:AH207)</f>
        <v>0</v>
      </c>
      <c r="AI208" s="71">
        <f>SUM(AI205:AI207)</f>
        <v>0</v>
      </c>
      <c r="AJ208" s="59">
        <f t="shared" si="243"/>
        <v>0</v>
      </c>
      <c r="AK208" s="71">
        <f>SUM(AK205:AK207)</f>
        <v>0</v>
      </c>
      <c r="AL208" s="71">
        <f>SUM(AL205:AL207)</f>
        <v>0</v>
      </c>
      <c r="AM208" s="59">
        <f t="shared" si="244"/>
        <v>0</v>
      </c>
      <c r="AN208" s="58">
        <f>SUM(AN205:AN207)</f>
        <v>8209</v>
      </c>
      <c r="AO208" s="58">
        <f>SUM(AO205:AO207)</f>
        <v>0</v>
      </c>
      <c r="AP208" s="103">
        <f t="shared" si="245"/>
        <v>0</v>
      </c>
      <c r="AQ208" s="133">
        <f>SUM(AQ205:AQ207)</f>
        <v>1995</v>
      </c>
      <c r="AR208" s="121"/>
    </row>
    <row r="209" spans="1:44" x14ac:dyDescent="0.3">
      <c r="A209" s="235" t="s">
        <v>46</v>
      </c>
      <c r="B209" s="236"/>
      <c r="C209" s="237"/>
      <c r="D209" s="61">
        <f>SUM(D196,D200,D204,D208)</f>
        <v>0</v>
      </c>
      <c r="E209" s="73">
        <f>SUM(E196,E200,E204,E208)</f>
        <v>0</v>
      </c>
      <c r="F209" s="62">
        <f t="shared" si="233"/>
        <v>0</v>
      </c>
      <c r="G209" s="61">
        <f>SUM(G196,G200,G204,G208)</f>
        <v>0</v>
      </c>
      <c r="H209" s="73">
        <f>SUM(H196,H200,H204,H208)</f>
        <v>0</v>
      </c>
      <c r="I209" s="62">
        <f t="shared" si="234"/>
        <v>0</v>
      </c>
      <c r="J209" s="61">
        <f>SUM(J196,J200,J204,J208)</f>
        <v>13643</v>
      </c>
      <c r="K209" s="73">
        <f>SUM(K196,K200,K204,K208)</f>
        <v>53498</v>
      </c>
      <c r="L209" s="62">
        <f t="shared" si="235"/>
        <v>0.25501887921043775</v>
      </c>
      <c r="M209" s="61">
        <f>SUM(M196,M200,M204,M208)</f>
        <v>12073</v>
      </c>
      <c r="N209" s="73">
        <f>SUM(N196,N200,N204,N208)</f>
        <v>63172</v>
      </c>
      <c r="O209" s="62">
        <f t="shared" si="236"/>
        <v>0.19111315139618817</v>
      </c>
      <c r="P209" s="61">
        <f>SUM(P196,P200,P204,P208)</f>
        <v>0</v>
      </c>
      <c r="Q209" s="73">
        <f>SUM(Q196,Q200,Q204,Q208)</f>
        <v>0</v>
      </c>
      <c r="R209" s="62">
        <f t="shared" si="237"/>
        <v>0</v>
      </c>
      <c r="S209" s="61">
        <f>SUM(S196,S200,S204,S208)</f>
        <v>0</v>
      </c>
      <c r="T209" s="73">
        <f>SUM(T196,T200,T204,T208)</f>
        <v>0</v>
      </c>
      <c r="U209" s="62">
        <f t="shared" si="238"/>
        <v>0</v>
      </c>
      <c r="V209" s="61">
        <f>SUM(V196,V200,V204,V208)</f>
        <v>0</v>
      </c>
      <c r="W209" s="73">
        <f>SUM(W196,W200,W204,W208)</f>
        <v>0</v>
      </c>
      <c r="X209" s="62">
        <f t="shared" si="239"/>
        <v>0</v>
      </c>
      <c r="Y209" s="61">
        <f>SUM(Y196,Y200,Y204,Y208)</f>
        <v>0</v>
      </c>
      <c r="Z209" s="73">
        <f>SUM(Z196,Z200,Z204,Z208)</f>
        <v>0</v>
      </c>
      <c r="AA209" s="62">
        <f t="shared" si="240"/>
        <v>0</v>
      </c>
      <c r="AB209" s="61">
        <f>SUM(AB196,AB200,AB204,AB208)</f>
        <v>0</v>
      </c>
      <c r="AC209" s="73">
        <f>SUM(AC196,AC200,AC204,AC208)</f>
        <v>0</v>
      </c>
      <c r="AD209" s="62">
        <f t="shared" si="241"/>
        <v>0</v>
      </c>
      <c r="AE209" s="61">
        <f>SUM(AE196,AE200,AE204,AE208)</f>
        <v>0</v>
      </c>
      <c r="AF209" s="73">
        <f>SUM(AF196,AF200,AF204,AF208)</f>
        <v>0</v>
      </c>
      <c r="AG209" s="62">
        <f t="shared" si="242"/>
        <v>0</v>
      </c>
      <c r="AH209" s="61">
        <f>SUM(AH196,AH200,AH204,AH208)</f>
        <v>0</v>
      </c>
      <c r="AI209" s="73">
        <f>SUM(AI196,AI200,AI204,AI208)</f>
        <v>0</v>
      </c>
      <c r="AJ209" s="62">
        <f t="shared" si="243"/>
        <v>0</v>
      </c>
      <c r="AK209" s="61">
        <f>SUM(AK196,AK200,AK204,AK208)</f>
        <v>0</v>
      </c>
      <c r="AL209" s="73">
        <f>SUM(AL196,AL200,AL204,AL208)</f>
        <v>0</v>
      </c>
      <c r="AM209" s="62">
        <f t="shared" si="244"/>
        <v>0</v>
      </c>
      <c r="AN209" s="61">
        <f>SUM(AN196,AN200,AN204,AN208)</f>
        <v>25716</v>
      </c>
      <c r="AO209" s="61">
        <f>SUM(AO196,AO200,AO204,AO208)</f>
        <v>116670</v>
      </c>
      <c r="AP209" s="105">
        <f t="shared" si="245"/>
        <v>0.22041655952687067</v>
      </c>
      <c r="AQ209" s="134">
        <f>SUM(AQ196,AQ200,AQ204,AQ208)</f>
        <v>3886</v>
      </c>
      <c r="AR209" s="121"/>
    </row>
    <row r="210" spans="1:44" x14ac:dyDescent="0.3">
      <c r="A210" s="238" t="s">
        <v>32</v>
      </c>
      <c r="B210" s="232" t="s">
        <v>24</v>
      </c>
      <c r="C210" s="100" t="s">
        <v>41</v>
      </c>
      <c r="D210" s="77"/>
      <c r="E210" s="70"/>
      <c r="F210" s="55">
        <f t="shared" si="233"/>
        <v>0</v>
      </c>
      <c r="G210" s="77"/>
      <c r="H210" s="70"/>
      <c r="I210" s="55">
        <f t="shared" si="234"/>
        <v>0</v>
      </c>
      <c r="J210" s="77"/>
      <c r="K210" s="70"/>
      <c r="L210" s="55">
        <f t="shared" si="235"/>
        <v>0</v>
      </c>
      <c r="M210" s="77">
        <v>475</v>
      </c>
      <c r="N210" s="70">
        <v>7921</v>
      </c>
      <c r="O210" s="55">
        <f t="shared" si="236"/>
        <v>5.996717586163363E-2</v>
      </c>
      <c r="P210" s="77"/>
      <c r="Q210" s="70"/>
      <c r="R210" s="55">
        <f t="shared" si="237"/>
        <v>0</v>
      </c>
      <c r="S210" s="77"/>
      <c r="T210" s="70"/>
      <c r="U210" s="55">
        <f t="shared" si="238"/>
        <v>0</v>
      </c>
      <c r="V210" s="77"/>
      <c r="W210" s="70"/>
      <c r="X210" s="55">
        <f t="shared" si="239"/>
        <v>0</v>
      </c>
      <c r="Y210" s="77"/>
      <c r="Z210" s="70"/>
      <c r="AA210" s="55">
        <f t="shared" si="240"/>
        <v>0</v>
      </c>
      <c r="AB210" s="77"/>
      <c r="AC210" s="70"/>
      <c r="AD210" s="55">
        <f t="shared" si="241"/>
        <v>0</v>
      </c>
      <c r="AE210" s="77"/>
      <c r="AF210" s="70"/>
      <c r="AG210" s="55">
        <f t="shared" si="242"/>
        <v>0</v>
      </c>
      <c r="AH210" s="70"/>
      <c r="AI210" s="70"/>
      <c r="AJ210" s="55">
        <f t="shared" si="243"/>
        <v>0</v>
      </c>
      <c r="AK210" s="70"/>
      <c r="AL210" s="70"/>
      <c r="AM210" s="55">
        <f t="shared" si="244"/>
        <v>0</v>
      </c>
      <c r="AN210" s="97">
        <f>SUM(D210,G210,J210,M210,P210,S210,V210,Y210,AB210,AE210,AH210,AK210)</f>
        <v>475</v>
      </c>
      <c r="AO210" s="77">
        <f>SUM(E210,H210,K210,N210,Q210,W210,T210,Z210,AC210,AF210,AI210,AL210)</f>
        <v>7921</v>
      </c>
      <c r="AP210" s="98">
        <f t="shared" si="245"/>
        <v>5.996717586163363E-2</v>
      </c>
      <c r="AQ210" s="124"/>
      <c r="AR210" s="121"/>
    </row>
    <row r="211" spans="1:44" x14ac:dyDescent="0.3">
      <c r="A211" s="233"/>
      <c r="B211" s="233"/>
      <c r="C211" s="100" t="s">
        <v>43</v>
      </c>
      <c r="D211" s="77"/>
      <c r="E211" s="70"/>
      <c r="F211" s="55">
        <f t="shared" si="233"/>
        <v>0</v>
      </c>
      <c r="G211" s="77"/>
      <c r="H211" s="70"/>
      <c r="I211" s="55">
        <f t="shared" si="234"/>
        <v>0</v>
      </c>
      <c r="J211" s="77"/>
      <c r="K211" s="70"/>
      <c r="L211" s="55">
        <f t="shared" si="235"/>
        <v>0</v>
      </c>
      <c r="M211" s="77">
        <v>425</v>
      </c>
      <c r="N211" s="70">
        <v>7787</v>
      </c>
      <c r="O211" s="55">
        <f t="shared" si="236"/>
        <v>5.4578143058944394E-2</v>
      </c>
      <c r="P211" s="77"/>
      <c r="Q211" s="70"/>
      <c r="R211" s="55">
        <f t="shared" si="237"/>
        <v>0</v>
      </c>
      <c r="S211" s="77"/>
      <c r="T211" s="70"/>
      <c r="U211" s="55">
        <f t="shared" si="238"/>
        <v>0</v>
      </c>
      <c r="V211" s="77"/>
      <c r="W211" s="70"/>
      <c r="X211" s="55">
        <f t="shared" si="239"/>
        <v>0</v>
      </c>
      <c r="Y211" s="77"/>
      <c r="Z211" s="70"/>
      <c r="AA211" s="55">
        <f t="shared" si="240"/>
        <v>0</v>
      </c>
      <c r="AB211" s="77"/>
      <c r="AC211" s="70"/>
      <c r="AD211" s="55">
        <f t="shared" si="241"/>
        <v>0</v>
      </c>
      <c r="AE211" s="77"/>
      <c r="AF211" s="70"/>
      <c r="AG211" s="55">
        <f t="shared" si="242"/>
        <v>0</v>
      </c>
      <c r="AH211" s="77">
        <v>0</v>
      </c>
      <c r="AI211" s="70"/>
      <c r="AJ211" s="55">
        <f t="shared" si="243"/>
        <v>0</v>
      </c>
      <c r="AK211" s="77">
        <v>0</v>
      </c>
      <c r="AL211" s="70"/>
      <c r="AM211" s="55">
        <f t="shared" si="244"/>
        <v>0</v>
      </c>
      <c r="AN211" s="97">
        <f>SUM(D211,G211,J211,M211,P211,S211,V211,Y211,AB211,AE211,AH211,AK211)</f>
        <v>425</v>
      </c>
      <c r="AO211" s="77">
        <f>SUM(E211,H211,K211,N211,Q211,W211,T211,Z211,AC211,AF211,AI211,AL211)</f>
        <v>7787</v>
      </c>
      <c r="AP211" s="56">
        <f t="shared" si="245"/>
        <v>5.4578143058944394E-2</v>
      </c>
      <c r="AQ211" s="124"/>
      <c r="AR211" s="121"/>
    </row>
    <row r="212" spans="1:44" x14ac:dyDescent="0.3">
      <c r="A212" s="233"/>
      <c r="B212" s="233"/>
      <c r="C212" s="100" t="s">
        <v>47</v>
      </c>
      <c r="D212" s="77"/>
      <c r="E212" s="70"/>
      <c r="F212" s="55">
        <f t="shared" si="233"/>
        <v>0</v>
      </c>
      <c r="G212" s="77"/>
      <c r="H212" s="70"/>
      <c r="I212" s="55">
        <f t="shared" si="234"/>
        <v>0</v>
      </c>
      <c r="J212" s="77"/>
      <c r="K212" s="70"/>
      <c r="L212" s="55">
        <f t="shared" si="235"/>
        <v>0</v>
      </c>
      <c r="M212" s="77">
        <v>390</v>
      </c>
      <c r="N212" s="70">
        <v>5110</v>
      </c>
      <c r="O212" s="55">
        <f t="shared" si="236"/>
        <v>7.6320939334637961E-2</v>
      </c>
      <c r="P212" s="77"/>
      <c r="Q212" s="70"/>
      <c r="R212" s="55">
        <f t="shared" si="237"/>
        <v>0</v>
      </c>
      <c r="S212" s="77"/>
      <c r="T212" s="70"/>
      <c r="U212" s="55">
        <f t="shared" si="238"/>
        <v>0</v>
      </c>
      <c r="V212" s="77"/>
      <c r="W212" s="70"/>
      <c r="X212" s="55">
        <f t="shared" si="239"/>
        <v>0</v>
      </c>
      <c r="Y212" s="77"/>
      <c r="Z212" s="70"/>
      <c r="AA212" s="55">
        <f t="shared" si="240"/>
        <v>0</v>
      </c>
      <c r="AB212" s="77"/>
      <c r="AC212" s="70"/>
      <c r="AD212" s="55">
        <f t="shared" si="241"/>
        <v>0</v>
      </c>
      <c r="AE212" s="77"/>
      <c r="AF212" s="70"/>
      <c r="AG212" s="55">
        <f t="shared" si="242"/>
        <v>0</v>
      </c>
      <c r="AH212" s="77">
        <v>0</v>
      </c>
      <c r="AI212" s="70"/>
      <c r="AJ212" s="55">
        <f t="shared" si="243"/>
        <v>0</v>
      </c>
      <c r="AK212" s="77">
        <v>0</v>
      </c>
      <c r="AL212" s="70"/>
      <c r="AM212" s="55">
        <f t="shared" si="244"/>
        <v>0</v>
      </c>
      <c r="AN212" s="97">
        <f>SUM(D212,G212,J212,M212,P212,S212,V212,Y212,AB212,AE212,AH212,AK212)</f>
        <v>390</v>
      </c>
      <c r="AO212" s="77">
        <f>SUM(E212,H212,K212,N212,Q212,W212,T212,Z212,AC212,AF212,AI212,AL212)</f>
        <v>5110</v>
      </c>
      <c r="AP212" s="56">
        <f t="shared" si="245"/>
        <v>7.6320939334637961E-2</v>
      </c>
      <c r="AQ212" s="124"/>
      <c r="AR212" s="121"/>
    </row>
    <row r="213" spans="1:44" x14ac:dyDescent="0.3">
      <c r="A213" s="233"/>
      <c r="B213" s="234"/>
      <c r="C213" s="102" t="s">
        <v>44</v>
      </c>
      <c r="D213" s="58">
        <f>SUM(D210:D212)</f>
        <v>0</v>
      </c>
      <c r="E213" s="71">
        <f>SUM(E210:E212)</f>
        <v>0</v>
      </c>
      <c r="F213" s="59">
        <f t="shared" si="233"/>
        <v>0</v>
      </c>
      <c r="G213" s="58">
        <f>SUM(G210:G212)</f>
        <v>0</v>
      </c>
      <c r="H213" s="71">
        <f>SUM(H210:H212)</f>
        <v>0</v>
      </c>
      <c r="I213" s="59">
        <f t="shared" si="234"/>
        <v>0</v>
      </c>
      <c r="J213" s="58">
        <f>SUM(J210:J212)</f>
        <v>0</v>
      </c>
      <c r="K213" s="71">
        <f>SUM(K210:K212)</f>
        <v>0</v>
      </c>
      <c r="L213" s="59">
        <f t="shared" si="235"/>
        <v>0</v>
      </c>
      <c r="M213" s="58">
        <f>SUM(M210:M212)</f>
        <v>1290</v>
      </c>
      <c r="N213" s="71">
        <f>SUM(N210:N212)</f>
        <v>20818</v>
      </c>
      <c r="O213" s="59">
        <f t="shared" si="236"/>
        <v>6.1965606686521277E-2</v>
      </c>
      <c r="P213" s="58">
        <f>SUM(P210:P212)</f>
        <v>0</v>
      </c>
      <c r="Q213" s="71">
        <f>SUM(Q210:Q212)</f>
        <v>0</v>
      </c>
      <c r="R213" s="59">
        <f t="shared" si="237"/>
        <v>0</v>
      </c>
      <c r="S213" s="58">
        <f>SUM(S210:S212)</f>
        <v>0</v>
      </c>
      <c r="T213" s="71">
        <f>SUM(T210:T212)</f>
        <v>0</v>
      </c>
      <c r="U213" s="59">
        <f t="shared" si="238"/>
        <v>0</v>
      </c>
      <c r="V213" s="58">
        <f>SUM(V210:V212)</f>
        <v>0</v>
      </c>
      <c r="W213" s="71">
        <f>SUM(W210:W212)</f>
        <v>0</v>
      </c>
      <c r="X213" s="59">
        <f t="shared" si="239"/>
        <v>0</v>
      </c>
      <c r="Y213" s="58">
        <f>SUM(Y210:Y212)</f>
        <v>0</v>
      </c>
      <c r="Z213" s="71">
        <f>SUM(Z210:Z212)</f>
        <v>0</v>
      </c>
      <c r="AA213" s="59">
        <f t="shared" si="240"/>
        <v>0</v>
      </c>
      <c r="AB213" s="58">
        <f>SUM(AB210:AB212)</f>
        <v>0</v>
      </c>
      <c r="AC213" s="71">
        <f>SUM(AC210:AC212)</f>
        <v>0</v>
      </c>
      <c r="AD213" s="59">
        <f t="shared" si="241"/>
        <v>0</v>
      </c>
      <c r="AE213" s="58">
        <f>SUM(AE210:AE212)</f>
        <v>0</v>
      </c>
      <c r="AF213" s="71">
        <f>SUM(AF210:AF212)</f>
        <v>0</v>
      </c>
      <c r="AG213" s="59">
        <f t="shared" si="242"/>
        <v>0</v>
      </c>
      <c r="AH213" s="71">
        <f>SUM(AH210:AH212)</f>
        <v>0</v>
      </c>
      <c r="AI213" s="71">
        <f>SUM(AI210:AI212)</f>
        <v>0</v>
      </c>
      <c r="AJ213" s="59">
        <f t="shared" si="243"/>
        <v>0</v>
      </c>
      <c r="AK213" s="71">
        <f>SUM(AK210:AK212)</f>
        <v>0</v>
      </c>
      <c r="AL213" s="71">
        <f>SUM(AL210:AL212)</f>
        <v>0</v>
      </c>
      <c r="AM213" s="59">
        <f t="shared" si="244"/>
        <v>0</v>
      </c>
      <c r="AN213" s="58">
        <f>SUM(AN210:AN212)</f>
        <v>1290</v>
      </c>
      <c r="AO213" s="58">
        <f>SUM(AO210:AO212)</f>
        <v>20818</v>
      </c>
      <c r="AP213" s="103">
        <f t="shared" si="245"/>
        <v>6.1965606686521277E-2</v>
      </c>
      <c r="AQ213" s="133">
        <f>SUM(AQ210:AQ212)</f>
        <v>0</v>
      </c>
      <c r="AR213" s="121"/>
    </row>
    <row r="214" spans="1:44" x14ac:dyDescent="0.3">
      <c r="A214" s="233"/>
      <c r="B214" s="232" t="s">
        <v>25</v>
      </c>
      <c r="C214" s="100" t="s">
        <v>38</v>
      </c>
      <c r="D214" s="77"/>
      <c r="E214" s="70"/>
      <c r="F214" s="55">
        <f t="shared" si="233"/>
        <v>0</v>
      </c>
      <c r="G214" s="77"/>
      <c r="H214" s="70"/>
      <c r="I214" s="55">
        <f t="shared" si="234"/>
        <v>0</v>
      </c>
      <c r="J214" s="77"/>
      <c r="K214" s="70"/>
      <c r="L214" s="55">
        <f t="shared" si="235"/>
        <v>0</v>
      </c>
      <c r="M214" s="77">
        <v>554</v>
      </c>
      <c r="N214" s="70">
        <v>8455</v>
      </c>
      <c r="O214" s="55">
        <f t="shared" si="236"/>
        <v>6.552335895919574E-2</v>
      </c>
      <c r="P214" s="77"/>
      <c r="Q214" s="70"/>
      <c r="R214" s="55">
        <f t="shared" si="237"/>
        <v>0</v>
      </c>
      <c r="S214" s="77"/>
      <c r="T214" s="70"/>
      <c r="U214" s="55">
        <f t="shared" si="238"/>
        <v>0</v>
      </c>
      <c r="V214" s="77"/>
      <c r="W214" s="70"/>
      <c r="X214" s="55">
        <f t="shared" si="239"/>
        <v>0</v>
      </c>
      <c r="Y214" s="77"/>
      <c r="Z214" s="70"/>
      <c r="AA214" s="55">
        <f t="shared" si="240"/>
        <v>0</v>
      </c>
      <c r="AB214" s="77"/>
      <c r="AC214" s="70"/>
      <c r="AD214" s="55">
        <f t="shared" si="241"/>
        <v>0</v>
      </c>
      <c r="AE214" s="77"/>
      <c r="AF214" s="70"/>
      <c r="AG214" s="55">
        <f t="shared" si="242"/>
        <v>0</v>
      </c>
      <c r="AH214" s="77">
        <v>0</v>
      </c>
      <c r="AI214" s="69"/>
      <c r="AJ214" s="55">
        <f t="shared" si="243"/>
        <v>0</v>
      </c>
      <c r="AK214" s="77">
        <v>0</v>
      </c>
      <c r="AL214" s="69"/>
      <c r="AM214" s="55">
        <f t="shared" si="244"/>
        <v>0</v>
      </c>
      <c r="AN214" s="97">
        <f>SUM(D214,G214,J214,M214,P214,S214,V214,Y214,AB214,AE214,AH214,AK214)</f>
        <v>554</v>
      </c>
      <c r="AO214" s="77">
        <f>SUM(E214,H214,K214,N214,Q214,W214,T214,Z214,AC214,AF214,AI214,AL214)</f>
        <v>8455</v>
      </c>
      <c r="AP214" s="56">
        <f t="shared" si="245"/>
        <v>6.552335895919574E-2</v>
      </c>
      <c r="AQ214" s="124"/>
      <c r="AR214" s="121"/>
    </row>
    <row r="215" spans="1:44" x14ac:dyDescent="0.3">
      <c r="A215" s="233"/>
      <c r="B215" s="233"/>
      <c r="C215" s="54" t="s">
        <v>39</v>
      </c>
      <c r="D215" s="77"/>
      <c r="E215" s="70"/>
      <c r="F215" s="55">
        <f t="shared" si="233"/>
        <v>0</v>
      </c>
      <c r="G215" s="77"/>
      <c r="H215" s="77"/>
      <c r="I215" s="55">
        <f t="shared" si="234"/>
        <v>0</v>
      </c>
      <c r="J215" s="77"/>
      <c r="K215" s="77"/>
      <c r="L215" s="55">
        <f t="shared" si="235"/>
        <v>0</v>
      </c>
      <c r="M215" s="77">
        <v>698</v>
      </c>
      <c r="N215" s="77">
        <v>9548</v>
      </c>
      <c r="O215" s="55">
        <f t="shared" si="236"/>
        <v>7.3104315039798917E-2</v>
      </c>
      <c r="P215" s="77"/>
      <c r="Q215" s="77"/>
      <c r="R215" s="55">
        <f t="shared" si="237"/>
        <v>0</v>
      </c>
      <c r="S215" s="77"/>
      <c r="T215" s="77"/>
      <c r="U215" s="55">
        <f t="shared" si="238"/>
        <v>0</v>
      </c>
      <c r="V215" s="77"/>
      <c r="W215" s="77"/>
      <c r="X215" s="55">
        <f t="shared" si="239"/>
        <v>0</v>
      </c>
      <c r="Y215" s="77"/>
      <c r="Z215" s="77"/>
      <c r="AA215" s="55">
        <f t="shared" si="240"/>
        <v>0</v>
      </c>
      <c r="AB215" s="77"/>
      <c r="AC215" s="77"/>
      <c r="AD215" s="55">
        <f t="shared" si="241"/>
        <v>0</v>
      </c>
      <c r="AE215" s="77"/>
      <c r="AF215" s="77"/>
      <c r="AG215" s="55">
        <f t="shared" si="242"/>
        <v>0</v>
      </c>
      <c r="AH215" s="77">
        <v>0</v>
      </c>
      <c r="AI215" s="70"/>
      <c r="AJ215" s="55">
        <f t="shared" si="243"/>
        <v>0</v>
      </c>
      <c r="AK215" s="77">
        <v>0</v>
      </c>
      <c r="AL215" s="70"/>
      <c r="AM215" s="55">
        <f t="shared" si="244"/>
        <v>0</v>
      </c>
      <c r="AN215" s="97">
        <f>SUM(D215,G215,J215,M215,P215,S215,V215,Y215,AB215,AE215,AH215,AK215)</f>
        <v>698</v>
      </c>
      <c r="AO215" s="77">
        <f>SUM(E215,H215,K215,N215,Q215,W215,T215,Z215,AC215,AF215,AI215,AL215)</f>
        <v>9548</v>
      </c>
      <c r="AP215" s="56">
        <f t="shared" si="245"/>
        <v>7.3104315039798917E-2</v>
      </c>
      <c r="AQ215" s="124"/>
      <c r="AR215" s="122"/>
    </row>
    <row r="216" spans="1:44" x14ac:dyDescent="0.3">
      <c r="A216" s="233"/>
      <c r="B216" s="233"/>
      <c r="C216" s="100" t="s">
        <v>52</v>
      </c>
      <c r="D216" s="77"/>
      <c r="E216" s="70"/>
      <c r="F216" s="55">
        <f t="shared" si="233"/>
        <v>0</v>
      </c>
      <c r="G216" s="77"/>
      <c r="H216" s="70"/>
      <c r="I216" s="55">
        <f t="shared" si="234"/>
        <v>0</v>
      </c>
      <c r="J216" s="77"/>
      <c r="K216" s="70"/>
      <c r="L216" s="55">
        <f t="shared" si="235"/>
        <v>0</v>
      </c>
      <c r="M216" s="77">
        <v>683</v>
      </c>
      <c r="N216" s="70">
        <v>9165</v>
      </c>
      <c r="O216" s="55">
        <f t="shared" si="236"/>
        <v>7.452264048008729E-2</v>
      </c>
      <c r="P216" s="77"/>
      <c r="Q216" s="70"/>
      <c r="R216" s="55">
        <f t="shared" si="237"/>
        <v>0</v>
      </c>
      <c r="S216" s="77"/>
      <c r="T216" s="70"/>
      <c r="U216" s="55">
        <f t="shared" si="238"/>
        <v>0</v>
      </c>
      <c r="V216" s="77"/>
      <c r="W216" s="70"/>
      <c r="X216" s="55">
        <f t="shared" si="239"/>
        <v>0</v>
      </c>
      <c r="Y216" s="77"/>
      <c r="Z216" s="70"/>
      <c r="AA216" s="55">
        <f t="shared" si="240"/>
        <v>0</v>
      </c>
      <c r="AB216" s="77"/>
      <c r="AC216" s="70"/>
      <c r="AD216" s="55">
        <f t="shared" si="241"/>
        <v>0</v>
      </c>
      <c r="AE216" s="77"/>
      <c r="AF216" s="70"/>
      <c r="AG216" s="55">
        <f t="shared" si="242"/>
        <v>0</v>
      </c>
      <c r="AH216" s="77">
        <v>0</v>
      </c>
      <c r="AI216" s="70"/>
      <c r="AJ216" s="55">
        <f t="shared" si="243"/>
        <v>0</v>
      </c>
      <c r="AK216" s="77">
        <v>0</v>
      </c>
      <c r="AL216" s="70"/>
      <c r="AM216" s="55">
        <f t="shared" si="244"/>
        <v>0</v>
      </c>
      <c r="AN216" s="97">
        <f>SUM(D216,G216,J216,M216,P216,S216,V216,Y216,AB216,AE216,AH216,AK216)</f>
        <v>683</v>
      </c>
      <c r="AO216" s="77">
        <f>SUM(E216,H216,K216,N216,Q216,W216,T216,Z216,AC216,AF216,AI216,AL216)</f>
        <v>9165</v>
      </c>
      <c r="AP216" s="56">
        <f t="shared" si="245"/>
        <v>7.452264048008729E-2</v>
      </c>
      <c r="AQ216" s="124"/>
      <c r="AR216" s="121"/>
    </row>
    <row r="217" spans="1:44" x14ac:dyDescent="0.3">
      <c r="A217" s="233"/>
      <c r="B217" s="234"/>
      <c r="C217" s="102" t="s">
        <v>44</v>
      </c>
      <c r="D217" s="58">
        <f>SUM(D214:D216)</f>
        <v>0</v>
      </c>
      <c r="E217" s="71">
        <f>SUM(E214:E216)</f>
        <v>0</v>
      </c>
      <c r="F217" s="59">
        <f t="shared" si="233"/>
        <v>0</v>
      </c>
      <c r="G217" s="58">
        <f>SUM(G214:G216)</f>
        <v>0</v>
      </c>
      <c r="H217" s="71">
        <f>SUM(H214:H216)</f>
        <v>0</v>
      </c>
      <c r="I217" s="59">
        <f t="shared" si="234"/>
        <v>0</v>
      </c>
      <c r="J217" s="58">
        <f>SUM(J214:J216)</f>
        <v>0</v>
      </c>
      <c r="K217" s="71">
        <f>SUM(K214:K216)</f>
        <v>0</v>
      </c>
      <c r="L217" s="59">
        <f t="shared" si="235"/>
        <v>0</v>
      </c>
      <c r="M217" s="58">
        <f>SUM(M214:M216)</f>
        <v>1935</v>
      </c>
      <c r="N217" s="71">
        <f>SUM(N214:N216)</f>
        <v>27168</v>
      </c>
      <c r="O217" s="59">
        <f t="shared" si="236"/>
        <v>7.1223498233215554E-2</v>
      </c>
      <c r="P217" s="58">
        <f>SUM(P214:P216)</f>
        <v>0</v>
      </c>
      <c r="Q217" s="71">
        <f>SUM(Q214:Q216)</f>
        <v>0</v>
      </c>
      <c r="R217" s="59">
        <f t="shared" si="237"/>
        <v>0</v>
      </c>
      <c r="S217" s="58">
        <f>SUM(S214:S216)</f>
        <v>0</v>
      </c>
      <c r="T217" s="71">
        <f>SUM(T214:T216)</f>
        <v>0</v>
      </c>
      <c r="U217" s="59">
        <f t="shared" si="238"/>
        <v>0</v>
      </c>
      <c r="V217" s="58">
        <f>SUM(V214:V216)</f>
        <v>0</v>
      </c>
      <c r="W217" s="71">
        <f>SUM(W214:W216)</f>
        <v>0</v>
      </c>
      <c r="X217" s="59">
        <f t="shared" si="239"/>
        <v>0</v>
      </c>
      <c r="Y217" s="58">
        <f>SUM(Y214:Y216)</f>
        <v>0</v>
      </c>
      <c r="Z217" s="71">
        <f>SUM(Z214:Z216)</f>
        <v>0</v>
      </c>
      <c r="AA217" s="59">
        <f t="shared" si="240"/>
        <v>0</v>
      </c>
      <c r="AB217" s="58">
        <f>SUM(AB214:AB216)</f>
        <v>0</v>
      </c>
      <c r="AC217" s="71">
        <f>SUM(AC214:AC216)</f>
        <v>0</v>
      </c>
      <c r="AD217" s="59">
        <f t="shared" si="241"/>
        <v>0</v>
      </c>
      <c r="AE217" s="58">
        <f>SUM(AE214:AE216)</f>
        <v>0</v>
      </c>
      <c r="AF217" s="71">
        <f>SUM(AF214:AF216)</f>
        <v>0</v>
      </c>
      <c r="AG217" s="59">
        <f t="shared" si="242"/>
        <v>0</v>
      </c>
      <c r="AH217" s="71">
        <f>SUM(AH214:AH216)</f>
        <v>0</v>
      </c>
      <c r="AI217" s="71">
        <f>SUM(AI214:AI216)</f>
        <v>0</v>
      </c>
      <c r="AJ217" s="59">
        <f t="shared" si="243"/>
        <v>0</v>
      </c>
      <c r="AK217" s="71">
        <f>SUM(AK214:AK216)</f>
        <v>0</v>
      </c>
      <c r="AL217" s="71">
        <f>SUM(AL214:AL216)</f>
        <v>0</v>
      </c>
      <c r="AM217" s="59">
        <f t="shared" si="244"/>
        <v>0</v>
      </c>
      <c r="AN217" s="58">
        <f>SUM(AN214:AN216)</f>
        <v>1935</v>
      </c>
      <c r="AO217" s="58">
        <f>SUM(AO214:AO216)</f>
        <v>27168</v>
      </c>
      <c r="AP217" s="103">
        <f t="shared" si="245"/>
        <v>7.1223498233215554E-2</v>
      </c>
      <c r="AQ217" s="133">
        <f>SUM(AQ214:AQ216)</f>
        <v>0</v>
      </c>
      <c r="AR217" s="121"/>
    </row>
    <row r="218" spans="1:44" x14ac:dyDescent="0.3">
      <c r="A218" s="233"/>
      <c r="B218" s="232" t="s">
        <v>26</v>
      </c>
      <c r="C218" s="100" t="s">
        <v>55</v>
      </c>
      <c r="D218" s="77"/>
      <c r="E218" s="77"/>
      <c r="F218" s="55">
        <f t="shared" si="233"/>
        <v>0</v>
      </c>
      <c r="G218" s="77"/>
      <c r="H218" s="77"/>
      <c r="I218" s="55">
        <f t="shared" si="234"/>
        <v>0</v>
      </c>
      <c r="J218" s="77"/>
      <c r="K218" s="77"/>
      <c r="L218" s="55">
        <f t="shared" si="235"/>
        <v>0</v>
      </c>
      <c r="M218" s="77">
        <v>839</v>
      </c>
      <c r="N218" s="77">
        <v>7717</v>
      </c>
      <c r="O218" s="55">
        <f t="shared" si="236"/>
        <v>0.10872100557211352</v>
      </c>
      <c r="P218" s="77"/>
      <c r="Q218" s="77"/>
      <c r="R218" s="55">
        <f t="shared" si="237"/>
        <v>0</v>
      </c>
      <c r="S218" s="77"/>
      <c r="T218" s="77"/>
      <c r="U218" s="55">
        <f t="shared" si="238"/>
        <v>0</v>
      </c>
      <c r="V218" s="77"/>
      <c r="W218" s="77"/>
      <c r="X218" s="55">
        <f t="shared" si="239"/>
        <v>0</v>
      </c>
      <c r="Y218" s="77"/>
      <c r="Z218" s="77"/>
      <c r="AA218" s="55">
        <f t="shared" si="240"/>
        <v>0</v>
      </c>
      <c r="AB218" s="77"/>
      <c r="AC218" s="77"/>
      <c r="AD218" s="55">
        <f t="shared" si="241"/>
        <v>0</v>
      </c>
      <c r="AE218" s="77"/>
      <c r="AF218" s="77"/>
      <c r="AG218" s="55">
        <f t="shared" si="242"/>
        <v>0</v>
      </c>
      <c r="AH218" s="77">
        <v>0</v>
      </c>
      <c r="AI218" s="69"/>
      <c r="AJ218" s="55">
        <f t="shared" si="243"/>
        <v>0</v>
      </c>
      <c r="AK218" s="77">
        <v>0</v>
      </c>
      <c r="AL218" s="69"/>
      <c r="AM218" s="55">
        <f t="shared" si="244"/>
        <v>0</v>
      </c>
      <c r="AN218" s="97">
        <f>SUM(D218,G218,J218,M218,P218,S218,V218,Y218,AB218,AE218,AH218,AK218)</f>
        <v>839</v>
      </c>
      <c r="AO218" s="77">
        <f>SUM(E218,H218,K218,N218,Q218,W218,T218,Z218,AC218,AF218,AI218,AL218)</f>
        <v>7717</v>
      </c>
      <c r="AP218" s="56">
        <f t="shared" si="245"/>
        <v>0.10872100557211352</v>
      </c>
      <c r="AQ218" s="145">
        <v>113</v>
      </c>
      <c r="AR218" s="121"/>
    </row>
    <row r="219" spans="1:44" x14ac:dyDescent="0.3">
      <c r="A219" s="233"/>
      <c r="B219" s="233"/>
      <c r="C219" s="100" t="s">
        <v>50</v>
      </c>
      <c r="D219" s="77"/>
      <c r="E219" s="70"/>
      <c r="F219" s="55">
        <f t="shared" si="233"/>
        <v>0</v>
      </c>
      <c r="G219" s="77"/>
      <c r="H219" s="70"/>
      <c r="I219" s="55">
        <f t="shared" si="234"/>
        <v>0</v>
      </c>
      <c r="J219" s="77"/>
      <c r="K219" s="70"/>
      <c r="L219" s="55">
        <f t="shared" si="235"/>
        <v>0</v>
      </c>
      <c r="M219" s="111">
        <v>827</v>
      </c>
      <c r="N219" s="70"/>
      <c r="O219" s="55">
        <f t="shared" si="236"/>
        <v>0</v>
      </c>
      <c r="P219" s="77"/>
      <c r="Q219" s="70"/>
      <c r="R219" s="55">
        <f t="shared" si="237"/>
        <v>0</v>
      </c>
      <c r="S219" s="77"/>
      <c r="T219" s="70"/>
      <c r="U219" s="55">
        <f t="shared" si="238"/>
        <v>0</v>
      </c>
      <c r="V219" s="77"/>
      <c r="W219" s="70"/>
      <c r="X219" s="55">
        <f t="shared" si="239"/>
        <v>0</v>
      </c>
      <c r="Y219" s="77"/>
      <c r="Z219" s="70"/>
      <c r="AA219" s="55">
        <f t="shared" si="240"/>
        <v>0</v>
      </c>
      <c r="AB219" s="77"/>
      <c r="AC219" s="70"/>
      <c r="AD219" s="55">
        <f t="shared" si="241"/>
        <v>0</v>
      </c>
      <c r="AE219" s="77"/>
      <c r="AF219" s="70"/>
      <c r="AG219" s="55">
        <f t="shared" si="242"/>
        <v>0</v>
      </c>
      <c r="AH219" s="77">
        <v>0</v>
      </c>
      <c r="AI219" s="70"/>
      <c r="AJ219" s="55">
        <f t="shared" si="243"/>
        <v>0</v>
      </c>
      <c r="AK219" s="77">
        <v>0</v>
      </c>
      <c r="AL219" s="70"/>
      <c r="AM219" s="55">
        <f t="shared" si="244"/>
        <v>0</v>
      </c>
      <c r="AN219" s="97">
        <f>SUM(D219,G219,J219,M219,P219,S219,V219,Y219,AB219,AE219,AH219,AK219)</f>
        <v>827</v>
      </c>
      <c r="AO219" s="77">
        <f>SUM(E219,H219,K219,N219,Q219,W219,T219,Z219,AC219,AF219,AI219,AL219)</f>
        <v>0</v>
      </c>
      <c r="AP219" s="98">
        <f t="shared" si="245"/>
        <v>0</v>
      </c>
      <c r="AQ219" s="124">
        <v>191</v>
      </c>
      <c r="AR219" s="121"/>
    </row>
    <row r="220" spans="1:44" x14ac:dyDescent="0.3">
      <c r="A220" s="233"/>
      <c r="B220" s="233"/>
      <c r="C220" s="100" t="s">
        <v>51</v>
      </c>
      <c r="D220" s="77"/>
      <c r="E220" s="70"/>
      <c r="F220" s="55">
        <f t="shared" si="233"/>
        <v>0</v>
      </c>
      <c r="G220" s="77"/>
      <c r="H220" s="70"/>
      <c r="I220" s="55">
        <f t="shared" si="234"/>
        <v>0</v>
      </c>
      <c r="J220" s="77"/>
      <c r="K220" s="70"/>
      <c r="L220" s="55">
        <f t="shared" si="235"/>
        <v>0</v>
      </c>
      <c r="M220" s="77">
        <v>891</v>
      </c>
      <c r="N220" s="70"/>
      <c r="O220" s="55">
        <f t="shared" si="236"/>
        <v>0</v>
      </c>
      <c r="P220" s="77"/>
      <c r="Q220" s="70"/>
      <c r="R220" s="55">
        <f t="shared" si="237"/>
        <v>0</v>
      </c>
      <c r="S220" s="77"/>
      <c r="T220" s="70"/>
      <c r="U220" s="55">
        <f t="shared" si="238"/>
        <v>0</v>
      </c>
      <c r="V220" s="77"/>
      <c r="W220" s="70"/>
      <c r="X220" s="55">
        <f t="shared" si="239"/>
        <v>0</v>
      </c>
      <c r="Y220" s="77"/>
      <c r="Z220" s="70"/>
      <c r="AA220" s="55">
        <f t="shared" si="240"/>
        <v>0</v>
      </c>
      <c r="AB220" s="77"/>
      <c r="AC220" s="70"/>
      <c r="AD220" s="55">
        <f t="shared" si="241"/>
        <v>0</v>
      </c>
      <c r="AE220" s="77"/>
      <c r="AF220" s="70"/>
      <c r="AG220" s="55">
        <f t="shared" si="242"/>
        <v>0</v>
      </c>
      <c r="AH220" s="77">
        <v>0</v>
      </c>
      <c r="AI220" s="70"/>
      <c r="AJ220" s="55">
        <f t="shared" si="243"/>
        <v>0</v>
      </c>
      <c r="AK220" s="77">
        <v>0</v>
      </c>
      <c r="AL220" s="70"/>
      <c r="AM220" s="55">
        <f t="shared" si="244"/>
        <v>0</v>
      </c>
      <c r="AN220" s="97">
        <f>SUM(D220,G220,J220,M220,P220,S220,V220,Y220,AB220,AE220,AH220,AK220)</f>
        <v>891</v>
      </c>
      <c r="AO220" s="77">
        <f>SUM(E220,H220,K220,N220,Q220,W220,T220,Z220,AC220,AF220,AI220,AL220)</f>
        <v>0</v>
      </c>
      <c r="AP220" s="56">
        <f t="shared" si="245"/>
        <v>0</v>
      </c>
      <c r="AQ220" s="124">
        <v>166</v>
      </c>
      <c r="AR220" s="121"/>
    </row>
    <row r="221" spans="1:44" x14ac:dyDescent="0.3">
      <c r="A221" s="233"/>
      <c r="B221" s="234"/>
      <c r="C221" s="102" t="s">
        <v>44</v>
      </c>
      <c r="D221" s="58">
        <f>SUM(D218:D220)</f>
        <v>0</v>
      </c>
      <c r="E221" s="71">
        <f>SUM(E218:E220)</f>
        <v>0</v>
      </c>
      <c r="F221" s="59">
        <f t="shared" si="233"/>
        <v>0</v>
      </c>
      <c r="G221" s="58">
        <f>SUM(G218:G220)</f>
        <v>0</v>
      </c>
      <c r="H221" s="71">
        <f>SUM(H218:H220)</f>
        <v>0</v>
      </c>
      <c r="I221" s="59">
        <f t="shared" si="234"/>
        <v>0</v>
      </c>
      <c r="J221" s="58">
        <f>SUM(J218:J220)</f>
        <v>0</v>
      </c>
      <c r="K221" s="71">
        <f>SUM(K218:K220)</f>
        <v>0</v>
      </c>
      <c r="L221" s="59">
        <f t="shared" si="235"/>
        <v>0</v>
      </c>
      <c r="M221" s="58">
        <f>SUM(M218:M220)</f>
        <v>2557</v>
      </c>
      <c r="N221" s="71">
        <f>SUM(N218:N220)</f>
        <v>7717</v>
      </c>
      <c r="O221" s="59">
        <f t="shared" si="236"/>
        <v>0.33134637812621487</v>
      </c>
      <c r="P221" s="58">
        <f>SUM(P218:P220)</f>
        <v>0</v>
      </c>
      <c r="Q221" s="71">
        <f>SUM(Q218:Q220)</f>
        <v>0</v>
      </c>
      <c r="R221" s="59">
        <f t="shared" si="237"/>
        <v>0</v>
      </c>
      <c r="S221" s="58">
        <f>SUM(S218:S220)</f>
        <v>0</v>
      </c>
      <c r="T221" s="71">
        <f>SUM(T218:T220)</f>
        <v>0</v>
      </c>
      <c r="U221" s="59">
        <f t="shared" si="238"/>
        <v>0</v>
      </c>
      <c r="V221" s="58">
        <f>SUM(V218:V220)</f>
        <v>0</v>
      </c>
      <c r="W221" s="71">
        <f>SUM(W218:W220)</f>
        <v>0</v>
      </c>
      <c r="X221" s="59">
        <f t="shared" si="239"/>
        <v>0</v>
      </c>
      <c r="Y221" s="58">
        <f>SUM(Y218:Y220)</f>
        <v>0</v>
      </c>
      <c r="Z221" s="71">
        <f>SUM(Z218:Z220)</f>
        <v>0</v>
      </c>
      <c r="AA221" s="59">
        <f t="shared" si="240"/>
        <v>0</v>
      </c>
      <c r="AB221" s="58">
        <f>SUM(AB218:AB220)</f>
        <v>0</v>
      </c>
      <c r="AC221" s="71">
        <f>SUM(AC218:AC220)</f>
        <v>0</v>
      </c>
      <c r="AD221" s="59">
        <f t="shared" si="241"/>
        <v>0</v>
      </c>
      <c r="AE221" s="58">
        <f>SUM(AE218:AE220)</f>
        <v>0</v>
      </c>
      <c r="AF221" s="71">
        <f>SUM(AF218:AF220)</f>
        <v>0</v>
      </c>
      <c r="AG221" s="59">
        <f t="shared" si="242"/>
        <v>0</v>
      </c>
      <c r="AH221" s="71">
        <f>SUM(AH218:AH220)</f>
        <v>0</v>
      </c>
      <c r="AI221" s="71">
        <f>SUM(AI218:AI220)</f>
        <v>0</v>
      </c>
      <c r="AJ221" s="59">
        <f t="shared" si="243"/>
        <v>0</v>
      </c>
      <c r="AK221" s="71">
        <f>SUM(AK218:AK220)</f>
        <v>0</v>
      </c>
      <c r="AL221" s="71">
        <f>SUM(AL218:AL220)</f>
        <v>0</v>
      </c>
      <c r="AM221" s="59">
        <f t="shared" si="244"/>
        <v>0</v>
      </c>
      <c r="AN221" s="58">
        <f>SUM(AN218:AN220)</f>
        <v>2557</v>
      </c>
      <c r="AO221" s="58">
        <f>SUM(AO218:AO220)</f>
        <v>7717</v>
      </c>
      <c r="AP221" s="103">
        <f t="shared" si="245"/>
        <v>0.33134637812621487</v>
      </c>
      <c r="AQ221" s="133">
        <f>SUM(AQ218:AQ220)</f>
        <v>470</v>
      </c>
      <c r="AR221" s="121"/>
    </row>
    <row r="222" spans="1:44" x14ac:dyDescent="0.3">
      <c r="A222" s="233"/>
      <c r="B222" s="232" t="s">
        <v>9</v>
      </c>
      <c r="C222" s="100" t="s">
        <v>53</v>
      </c>
      <c r="D222" s="113"/>
      <c r="E222" s="70"/>
      <c r="F222" s="55">
        <f t="shared" si="233"/>
        <v>0</v>
      </c>
      <c r="G222" s="113"/>
      <c r="H222" s="70"/>
      <c r="I222" s="55">
        <f t="shared" si="234"/>
        <v>0</v>
      </c>
      <c r="J222" s="113"/>
      <c r="K222" s="70"/>
      <c r="L222" s="55">
        <f t="shared" si="235"/>
        <v>0</v>
      </c>
      <c r="M222" s="111">
        <v>1151</v>
      </c>
      <c r="N222" s="70"/>
      <c r="O222" s="55">
        <f t="shared" si="236"/>
        <v>0</v>
      </c>
      <c r="P222" s="113"/>
      <c r="Q222" s="70"/>
      <c r="R222" s="55">
        <f t="shared" si="237"/>
        <v>0</v>
      </c>
      <c r="S222" s="113"/>
      <c r="T222" s="70"/>
      <c r="U222" s="55">
        <f t="shared" si="238"/>
        <v>0</v>
      </c>
      <c r="V222" s="113"/>
      <c r="W222" s="70"/>
      <c r="X222" s="55">
        <f t="shared" si="239"/>
        <v>0</v>
      </c>
      <c r="Y222" s="113"/>
      <c r="Z222" s="70"/>
      <c r="AA222" s="55">
        <f t="shared" si="240"/>
        <v>0</v>
      </c>
      <c r="AB222" s="113"/>
      <c r="AC222" s="70"/>
      <c r="AD222" s="55">
        <f t="shared" si="241"/>
        <v>0</v>
      </c>
      <c r="AE222" s="113"/>
      <c r="AF222" s="70"/>
      <c r="AG222" s="55">
        <f t="shared" si="242"/>
        <v>0</v>
      </c>
      <c r="AH222" s="77">
        <v>0</v>
      </c>
      <c r="AI222" s="69"/>
      <c r="AJ222" s="55">
        <f t="shared" si="243"/>
        <v>0</v>
      </c>
      <c r="AK222" s="77">
        <v>0</v>
      </c>
      <c r="AL222" s="69"/>
      <c r="AM222" s="55">
        <f t="shared" si="244"/>
        <v>0</v>
      </c>
      <c r="AN222" s="97">
        <f>SUM(D222,G222,J222,M222,P222,S222,V222,Y222,AB222,AE222,AH222,AK222)</f>
        <v>1151</v>
      </c>
      <c r="AO222" s="77">
        <f>SUM(E222,H222,K222,N222,Q222,W222,T222,Z222,AC222,AF222,AI222,AL222)</f>
        <v>0</v>
      </c>
      <c r="AP222" s="56">
        <f t="shared" si="245"/>
        <v>0</v>
      </c>
      <c r="AQ222" s="124">
        <v>228</v>
      </c>
      <c r="AR222" s="121"/>
    </row>
    <row r="223" spans="1:44" x14ac:dyDescent="0.3">
      <c r="A223" s="233"/>
      <c r="B223" s="233"/>
      <c r="C223" s="100" t="s">
        <v>48</v>
      </c>
      <c r="D223" s="155"/>
      <c r="E223" s="154"/>
      <c r="F223" s="55">
        <v>0</v>
      </c>
      <c r="G223" s="155"/>
      <c r="H223" s="154"/>
      <c r="I223" s="55">
        <v>0</v>
      </c>
      <c r="J223" s="155"/>
      <c r="K223" s="154"/>
      <c r="L223" s="55">
        <v>0</v>
      </c>
      <c r="M223" s="160">
        <v>995</v>
      </c>
      <c r="N223" s="154"/>
      <c r="O223" s="55">
        <v>0</v>
      </c>
      <c r="P223" s="155"/>
      <c r="Q223" s="154"/>
      <c r="R223" s="55">
        <v>0</v>
      </c>
      <c r="S223" s="155"/>
      <c r="T223" s="154"/>
      <c r="U223" s="55">
        <v>0</v>
      </c>
      <c r="V223" s="155"/>
      <c r="W223" s="154"/>
      <c r="X223" s="55">
        <v>0</v>
      </c>
      <c r="Y223" s="155"/>
      <c r="Z223" s="154"/>
      <c r="AA223" s="55">
        <v>0</v>
      </c>
      <c r="AB223" s="155"/>
      <c r="AC223" s="154"/>
      <c r="AD223" s="55">
        <v>0</v>
      </c>
      <c r="AE223" s="155"/>
      <c r="AF223" s="154"/>
      <c r="AG223" s="55">
        <v>0</v>
      </c>
      <c r="AH223" s="155">
        <v>0</v>
      </c>
      <c r="AI223" s="154"/>
      <c r="AJ223" s="55">
        <v>0</v>
      </c>
      <c r="AK223" s="155">
        <v>0</v>
      </c>
      <c r="AL223" s="154"/>
      <c r="AM223" s="55">
        <v>0</v>
      </c>
      <c r="AN223" s="156">
        <v>995</v>
      </c>
      <c r="AO223" s="155">
        <v>0</v>
      </c>
      <c r="AP223" s="56">
        <v>0</v>
      </c>
      <c r="AQ223" s="158">
        <v>244</v>
      </c>
      <c r="AR223" s="121"/>
    </row>
    <row r="224" spans="1:44" x14ac:dyDescent="0.3">
      <c r="A224" s="233"/>
      <c r="B224" s="233"/>
      <c r="C224" s="100" t="s">
        <v>54</v>
      </c>
      <c r="D224" s="77"/>
      <c r="E224" s="70"/>
      <c r="F224" s="55">
        <f t="shared" ref="F224" si="247">IF(ISERROR(D224/E224),0,(D224/E224))</f>
        <v>0</v>
      </c>
      <c r="G224" s="77"/>
      <c r="H224" s="70"/>
      <c r="I224" s="55">
        <f t="shared" ref="I224" si="248">IF(ISERROR(G224/H224),0,(G224/H224))</f>
        <v>0</v>
      </c>
      <c r="J224" s="77"/>
      <c r="K224" s="70"/>
      <c r="L224" s="55">
        <f t="shared" ref="L224" si="249">IF(ISERROR(J224/K224),0,(J224/K224))</f>
        <v>0</v>
      </c>
      <c r="M224">
        <v>825</v>
      </c>
      <c r="N224" s="70"/>
      <c r="O224" s="55">
        <f t="shared" ref="O224" si="250">IF(ISERROR(M224/N224),0,(M224/N224))</f>
        <v>0</v>
      </c>
      <c r="P224" s="77"/>
      <c r="Q224" s="70"/>
      <c r="R224" s="55">
        <f t="shared" ref="R224" si="251">IF(ISERROR(P224/Q224),0,(P224/Q224))</f>
        <v>0</v>
      </c>
      <c r="S224" s="77"/>
      <c r="T224" s="70"/>
      <c r="U224" s="55">
        <f t="shared" ref="U224" si="252">IF(ISERROR(S224/T224),0,(S224/T224))</f>
        <v>0</v>
      </c>
      <c r="V224" s="77"/>
      <c r="W224" s="70"/>
      <c r="X224" s="55">
        <f t="shared" ref="X224" si="253">IF(ISERROR(V224/W224),0,(V224/W224))</f>
        <v>0</v>
      </c>
      <c r="Y224" s="77"/>
      <c r="Z224" s="70"/>
      <c r="AA224" s="55">
        <f t="shared" ref="AA224" si="254">IF(ISERROR(Y224/Z224),0,(Y224/Z224))</f>
        <v>0</v>
      </c>
      <c r="AB224" s="77"/>
      <c r="AC224" s="70"/>
      <c r="AD224" s="55">
        <f t="shared" ref="AD224" si="255">IF(ISERROR(AB224/AC224),0,(AB224/AC224))</f>
        <v>0</v>
      </c>
      <c r="AE224" s="77"/>
      <c r="AF224" s="70"/>
      <c r="AG224" s="55">
        <f t="shared" ref="AG224" si="256">IF(ISERROR(AE224/AF224),0,(AE224/AF224))</f>
        <v>0</v>
      </c>
      <c r="AH224" s="77">
        <v>0</v>
      </c>
      <c r="AI224" s="70"/>
      <c r="AJ224" s="55">
        <f t="shared" ref="AJ224" si="257">IF(ISERROR(AH224/AI224),0,(AH224/AI224))</f>
        <v>0</v>
      </c>
      <c r="AK224" s="77">
        <v>0</v>
      </c>
      <c r="AL224" s="70"/>
      <c r="AM224" s="55">
        <f t="shared" ref="AM224" si="258">IF(ISERROR(AK224/AL224),0,(AK224/AL224))</f>
        <v>0</v>
      </c>
      <c r="AN224" s="97">
        <f>SUM(D224,G224,J224,M224,P224,S224,V224,Y224,AB224,AE224,AH224,AK224)</f>
        <v>825</v>
      </c>
      <c r="AO224" s="77">
        <f>SUM(E224,H224,K224,N224,Q224,W224,T224,Z224,AC224,AF224,AI224,AL224)</f>
        <v>0</v>
      </c>
      <c r="AP224" s="56">
        <f t="shared" si="245"/>
        <v>0</v>
      </c>
      <c r="AQ224" s="118">
        <v>161</v>
      </c>
      <c r="AR224" s="121"/>
    </row>
    <row r="225" spans="1:44" x14ac:dyDescent="0.3">
      <c r="A225" s="234"/>
      <c r="B225" s="234"/>
      <c r="C225" s="102" t="s">
        <v>44</v>
      </c>
      <c r="D225" s="58">
        <f>SUM(D222:D224)</f>
        <v>0</v>
      </c>
      <c r="E225" s="71">
        <f>SUM(E222:E224)</f>
        <v>0</v>
      </c>
      <c r="F225" s="59">
        <f t="shared" si="233"/>
        <v>0</v>
      </c>
      <c r="G225" s="58">
        <f>SUM(G222:G224)</f>
        <v>0</v>
      </c>
      <c r="H225" s="71">
        <f>SUM(H222:H224)</f>
        <v>0</v>
      </c>
      <c r="I225" s="59">
        <f t="shared" si="234"/>
        <v>0</v>
      </c>
      <c r="J225" s="58">
        <f>SUM(J222:J224)</f>
        <v>0</v>
      </c>
      <c r="K225" s="71">
        <f>SUM(K222:K224)</f>
        <v>0</v>
      </c>
      <c r="L225" s="59">
        <f t="shared" si="235"/>
        <v>0</v>
      </c>
      <c r="M225" s="58">
        <f>SUM(M222:M224)</f>
        <v>2971</v>
      </c>
      <c r="N225" s="71">
        <f>SUM(N222:N224)</f>
        <v>0</v>
      </c>
      <c r="O225" s="59">
        <f t="shared" si="236"/>
        <v>0</v>
      </c>
      <c r="P225" s="58">
        <f>SUM(P222:P224)</f>
        <v>0</v>
      </c>
      <c r="Q225" s="71">
        <f>SUM(Q222:Q224)</f>
        <v>0</v>
      </c>
      <c r="R225" s="59">
        <f t="shared" si="237"/>
        <v>0</v>
      </c>
      <c r="S225" s="58">
        <f>SUM(S222:S224)</f>
        <v>0</v>
      </c>
      <c r="T225" s="71">
        <f>SUM(T222:T224)</f>
        <v>0</v>
      </c>
      <c r="U225" s="59">
        <f t="shared" si="238"/>
        <v>0</v>
      </c>
      <c r="V225" s="58">
        <f>SUM(V222:V224)</f>
        <v>0</v>
      </c>
      <c r="W225" s="71">
        <f>SUM(W222:W224)</f>
        <v>0</v>
      </c>
      <c r="X225" s="59">
        <f t="shared" si="239"/>
        <v>0</v>
      </c>
      <c r="Y225" s="58">
        <f>SUM(Y222:Y224)</f>
        <v>0</v>
      </c>
      <c r="Z225" s="71">
        <f>SUM(Z222:Z224)</f>
        <v>0</v>
      </c>
      <c r="AA225" s="59">
        <f t="shared" si="240"/>
        <v>0</v>
      </c>
      <c r="AB225" s="58">
        <f>SUM(AB222:AB224)</f>
        <v>0</v>
      </c>
      <c r="AC225" s="71">
        <f>SUM(AC222:AC224)</f>
        <v>0</v>
      </c>
      <c r="AD225" s="59">
        <f t="shared" si="241"/>
        <v>0</v>
      </c>
      <c r="AE225" s="58">
        <f>SUM(AE222:AE224)</f>
        <v>0</v>
      </c>
      <c r="AF225" s="71">
        <f>SUM(AF222:AF224)</f>
        <v>0</v>
      </c>
      <c r="AG225" s="59">
        <f t="shared" si="242"/>
        <v>0</v>
      </c>
      <c r="AH225" s="71">
        <f>SUM(AH222:AH224)</f>
        <v>0</v>
      </c>
      <c r="AI225" s="71">
        <f>SUM(AI222:AI224)</f>
        <v>0</v>
      </c>
      <c r="AJ225" s="59">
        <f t="shared" si="243"/>
        <v>0</v>
      </c>
      <c r="AK225" s="71">
        <f>SUM(AK222:AK224)</f>
        <v>0</v>
      </c>
      <c r="AL225" s="71">
        <f>SUM(AL222:AL224)</f>
        <v>0</v>
      </c>
      <c r="AM225" s="59">
        <f t="shared" si="244"/>
        <v>0</v>
      </c>
      <c r="AN225" s="58">
        <f>SUM(AN222:AN224)</f>
        <v>2971</v>
      </c>
      <c r="AO225" s="58">
        <f>SUM(AO222:AO224)</f>
        <v>0</v>
      </c>
      <c r="AP225" s="103">
        <f t="shared" si="245"/>
        <v>0</v>
      </c>
      <c r="AQ225" s="133">
        <f>SUM(AQ222:AQ224)</f>
        <v>633</v>
      </c>
      <c r="AR225" s="121"/>
    </row>
    <row r="226" spans="1:44" x14ac:dyDescent="0.3">
      <c r="A226" s="235" t="s">
        <v>46</v>
      </c>
      <c r="B226" s="236"/>
      <c r="C226" s="237"/>
      <c r="D226" s="61">
        <f>SUM(D213,D217,D221,D225)</f>
        <v>0</v>
      </c>
      <c r="E226" s="73">
        <f>SUM(E213,E217,E221,E225)</f>
        <v>0</v>
      </c>
      <c r="F226" s="62">
        <f t="shared" si="233"/>
        <v>0</v>
      </c>
      <c r="G226" s="61">
        <f>SUM(G213,G217,G221,G225)</f>
        <v>0</v>
      </c>
      <c r="H226" s="73">
        <f>SUM(H213,H217,H221,H225)</f>
        <v>0</v>
      </c>
      <c r="I226" s="62">
        <f t="shared" si="234"/>
        <v>0</v>
      </c>
      <c r="J226" s="61">
        <f>SUM(J213,J217,J221,J225)</f>
        <v>0</v>
      </c>
      <c r="K226" s="73">
        <f>SUM(K213,K217,K221,K225)</f>
        <v>0</v>
      </c>
      <c r="L226" s="62">
        <f t="shared" si="235"/>
        <v>0</v>
      </c>
      <c r="M226" s="61">
        <f>SUM(M213,M217,M221,M225)</f>
        <v>8753</v>
      </c>
      <c r="N226" s="73">
        <f>SUM(N213,N217,N221,N225)</f>
        <v>55703</v>
      </c>
      <c r="O226" s="62">
        <f t="shared" si="236"/>
        <v>0.15713695851210888</v>
      </c>
      <c r="P226" s="61">
        <f>SUM(P213,P217,P221,P225)</f>
        <v>0</v>
      </c>
      <c r="Q226" s="73">
        <f>SUM(Q213,Q217,Q221,Q225)</f>
        <v>0</v>
      </c>
      <c r="R226" s="62">
        <f t="shared" si="237"/>
        <v>0</v>
      </c>
      <c r="S226" s="61">
        <f>SUM(S213,S217,S221,S225)</f>
        <v>0</v>
      </c>
      <c r="T226" s="73">
        <f>SUM(T213,T217,T221,T225)</f>
        <v>0</v>
      </c>
      <c r="U226" s="62">
        <f t="shared" si="238"/>
        <v>0</v>
      </c>
      <c r="V226" s="61">
        <f>SUM(V213,V217,V221,V225)</f>
        <v>0</v>
      </c>
      <c r="W226" s="73">
        <f>SUM(W213,W217,W221,W225)</f>
        <v>0</v>
      </c>
      <c r="X226" s="62">
        <f t="shared" si="239"/>
        <v>0</v>
      </c>
      <c r="Y226" s="61">
        <f>SUM(Y213,Y217,Y221,Y225)</f>
        <v>0</v>
      </c>
      <c r="Z226" s="73">
        <f>SUM(Z213,Z217,Z221,Z225)</f>
        <v>0</v>
      </c>
      <c r="AA226" s="62">
        <f t="shared" si="240"/>
        <v>0</v>
      </c>
      <c r="AB226" s="61">
        <f>SUM(AB213,AB217,AB221,AB225)</f>
        <v>0</v>
      </c>
      <c r="AC226" s="73">
        <f>SUM(AC213,AC217,AC221,AC225)</f>
        <v>0</v>
      </c>
      <c r="AD226" s="62">
        <f t="shared" si="241"/>
        <v>0</v>
      </c>
      <c r="AE226" s="61">
        <f>SUM(AE213,AE217,AE221,AE225)</f>
        <v>0</v>
      </c>
      <c r="AF226" s="73">
        <f>SUM(AF213,AF217,AF221,AF225)</f>
        <v>0</v>
      </c>
      <c r="AG226" s="62">
        <f t="shared" si="242"/>
        <v>0</v>
      </c>
      <c r="AH226" s="61">
        <f>SUM(AH213,AH217,AH221,AH225)</f>
        <v>0</v>
      </c>
      <c r="AI226" s="73">
        <f>SUM(AI213,AI217,AI221,AI225)</f>
        <v>0</v>
      </c>
      <c r="AJ226" s="62">
        <f t="shared" si="243"/>
        <v>0</v>
      </c>
      <c r="AK226" s="61">
        <f>SUM(AK213,AK217,AK221,AK225)</f>
        <v>0</v>
      </c>
      <c r="AL226" s="73">
        <f>SUM(AL213,AL217,AL221,AL225)</f>
        <v>0</v>
      </c>
      <c r="AM226" s="62">
        <f t="shared" si="244"/>
        <v>0</v>
      </c>
      <c r="AN226" s="61">
        <f>SUM(AN213,AN217,AN221,AN225)</f>
        <v>8753</v>
      </c>
      <c r="AO226" s="61">
        <f>SUM(AO213,AO217,AO221,AO225)</f>
        <v>55703</v>
      </c>
      <c r="AP226" s="105">
        <f t="shared" si="245"/>
        <v>0.15713695851210888</v>
      </c>
      <c r="AQ226" s="134">
        <f>SUM(AQ213,AQ217,AQ221,AQ225)</f>
        <v>1103</v>
      </c>
      <c r="AR226" s="121"/>
    </row>
    <row r="227" spans="1:44" x14ac:dyDescent="0.3">
      <c r="A227" s="238" t="s">
        <v>31</v>
      </c>
      <c r="B227" s="232" t="s">
        <v>24</v>
      </c>
      <c r="C227" s="100" t="s">
        <v>41</v>
      </c>
      <c r="D227" s="77"/>
      <c r="E227" s="69"/>
      <c r="F227" s="55">
        <f t="shared" si="233"/>
        <v>0</v>
      </c>
      <c r="G227" s="77"/>
      <c r="H227" s="69"/>
      <c r="I227" s="55">
        <f t="shared" si="234"/>
        <v>0</v>
      </c>
      <c r="J227" s="77"/>
      <c r="K227" s="69"/>
      <c r="L227" s="55">
        <f t="shared" si="235"/>
        <v>0</v>
      </c>
      <c r="M227" s="77"/>
      <c r="N227" s="69"/>
      <c r="O227" s="55">
        <f t="shared" si="236"/>
        <v>0</v>
      </c>
      <c r="P227" s="77"/>
      <c r="Q227" s="69"/>
      <c r="R227" s="55">
        <f t="shared" si="237"/>
        <v>0</v>
      </c>
      <c r="S227" s="77"/>
      <c r="T227" s="69"/>
      <c r="U227" s="55">
        <f t="shared" si="238"/>
        <v>0</v>
      </c>
      <c r="V227" s="77">
        <v>25</v>
      </c>
      <c r="W227" s="69">
        <v>267</v>
      </c>
      <c r="X227" s="55">
        <f t="shared" si="239"/>
        <v>9.3632958801498134E-2</v>
      </c>
      <c r="Y227" s="77"/>
      <c r="Z227" s="69"/>
      <c r="AA227" s="55">
        <f t="shared" si="240"/>
        <v>0</v>
      </c>
      <c r="AB227" s="77">
        <v>732</v>
      </c>
      <c r="AC227" s="69">
        <v>10107</v>
      </c>
      <c r="AD227" s="55">
        <f t="shared" si="241"/>
        <v>7.2425051944197086E-2</v>
      </c>
      <c r="AE227" s="77"/>
      <c r="AF227" s="77"/>
      <c r="AG227" s="55">
        <f t="shared" si="242"/>
        <v>0</v>
      </c>
      <c r="AH227" s="70"/>
      <c r="AI227" s="77"/>
      <c r="AJ227" s="55">
        <f t="shared" si="243"/>
        <v>0</v>
      </c>
      <c r="AK227" s="70"/>
      <c r="AL227" s="77"/>
      <c r="AM227" s="55">
        <f t="shared" si="244"/>
        <v>0</v>
      </c>
      <c r="AN227" s="97">
        <f>SUM(D227,G227,J227,M227,P227,S227,V227,Y227,AB227,AE227,AH227,AK227)</f>
        <v>757</v>
      </c>
      <c r="AO227" s="77">
        <f>SUM(E227,H227,K227,N227,Q227,W227,T227,Z227,AC227,AF227,AI227,AL227)</f>
        <v>10374</v>
      </c>
      <c r="AP227" s="98">
        <f t="shared" si="245"/>
        <v>7.2970888760362451E-2</v>
      </c>
      <c r="AQ227" s="124"/>
      <c r="AR227" s="121"/>
    </row>
    <row r="228" spans="1:44" x14ac:dyDescent="0.3">
      <c r="A228" s="233"/>
      <c r="B228" s="233"/>
      <c r="C228" s="100" t="s">
        <v>43</v>
      </c>
      <c r="D228" s="77"/>
      <c r="E228" s="70"/>
      <c r="F228" s="55">
        <f t="shared" si="233"/>
        <v>0</v>
      </c>
      <c r="G228" s="77"/>
      <c r="H228" s="70"/>
      <c r="I228" s="55">
        <f t="shared" si="234"/>
        <v>0</v>
      </c>
      <c r="J228" s="77"/>
      <c r="K228" s="70"/>
      <c r="L228" s="55">
        <f t="shared" si="235"/>
        <v>0</v>
      </c>
      <c r="M228" s="77"/>
      <c r="N228" s="70"/>
      <c r="O228" s="55">
        <f t="shared" si="236"/>
        <v>0</v>
      </c>
      <c r="P228" s="77"/>
      <c r="Q228" s="70"/>
      <c r="R228" s="55">
        <f t="shared" si="237"/>
        <v>0</v>
      </c>
      <c r="S228" s="77"/>
      <c r="T228" s="70"/>
      <c r="U228" s="55">
        <f t="shared" si="238"/>
        <v>0</v>
      </c>
      <c r="V228" s="77"/>
      <c r="W228" s="70"/>
      <c r="X228" s="55">
        <f t="shared" si="239"/>
        <v>0</v>
      </c>
      <c r="Y228" s="77"/>
      <c r="Z228" s="70"/>
      <c r="AA228" s="55">
        <f t="shared" si="240"/>
        <v>0</v>
      </c>
      <c r="AB228" s="77">
        <v>621</v>
      </c>
      <c r="AC228" s="70">
        <v>11039</v>
      </c>
      <c r="AD228" s="55">
        <f t="shared" si="241"/>
        <v>5.6255095570250928E-2</v>
      </c>
      <c r="AE228" s="77"/>
      <c r="AF228" s="77"/>
      <c r="AG228" s="55">
        <f t="shared" si="242"/>
        <v>0</v>
      </c>
      <c r="AH228" s="77">
        <v>0</v>
      </c>
      <c r="AI228" s="70"/>
      <c r="AJ228" s="55">
        <f t="shared" si="243"/>
        <v>0</v>
      </c>
      <c r="AK228" s="77">
        <v>0</v>
      </c>
      <c r="AL228" s="70"/>
      <c r="AM228" s="55">
        <f t="shared" si="244"/>
        <v>0</v>
      </c>
      <c r="AN228" s="97">
        <f>SUM(D228,G228,J228,M228,P228,S228,V228,Y228,AB228,AE228,AH228,AK228)</f>
        <v>621</v>
      </c>
      <c r="AO228" s="77">
        <f>SUM(E228,H228,K228,N228,Q228,W228,T228,Z228,AC228,AF228,AI228,AL228)</f>
        <v>11039</v>
      </c>
      <c r="AP228" s="56">
        <f t="shared" si="245"/>
        <v>5.6255095570250928E-2</v>
      </c>
      <c r="AQ228" s="124"/>
      <c r="AR228" s="121"/>
    </row>
    <row r="229" spans="1:44" x14ac:dyDescent="0.3">
      <c r="A229" s="233"/>
      <c r="B229" s="233"/>
      <c r="C229" s="100" t="s">
        <v>47</v>
      </c>
      <c r="D229" s="77"/>
      <c r="E229" s="70"/>
      <c r="F229" s="55">
        <f t="shared" si="233"/>
        <v>0</v>
      </c>
      <c r="G229" s="77"/>
      <c r="H229" s="70"/>
      <c r="I229" s="55">
        <f t="shared" si="234"/>
        <v>0</v>
      </c>
      <c r="J229" s="77"/>
      <c r="K229" s="70"/>
      <c r="L229" s="55">
        <f t="shared" si="235"/>
        <v>0</v>
      </c>
      <c r="M229" s="77"/>
      <c r="N229" s="70"/>
      <c r="O229" s="55">
        <f t="shared" si="236"/>
        <v>0</v>
      </c>
      <c r="P229" s="77"/>
      <c r="Q229" s="70"/>
      <c r="R229" s="55">
        <f t="shared" si="237"/>
        <v>0</v>
      </c>
      <c r="S229" s="77"/>
      <c r="T229" s="70"/>
      <c r="U229" s="55">
        <f t="shared" si="238"/>
        <v>0</v>
      </c>
      <c r="V229" s="77"/>
      <c r="W229" s="70"/>
      <c r="X229" s="55">
        <f t="shared" si="239"/>
        <v>0</v>
      </c>
      <c r="Y229" s="77"/>
      <c r="Z229" s="70"/>
      <c r="AA229" s="55">
        <f t="shared" si="240"/>
        <v>0</v>
      </c>
      <c r="AB229" s="77">
        <v>738</v>
      </c>
      <c r="AC229" s="70">
        <v>9120</v>
      </c>
      <c r="AD229" s="55">
        <f t="shared" si="241"/>
        <v>8.0921052631578949E-2</v>
      </c>
      <c r="AE229" s="77"/>
      <c r="AF229" s="77"/>
      <c r="AG229" s="55">
        <f t="shared" si="242"/>
        <v>0</v>
      </c>
      <c r="AH229" s="77">
        <v>0</v>
      </c>
      <c r="AI229" s="70"/>
      <c r="AJ229" s="55">
        <f t="shared" si="243"/>
        <v>0</v>
      </c>
      <c r="AK229" s="77">
        <v>0</v>
      </c>
      <c r="AL229" s="70"/>
      <c r="AM229" s="55">
        <f t="shared" si="244"/>
        <v>0</v>
      </c>
      <c r="AN229" s="97">
        <f>SUM(D229,G229,J229,M229,P229,S229,V229,Y229,AB229,AE229,AH229,AK229)</f>
        <v>738</v>
      </c>
      <c r="AO229" s="77">
        <f>SUM(E229,H229,K229,N229,Q229,W229,T229,Z229,AC229,AF229,AI229,AL229)</f>
        <v>9120</v>
      </c>
      <c r="AP229" s="56">
        <f t="shared" si="245"/>
        <v>8.0921052631578949E-2</v>
      </c>
      <c r="AQ229" s="124"/>
      <c r="AR229" s="121"/>
    </row>
    <row r="230" spans="1:44" x14ac:dyDescent="0.3">
      <c r="A230" s="233"/>
      <c r="B230" s="234"/>
      <c r="C230" s="102" t="s">
        <v>44</v>
      </c>
      <c r="D230" s="58">
        <f>SUM(D227:D229)</f>
        <v>0</v>
      </c>
      <c r="E230" s="71">
        <f>SUM(E227:E229)</f>
        <v>0</v>
      </c>
      <c r="F230" s="59">
        <f t="shared" si="233"/>
        <v>0</v>
      </c>
      <c r="G230" s="58">
        <f>SUM(G227:G229)</f>
        <v>0</v>
      </c>
      <c r="H230" s="71">
        <f>SUM(H227:H229)</f>
        <v>0</v>
      </c>
      <c r="I230" s="59">
        <f t="shared" si="234"/>
        <v>0</v>
      </c>
      <c r="J230" s="58">
        <f>SUM(J227:J229)</f>
        <v>0</v>
      </c>
      <c r="K230" s="71">
        <f>SUM(K227:K229)</f>
        <v>0</v>
      </c>
      <c r="L230" s="59">
        <f t="shared" si="235"/>
        <v>0</v>
      </c>
      <c r="M230" s="58">
        <f>SUM(M227:M229)</f>
        <v>0</v>
      </c>
      <c r="N230" s="71">
        <f>SUM(N227:N229)</f>
        <v>0</v>
      </c>
      <c r="O230" s="59">
        <f t="shared" si="236"/>
        <v>0</v>
      </c>
      <c r="P230" s="58">
        <f>SUM(P227:P229)</f>
        <v>0</v>
      </c>
      <c r="Q230" s="71">
        <f>SUM(Q227:Q229)</f>
        <v>0</v>
      </c>
      <c r="R230" s="59">
        <f t="shared" si="237"/>
        <v>0</v>
      </c>
      <c r="S230" s="58">
        <f>SUM(S227:S229)</f>
        <v>0</v>
      </c>
      <c r="T230" s="71">
        <f>SUM(T227:T229)</f>
        <v>0</v>
      </c>
      <c r="U230" s="59">
        <f t="shared" si="238"/>
        <v>0</v>
      </c>
      <c r="V230" s="58">
        <f>SUM(V227:V229)</f>
        <v>25</v>
      </c>
      <c r="W230" s="71">
        <f>SUM(W227:W229)</f>
        <v>267</v>
      </c>
      <c r="X230" s="59">
        <f t="shared" si="239"/>
        <v>9.3632958801498134E-2</v>
      </c>
      <c r="Y230" s="58">
        <f>SUM(Y227:Y229)</f>
        <v>0</v>
      </c>
      <c r="Z230" s="71">
        <f>SUM(Z227:Z229)</f>
        <v>0</v>
      </c>
      <c r="AA230" s="59">
        <f t="shared" si="240"/>
        <v>0</v>
      </c>
      <c r="AB230" s="58">
        <f>SUM(AB227:AB229)</f>
        <v>2091</v>
      </c>
      <c r="AC230" s="71">
        <f>SUM(AC227:AC229)</f>
        <v>30266</v>
      </c>
      <c r="AD230" s="59">
        <f t="shared" si="241"/>
        <v>6.9087424833146102E-2</v>
      </c>
      <c r="AE230" s="58">
        <f>SUM(AE227:AE229)</f>
        <v>0</v>
      </c>
      <c r="AF230" s="58">
        <f>SUM(AF227:AF229)</f>
        <v>0</v>
      </c>
      <c r="AG230" s="59">
        <f t="shared" si="242"/>
        <v>0</v>
      </c>
      <c r="AH230" s="71">
        <f>SUM(AH227:AH229)</f>
        <v>0</v>
      </c>
      <c r="AI230" s="58">
        <f>SUM(AI227:AI229)</f>
        <v>0</v>
      </c>
      <c r="AJ230" s="59">
        <f t="shared" si="243"/>
        <v>0</v>
      </c>
      <c r="AK230" s="71">
        <f>SUM(AK227:AK229)</f>
        <v>0</v>
      </c>
      <c r="AL230" s="58">
        <f>SUM(AL227:AL229)</f>
        <v>0</v>
      </c>
      <c r="AM230" s="59">
        <f t="shared" si="244"/>
        <v>0</v>
      </c>
      <c r="AN230" s="58">
        <f>SUM(AN227:AN229)</f>
        <v>2116</v>
      </c>
      <c r="AO230" s="58">
        <f>SUM(AO227:AO229)</f>
        <v>30533</v>
      </c>
      <c r="AP230" s="103">
        <f t="shared" si="245"/>
        <v>6.9302066616447777E-2</v>
      </c>
      <c r="AQ230" s="133">
        <f>SUM(AQ227:AQ229)</f>
        <v>0</v>
      </c>
      <c r="AR230" s="121"/>
    </row>
    <row r="231" spans="1:44" x14ac:dyDescent="0.3">
      <c r="A231" s="233"/>
      <c r="B231" s="232" t="s">
        <v>25</v>
      </c>
      <c r="C231" s="100" t="s">
        <v>38</v>
      </c>
      <c r="D231" s="77"/>
      <c r="E231" s="70"/>
      <c r="F231" s="55">
        <f t="shared" si="233"/>
        <v>0</v>
      </c>
      <c r="G231" s="77"/>
      <c r="H231" s="70"/>
      <c r="I231" s="55">
        <f t="shared" si="234"/>
        <v>0</v>
      </c>
      <c r="J231" s="77"/>
      <c r="K231" s="70"/>
      <c r="L231" s="55">
        <f t="shared" si="235"/>
        <v>0</v>
      </c>
      <c r="M231" s="77"/>
      <c r="N231" s="70"/>
      <c r="O231" s="55">
        <f t="shared" si="236"/>
        <v>0</v>
      </c>
      <c r="P231" s="77"/>
      <c r="Q231" s="70"/>
      <c r="R231" s="55">
        <f t="shared" si="237"/>
        <v>0</v>
      </c>
      <c r="S231" s="77"/>
      <c r="T231" s="70"/>
      <c r="U231" s="55">
        <f t="shared" si="238"/>
        <v>0</v>
      </c>
      <c r="V231" s="77"/>
      <c r="W231" s="70"/>
      <c r="X231" s="55">
        <f t="shared" si="239"/>
        <v>0</v>
      </c>
      <c r="Y231" s="77"/>
      <c r="Z231" s="70"/>
      <c r="AA231" s="55">
        <f t="shared" si="240"/>
        <v>0</v>
      </c>
      <c r="AB231" s="77">
        <v>633</v>
      </c>
      <c r="AC231" s="70">
        <v>11178</v>
      </c>
      <c r="AD231" s="55">
        <f t="shared" si="241"/>
        <v>5.6629092860976921E-2</v>
      </c>
      <c r="AE231" s="77"/>
      <c r="AF231" s="77"/>
      <c r="AG231" s="55">
        <f t="shared" si="242"/>
        <v>0</v>
      </c>
      <c r="AH231" s="77">
        <v>0</v>
      </c>
      <c r="AI231" s="69"/>
      <c r="AJ231" s="55">
        <f t="shared" si="243"/>
        <v>0</v>
      </c>
      <c r="AK231" s="77">
        <v>0</v>
      </c>
      <c r="AL231" s="69"/>
      <c r="AM231" s="55">
        <f t="shared" si="244"/>
        <v>0</v>
      </c>
      <c r="AN231" s="97">
        <f>SUM(D231,G231,J231,M231,P231,S231,V231,Y231,AB231,AE231,AH231,AK231)</f>
        <v>633</v>
      </c>
      <c r="AO231" s="77">
        <f>SUM(E231,H231,K231,N231,Q231,W231,T231,Z231,AC231,AF231,AI231,AL231)</f>
        <v>11178</v>
      </c>
      <c r="AP231" s="56">
        <f t="shared" si="245"/>
        <v>5.6629092860976921E-2</v>
      </c>
      <c r="AQ231" s="124"/>
      <c r="AR231" s="121"/>
    </row>
    <row r="232" spans="1:44" x14ac:dyDescent="0.3">
      <c r="A232" s="233"/>
      <c r="B232" s="233"/>
      <c r="C232" s="54" t="s">
        <v>39</v>
      </c>
      <c r="D232" s="77"/>
      <c r="E232" s="77"/>
      <c r="F232" s="55">
        <f t="shared" si="233"/>
        <v>0</v>
      </c>
      <c r="G232" s="77"/>
      <c r="H232" s="77"/>
      <c r="I232" s="55">
        <f t="shared" si="234"/>
        <v>0</v>
      </c>
      <c r="J232" s="77"/>
      <c r="K232" s="77"/>
      <c r="L232" s="55">
        <f t="shared" si="235"/>
        <v>0</v>
      </c>
      <c r="M232" s="77"/>
      <c r="N232" s="77"/>
      <c r="O232" s="55">
        <f t="shared" si="236"/>
        <v>0</v>
      </c>
      <c r="P232" s="77"/>
      <c r="Q232" s="77"/>
      <c r="R232" s="55">
        <f t="shared" si="237"/>
        <v>0</v>
      </c>
      <c r="S232" s="77"/>
      <c r="T232" s="77"/>
      <c r="U232" s="55">
        <f t="shared" si="238"/>
        <v>0</v>
      </c>
      <c r="V232" s="77"/>
      <c r="W232" s="77"/>
      <c r="X232" s="55">
        <f t="shared" si="239"/>
        <v>0</v>
      </c>
      <c r="Y232" s="77"/>
      <c r="Z232" s="77"/>
      <c r="AA232" s="55">
        <f t="shared" si="240"/>
        <v>0</v>
      </c>
      <c r="AB232" s="77">
        <v>888</v>
      </c>
      <c r="AC232" s="77">
        <v>14306</v>
      </c>
      <c r="AD232" s="55">
        <f t="shared" si="241"/>
        <v>6.2071857961694392E-2</v>
      </c>
      <c r="AE232" s="77"/>
      <c r="AF232" s="77"/>
      <c r="AG232" s="55">
        <f t="shared" si="242"/>
        <v>0</v>
      </c>
      <c r="AH232" s="77">
        <v>0</v>
      </c>
      <c r="AI232" s="70"/>
      <c r="AJ232" s="55">
        <f t="shared" si="243"/>
        <v>0</v>
      </c>
      <c r="AK232" s="77">
        <v>0</v>
      </c>
      <c r="AL232" s="70"/>
      <c r="AM232" s="55">
        <f t="shared" si="244"/>
        <v>0</v>
      </c>
      <c r="AN232" s="97">
        <f>SUM(D232,G232,J232,M232,P232,S232,V232,Y232,AB232,AE232,AH232,AK232)</f>
        <v>888</v>
      </c>
      <c r="AO232" s="77">
        <f>SUM(E232,H232,K232,N232,Q232,W232,T232,Z232,AC232,AF232,AI232,AL232)</f>
        <v>14306</v>
      </c>
      <c r="AP232" s="56">
        <f t="shared" si="245"/>
        <v>6.2071857961694392E-2</v>
      </c>
      <c r="AQ232" s="124"/>
      <c r="AR232" s="122"/>
    </row>
    <row r="233" spans="1:44" x14ac:dyDescent="0.3">
      <c r="A233" s="233"/>
      <c r="B233" s="233"/>
      <c r="C233" s="100" t="s">
        <v>52</v>
      </c>
      <c r="D233" s="77"/>
      <c r="E233" s="70"/>
      <c r="F233" s="55">
        <f t="shared" si="233"/>
        <v>0</v>
      </c>
      <c r="G233" s="77"/>
      <c r="H233" s="70"/>
      <c r="I233" s="55">
        <f t="shared" si="234"/>
        <v>0</v>
      </c>
      <c r="J233" s="77"/>
      <c r="K233" s="70"/>
      <c r="L233" s="55">
        <f t="shared" si="235"/>
        <v>0</v>
      </c>
      <c r="M233" s="77"/>
      <c r="N233" s="70"/>
      <c r="O233" s="55">
        <f t="shared" si="236"/>
        <v>0</v>
      </c>
      <c r="P233" s="77"/>
      <c r="Q233" s="70"/>
      <c r="R233" s="55">
        <f t="shared" si="237"/>
        <v>0</v>
      </c>
      <c r="S233" s="77"/>
      <c r="T233" s="70"/>
      <c r="U233" s="55">
        <f t="shared" si="238"/>
        <v>0</v>
      </c>
      <c r="V233" s="77"/>
      <c r="W233" s="70"/>
      <c r="X233" s="55">
        <f t="shared" si="239"/>
        <v>0</v>
      </c>
      <c r="Y233" s="77"/>
      <c r="Z233" s="77"/>
      <c r="AA233" s="55">
        <f t="shared" si="240"/>
        <v>0</v>
      </c>
      <c r="AB233" s="77">
        <v>1246</v>
      </c>
      <c r="AC233" s="70">
        <v>15599</v>
      </c>
      <c r="AD233" s="55">
        <f t="shared" si="241"/>
        <v>7.9876915186870956E-2</v>
      </c>
      <c r="AE233" s="77"/>
      <c r="AF233" s="77"/>
      <c r="AG233" s="55">
        <f t="shared" si="242"/>
        <v>0</v>
      </c>
      <c r="AH233" s="77">
        <v>0</v>
      </c>
      <c r="AI233" s="70"/>
      <c r="AJ233" s="55">
        <f t="shared" si="243"/>
        <v>0</v>
      </c>
      <c r="AK233" s="77">
        <v>0</v>
      </c>
      <c r="AL233" s="70"/>
      <c r="AM233" s="55">
        <f t="shared" si="244"/>
        <v>0</v>
      </c>
      <c r="AN233" s="97">
        <f>SUM(D233,G233,J233,M233,P233,S233,V233,Y233,AB233,AE233,AH233,AK233)</f>
        <v>1246</v>
      </c>
      <c r="AO233" s="77">
        <f>SUM(E233,H233,K233,N233,Q233,W233,T233,Z233,AC233,AF233,AI233,AL233)</f>
        <v>15599</v>
      </c>
      <c r="AP233" s="56">
        <f t="shared" si="245"/>
        <v>7.9876915186870956E-2</v>
      </c>
      <c r="AQ233" s="124"/>
      <c r="AR233" s="121"/>
    </row>
    <row r="234" spans="1:44" x14ac:dyDescent="0.3">
      <c r="A234" s="233"/>
      <c r="B234" s="234"/>
      <c r="C234" s="102" t="s">
        <v>44</v>
      </c>
      <c r="D234" s="58">
        <f>SUM(D231:D233)</f>
        <v>0</v>
      </c>
      <c r="E234" s="71">
        <f>SUM(E231:E233)</f>
        <v>0</v>
      </c>
      <c r="F234" s="59">
        <f t="shared" si="233"/>
        <v>0</v>
      </c>
      <c r="G234" s="58">
        <f>SUM(G231:G233)</f>
        <v>0</v>
      </c>
      <c r="H234" s="71">
        <f>SUM(H231:H233)</f>
        <v>0</v>
      </c>
      <c r="I234" s="59">
        <f t="shared" si="234"/>
        <v>0</v>
      </c>
      <c r="J234" s="58">
        <f>SUM(J231:J233)</f>
        <v>0</v>
      </c>
      <c r="K234" s="71">
        <f>SUM(K231:K233)</f>
        <v>0</v>
      </c>
      <c r="L234" s="59">
        <f t="shared" si="235"/>
        <v>0</v>
      </c>
      <c r="M234" s="58">
        <f>SUM(M231:M233)</f>
        <v>0</v>
      </c>
      <c r="N234" s="71">
        <f>SUM(N231:N233)</f>
        <v>0</v>
      </c>
      <c r="O234" s="59">
        <f t="shared" si="236"/>
        <v>0</v>
      </c>
      <c r="P234" s="58">
        <f>SUM(P231:P233)</f>
        <v>0</v>
      </c>
      <c r="Q234" s="71">
        <f>SUM(Q231:Q233)</f>
        <v>0</v>
      </c>
      <c r="R234" s="59">
        <f t="shared" si="237"/>
        <v>0</v>
      </c>
      <c r="S234" s="58">
        <f>SUM(S231:S233)</f>
        <v>0</v>
      </c>
      <c r="T234" s="71">
        <f>SUM(T231:T233)</f>
        <v>0</v>
      </c>
      <c r="U234" s="59">
        <f t="shared" si="238"/>
        <v>0</v>
      </c>
      <c r="V234" s="58">
        <f>SUM(V231:V233)</f>
        <v>0</v>
      </c>
      <c r="W234" s="71">
        <f>SUM(W231:W233)</f>
        <v>0</v>
      </c>
      <c r="X234" s="59">
        <f t="shared" si="239"/>
        <v>0</v>
      </c>
      <c r="Y234" s="58">
        <f>SUM(Y231:Y233)</f>
        <v>0</v>
      </c>
      <c r="Z234" s="71">
        <f>SUM(Z231:Z233)</f>
        <v>0</v>
      </c>
      <c r="AA234" s="59">
        <f t="shared" si="240"/>
        <v>0</v>
      </c>
      <c r="AB234" s="58">
        <f>SUM(AB231:AB233)</f>
        <v>2767</v>
      </c>
      <c r="AC234" s="71">
        <f>SUM(AC231:AC233)</f>
        <v>41083</v>
      </c>
      <c r="AD234" s="59">
        <f t="shared" si="241"/>
        <v>6.7351459241048614E-2</v>
      </c>
      <c r="AE234" s="58">
        <f>SUM(AE231:AE233)</f>
        <v>0</v>
      </c>
      <c r="AF234" s="58">
        <f>SUM(AF231:AF233)</f>
        <v>0</v>
      </c>
      <c r="AG234" s="59">
        <f t="shared" si="242"/>
        <v>0</v>
      </c>
      <c r="AH234" s="71">
        <f>SUM(AH231:AH233)</f>
        <v>0</v>
      </c>
      <c r="AI234" s="58">
        <f>SUM(AI231:AI233)</f>
        <v>0</v>
      </c>
      <c r="AJ234" s="59">
        <f t="shared" si="243"/>
        <v>0</v>
      </c>
      <c r="AK234" s="71">
        <f>SUM(AK231:AK233)</f>
        <v>0</v>
      </c>
      <c r="AL234" s="58">
        <f>SUM(AL231:AL233)</f>
        <v>0</v>
      </c>
      <c r="AM234" s="59">
        <f t="shared" si="244"/>
        <v>0</v>
      </c>
      <c r="AN234" s="58">
        <f>SUM(AN231:AN233)</f>
        <v>2767</v>
      </c>
      <c r="AO234" s="58">
        <f>SUM(AO231:AO233)</f>
        <v>41083</v>
      </c>
      <c r="AP234" s="103">
        <f t="shared" si="245"/>
        <v>6.7351459241048614E-2</v>
      </c>
      <c r="AQ234" s="133">
        <f>SUM(AQ231:AQ233)</f>
        <v>0</v>
      </c>
      <c r="AR234" s="121"/>
    </row>
    <row r="235" spans="1:44" x14ac:dyDescent="0.3">
      <c r="A235" s="233"/>
      <c r="B235" s="232" t="s">
        <v>26</v>
      </c>
      <c r="C235" s="100" t="s">
        <v>55</v>
      </c>
      <c r="D235" s="77"/>
      <c r="E235" s="77"/>
      <c r="F235" s="55">
        <f t="shared" si="233"/>
        <v>0</v>
      </c>
      <c r="G235" s="77"/>
      <c r="H235" s="77"/>
      <c r="I235" s="55">
        <f t="shared" si="234"/>
        <v>0</v>
      </c>
      <c r="J235" s="77"/>
      <c r="K235" s="77"/>
      <c r="L235" s="55">
        <f t="shared" si="235"/>
        <v>0</v>
      </c>
      <c r="M235" s="77"/>
      <c r="N235" s="77"/>
      <c r="O235" s="55">
        <f t="shared" si="236"/>
        <v>0</v>
      </c>
      <c r="P235" s="77"/>
      <c r="Q235" s="77"/>
      <c r="R235" s="55">
        <f t="shared" si="237"/>
        <v>0</v>
      </c>
      <c r="S235" s="77"/>
      <c r="T235" s="77"/>
      <c r="U235" s="55">
        <f t="shared" si="238"/>
        <v>0</v>
      </c>
      <c r="V235" s="77">
        <v>73</v>
      </c>
      <c r="W235" s="77">
        <v>597</v>
      </c>
      <c r="X235" s="55">
        <f t="shared" si="239"/>
        <v>0.12227805695142378</v>
      </c>
      <c r="Y235" s="77"/>
      <c r="Z235" s="77"/>
      <c r="AA235" s="55">
        <f t="shared" si="240"/>
        <v>0</v>
      </c>
      <c r="AB235" s="77">
        <v>1759</v>
      </c>
      <c r="AC235" s="77">
        <v>16736</v>
      </c>
      <c r="AD235" s="55">
        <f t="shared" si="241"/>
        <v>0.10510277246653919</v>
      </c>
      <c r="AE235" s="77"/>
      <c r="AF235" s="77"/>
      <c r="AG235" s="55">
        <f t="shared" si="242"/>
        <v>0</v>
      </c>
      <c r="AH235" s="77">
        <v>0</v>
      </c>
      <c r="AI235" s="69"/>
      <c r="AJ235" s="55">
        <f t="shared" si="243"/>
        <v>0</v>
      </c>
      <c r="AK235" s="77">
        <v>0</v>
      </c>
      <c r="AL235" s="69"/>
      <c r="AM235" s="55">
        <f t="shared" si="244"/>
        <v>0</v>
      </c>
      <c r="AN235" s="97">
        <f>SUM(D235,G235,J235,M235,P235,S235,V235,Y235,AB235,AE235,AH235,AK235)</f>
        <v>1832</v>
      </c>
      <c r="AO235" s="77">
        <f>SUM(E235,H235,K235,N235,Q235,W235,T235,Z235,AC235,AF235,AI235,AL235)</f>
        <v>17333</v>
      </c>
      <c r="AP235" s="56">
        <f t="shared" si="245"/>
        <v>0.10569434027577454</v>
      </c>
      <c r="AQ235" s="145">
        <v>339</v>
      </c>
      <c r="AR235" s="121"/>
    </row>
    <row r="236" spans="1:44" x14ac:dyDescent="0.3">
      <c r="A236" s="233"/>
      <c r="B236" s="233"/>
      <c r="C236" s="100" t="s">
        <v>50</v>
      </c>
      <c r="D236" s="77"/>
      <c r="E236" s="72"/>
      <c r="F236" s="55">
        <f t="shared" si="233"/>
        <v>0</v>
      </c>
      <c r="G236" s="77"/>
      <c r="H236" s="72"/>
      <c r="I236" s="55">
        <f t="shared" si="234"/>
        <v>0</v>
      </c>
      <c r="J236" s="77"/>
      <c r="K236" s="72"/>
      <c r="L236" s="55">
        <f t="shared" si="235"/>
        <v>0</v>
      </c>
      <c r="M236" s="77"/>
      <c r="N236" s="72"/>
      <c r="O236" s="55">
        <f t="shared" si="236"/>
        <v>0</v>
      </c>
      <c r="P236" s="77"/>
      <c r="Q236" s="72"/>
      <c r="R236" s="55">
        <f t="shared" si="237"/>
        <v>0</v>
      </c>
      <c r="S236" s="77"/>
      <c r="T236" s="72"/>
      <c r="U236" s="55">
        <f t="shared" si="238"/>
        <v>0</v>
      </c>
      <c r="V236" s="148">
        <v>331</v>
      </c>
      <c r="W236" s="70"/>
      <c r="X236" s="55">
        <f t="shared" si="239"/>
        <v>0</v>
      </c>
      <c r="Y236" s="77"/>
      <c r="Z236" s="72"/>
      <c r="AA236" s="55">
        <f t="shared" si="240"/>
        <v>0</v>
      </c>
      <c r="AB236" s="142">
        <v>2452</v>
      </c>
      <c r="AC236" s="70"/>
      <c r="AD236" s="55">
        <f t="shared" si="241"/>
        <v>0</v>
      </c>
      <c r="AE236" s="77"/>
      <c r="AF236" s="77"/>
      <c r="AG236" s="55">
        <f t="shared" si="242"/>
        <v>0</v>
      </c>
      <c r="AH236" s="77">
        <v>0</v>
      </c>
      <c r="AI236" s="70"/>
      <c r="AJ236" s="55">
        <f t="shared" si="243"/>
        <v>0</v>
      </c>
      <c r="AK236" s="77">
        <v>0</v>
      </c>
      <c r="AL236" s="70"/>
      <c r="AM236" s="55">
        <f t="shared" si="244"/>
        <v>0</v>
      </c>
      <c r="AN236" s="97">
        <f>SUM(D236,G236,J236,M236,P236,S236,V236,Y236,AB236,AE236,AH236,AK236)</f>
        <v>2783</v>
      </c>
      <c r="AO236" s="77">
        <f>SUM(E236,H236,K236,N236,Q236,W236,T236,Z236,AC236,AF236,AI236,AL236)</f>
        <v>0</v>
      </c>
      <c r="AP236" s="98">
        <f t="shared" si="245"/>
        <v>0</v>
      </c>
      <c r="AQ236" s="124">
        <v>666</v>
      </c>
      <c r="AR236" s="121"/>
    </row>
    <row r="237" spans="1:44" x14ac:dyDescent="0.3">
      <c r="A237" s="233"/>
      <c r="B237" s="233"/>
      <c r="C237" s="100" t="s">
        <v>51</v>
      </c>
      <c r="D237" s="77"/>
      <c r="E237" s="70"/>
      <c r="F237" s="55">
        <f t="shared" si="233"/>
        <v>0</v>
      </c>
      <c r="G237" s="77"/>
      <c r="H237" s="70"/>
      <c r="I237" s="55">
        <f t="shared" si="234"/>
        <v>0</v>
      </c>
      <c r="J237" s="77"/>
      <c r="K237" s="70"/>
      <c r="L237" s="55">
        <f t="shared" si="235"/>
        <v>0</v>
      </c>
      <c r="M237" s="77"/>
      <c r="N237" s="70"/>
      <c r="O237" s="55">
        <f t="shared" si="236"/>
        <v>0</v>
      </c>
      <c r="P237" s="77"/>
      <c r="Q237" s="70"/>
      <c r="R237" s="55">
        <f t="shared" si="237"/>
        <v>0</v>
      </c>
      <c r="S237" s="77"/>
      <c r="T237" s="70"/>
      <c r="U237" s="55">
        <f t="shared" si="238"/>
        <v>0</v>
      </c>
      <c r="V237" s="77">
        <v>218</v>
      </c>
      <c r="W237" s="70"/>
      <c r="X237" s="55">
        <f t="shared" si="239"/>
        <v>0</v>
      </c>
      <c r="Y237" s="77"/>
      <c r="Z237" s="70"/>
      <c r="AA237" s="55">
        <f t="shared" si="240"/>
        <v>0</v>
      </c>
      <c r="AB237" s="77">
        <v>1489</v>
      </c>
      <c r="AC237" s="70"/>
      <c r="AD237" s="55">
        <f t="shared" si="241"/>
        <v>0</v>
      </c>
      <c r="AE237" s="77"/>
      <c r="AF237" s="77"/>
      <c r="AG237" s="55">
        <f t="shared" si="242"/>
        <v>0</v>
      </c>
      <c r="AH237" s="77">
        <v>0</v>
      </c>
      <c r="AI237" s="70"/>
      <c r="AJ237" s="55">
        <f t="shared" si="243"/>
        <v>0</v>
      </c>
      <c r="AK237" s="77">
        <v>0</v>
      </c>
      <c r="AL237" s="70"/>
      <c r="AM237" s="55">
        <f t="shared" si="244"/>
        <v>0</v>
      </c>
      <c r="AN237" s="97">
        <f>SUM(D237,G237,J237,M237,P237,S237,V237,Y237,AB237,AE237,AH237,AK237)</f>
        <v>1707</v>
      </c>
      <c r="AO237" s="77">
        <f>SUM(E237,H237,K237,N237,Q237,W237,T237,Z237,AC237,AF237,AI237,AL237)</f>
        <v>0</v>
      </c>
      <c r="AP237" s="56">
        <f t="shared" si="245"/>
        <v>0</v>
      </c>
      <c r="AQ237" s="124">
        <v>381</v>
      </c>
      <c r="AR237" s="121"/>
    </row>
    <row r="238" spans="1:44" x14ac:dyDescent="0.3">
      <c r="A238" s="233"/>
      <c r="B238" s="234"/>
      <c r="C238" s="102" t="s">
        <v>44</v>
      </c>
      <c r="D238" s="58">
        <f>SUM(D235:D237)</f>
        <v>0</v>
      </c>
      <c r="E238" s="71">
        <f>SUM(E235:E237)</f>
        <v>0</v>
      </c>
      <c r="F238" s="59">
        <f t="shared" si="233"/>
        <v>0</v>
      </c>
      <c r="G238" s="58">
        <f>SUM(G235:G237)</f>
        <v>0</v>
      </c>
      <c r="H238" s="71">
        <f>SUM(H235:H237)</f>
        <v>0</v>
      </c>
      <c r="I238" s="59">
        <f t="shared" si="234"/>
        <v>0</v>
      </c>
      <c r="J238" s="58">
        <f>SUM(J235:J237)</f>
        <v>0</v>
      </c>
      <c r="K238" s="71">
        <f>SUM(K235:K237)</f>
        <v>0</v>
      </c>
      <c r="L238" s="59">
        <f t="shared" si="235"/>
        <v>0</v>
      </c>
      <c r="M238" s="58">
        <f>SUM(M235:M237)</f>
        <v>0</v>
      </c>
      <c r="N238" s="71">
        <f>SUM(N235:N237)</f>
        <v>0</v>
      </c>
      <c r="O238" s="59">
        <f t="shared" si="236"/>
        <v>0</v>
      </c>
      <c r="P238" s="58">
        <f>SUM(P235:P237)</f>
        <v>0</v>
      </c>
      <c r="Q238" s="71">
        <f>SUM(Q235:Q237)</f>
        <v>0</v>
      </c>
      <c r="R238" s="59">
        <f t="shared" si="237"/>
        <v>0</v>
      </c>
      <c r="S238" s="58">
        <f>SUM(S235:S237)</f>
        <v>0</v>
      </c>
      <c r="T238" s="71">
        <f>SUM(T235:T237)</f>
        <v>0</v>
      </c>
      <c r="U238" s="59">
        <f t="shared" si="238"/>
        <v>0</v>
      </c>
      <c r="V238" s="58">
        <f>SUM(V235:V237)</f>
        <v>622</v>
      </c>
      <c r="W238" s="71">
        <f>SUM(W235:W237)</f>
        <v>597</v>
      </c>
      <c r="X238" s="59">
        <f t="shared" si="239"/>
        <v>1.0418760469011725</v>
      </c>
      <c r="Y238" s="58">
        <f>SUM(Y235:Y237)</f>
        <v>0</v>
      </c>
      <c r="Z238" s="71">
        <f>SUM(Z235:Z237)</f>
        <v>0</v>
      </c>
      <c r="AA238" s="59">
        <f t="shared" si="240"/>
        <v>0</v>
      </c>
      <c r="AB238" s="58">
        <f>SUM(AB235:AB237)</f>
        <v>5700</v>
      </c>
      <c r="AC238" s="71">
        <f>SUM(AC235:AC237)</f>
        <v>16736</v>
      </c>
      <c r="AD238" s="59">
        <f t="shared" si="241"/>
        <v>0.34058317399617588</v>
      </c>
      <c r="AE238" s="58">
        <f>SUM(AE235:AE237)</f>
        <v>0</v>
      </c>
      <c r="AF238" s="58">
        <f>SUM(AF235:AF237)</f>
        <v>0</v>
      </c>
      <c r="AG238" s="59">
        <f t="shared" si="242"/>
        <v>0</v>
      </c>
      <c r="AH238" s="71">
        <f>SUM(AH235:AH237)</f>
        <v>0</v>
      </c>
      <c r="AI238" s="58">
        <f>SUM(AI235:AI237)</f>
        <v>0</v>
      </c>
      <c r="AJ238" s="59">
        <f t="shared" si="243"/>
        <v>0</v>
      </c>
      <c r="AK238" s="71">
        <f>SUM(AK235:AK237)</f>
        <v>0</v>
      </c>
      <c r="AL238" s="58">
        <f>SUM(AL235:AL237)</f>
        <v>0</v>
      </c>
      <c r="AM238" s="59">
        <f t="shared" si="244"/>
        <v>0</v>
      </c>
      <c r="AN238" s="58">
        <f>SUM(AN235:AN237)</f>
        <v>6322</v>
      </c>
      <c r="AO238" s="58">
        <f>SUM(AO235:AO237)</f>
        <v>17333</v>
      </c>
      <c r="AP238" s="103">
        <f t="shared" si="245"/>
        <v>0.36473778341891189</v>
      </c>
      <c r="AQ238" s="133">
        <f>SUM(AQ235:AQ237)</f>
        <v>1386</v>
      </c>
      <c r="AR238" s="121"/>
    </row>
    <row r="239" spans="1:44" x14ac:dyDescent="0.3">
      <c r="A239" s="233"/>
      <c r="B239" s="232" t="s">
        <v>9</v>
      </c>
      <c r="C239" s="100" t="s">
        <v>53</v>
      </c>
      <c r="D239" s="77"/>
      <c r="E239" s="70"/>
      <c r="F239" s="55">
        <f t="shared" si="233"/>
        <v>0</v>
      </c>
      <c r="G239" s="77"/>
      <c r="H239" s="70"/>
      <c r="I239" s="55">
        <f t="shared" si="234"/>
        <v>0</v>
      </c>
      <c r="J239" s="77"/>
      <c r="K239" s="70"/>
      <c r="L239" s="55">
        <f t="shared" si="235"/>
        <v>0</v>
      </c>
      <c r="M239" s="77"/>
      <c r="N239" s="70"/>
      <c r="O239" s="55">
        <f t="shared" si="236"/>
        <v>0</v>
      </c>
      <c r="P239" s="77"/>
      <c r="Q239" s="70"/>
      <c r="R239" s="55">
        <f t="shared" si="237"/>
        <v>0</v>
      </c>
      <c r="S239" s="77"/>
      <c r="T239" s="70"/>
      <c r="U239" s="55">
        <f t="shared" si="238"/>
        <v>0</v>
      </c>
      <c r="V239" s="149">
        <v>224</v>
      </c>
      <c r="W239" s="70"/>
      <c r="X239" s="55">
        <f t="shared" si="239"/>
        <v>0</v>
      </c>
      <c r="Y239" s="77"/>
      <c r="Z239" s="70"/>
      <c r="AA239" s="55">
        <f t="shared" si="240"/>
        <v>0</v>
      </c>
      <c r="AB239" s="149">
        <v>1616</v>
      </c>
      <c r="AC239" s="70"/>
      <c r="AD239" s="55">
        <f t="shared" si="241"/>
        <v>0</v>
      </c>
      <c r="AE239" s="77"/>
      <c r="AF239" s="77"/>
      <c r="AG239" s="55">
        <f t="shared" si="242"/>
        <v>0</v>
      </c>
      <c r="AH239" s="77">
        <v>0</v>
      </c>
      <c r="AI239" s="69"/>
      <c r="AJ239" s="55">
        <f t="shared" si="243"/>
        <v>0</v>
      </c>
      <c r="AK239" s="77">
        <v>0</v>
      </c>
      <c r="AL239" s="69"/>
      <c r="AM239" s="55">
        <f t="shared" si="244"/>
        <v>0</v>
      </c>
      <c r="AN239" s="97">
        <f>SUM(D239,G239,J239,M239,P239,S239,V239,Y239,AB239,AE239,AH239,AK239)</f>
        <v>1840</v>
      </c>
      <c r="AO239" s="77">
        <f>SUM(E239,H239,K239,N239,Q239,W239,T239,Z239,AC239,AF239,AI239,AL239)</f>
        <v>0</v>
      </c>
      <c r="AP239" s="56">
        <f t="shared" si="245"/>
        <v>0</v>
      </c>
      <c r="AQ239" s="124">
        <v>344</v>
      </c>
      <c r="AR239" s="121"/>
    </row>
    <row r="240" spans="1:44" x14ac:dyDescent="0.3">
      <c r="A240" s="233"/>
      <c r="B240" s="233"/>
      <c r="C240" s="100" t="s">
        <v>48</v>
      </c>
      <c r="D240" s="155"/>
      <c r="E240" s="154"/>
      <c r="F240" s="55">
        <v>0</v>
      </c>
      <c r="G240" s="155"/>
      <c r="H240" s="154"/>
      <c r="I240" s="55">
        <v>0</v>
      </c>
      <c r="J240" s="155"/>
      <c r="K240" s="154"/>
      <c r="L240" s="55">
        <v>0</v>
      </c>
      <c r="M240" s="155"/>
      <c r="N240" s="154"/>
      <c r="O240" s="55">
        <v>0</v>
      </c>
      <c r="P240" s="155"/>
      <c r="Q240" s="154"/>
      <c r="R240" s="55">
        <v>0</v>
      </c>
      <c r="S240" s="155"/>
      <c r="T240" s="154"/>
      <c r="U240" s="55">
        <v>0</v>
      </c>
      <c r="V240" s="155"/>
      <c r="W240" s="154"/>
      <c r="X240" s="55">
        <v>0</v>
      </c>
      <c r="Y240" s="155"/>
      <c r="Z240" s="154"/>
      <c r="AA240" s="55">
        <v>0</v>
      </c>
      <c r="AB240" s="160">
        <v>1486</v>
      </c>
      <c r="AC240" s="154"/>
      <c r="AD240" s="55">
        <v>0</v>
      </c>
      <c r="AE240" s="155"/>
      <c r="AF240" s="155"/>
      <c r="AG240" s="55">
        <v>0</v>
      </c>
      <c r="AH240" s="155">
        <v>0</v>
      </c>
      <c r="AI240" s="154"/>
      <c r="AJ240" s="55">
        <v>0</v>
      </c>
      <c r="AK240" s="155">
        <v>0</v>
      </c>
      <c r="AL240" s="154"/>
      <c r="AM240" s="55">
        <v>0</v>
      </c>
      <c r="AN240" s="156">
        <v>1486</v>
      </c>
      <c r="AO240" s="155">
        <v>0</v>
      </c>
      <c r="AP240" s="56">
        <v>0</v>
      </c>
      <c r="AQ240" s="158">
        <v>348</v>
      </c>
      <c r="AR240" s="121"/>
    </row>
    <row r="241" spans="1:44" x14ac:dyDescent="0.3">
      <c r="A241" s="233"/>
      <c r="B241" s="233"/>
      <c r="C241" s="100" t="s">
        <v>54</v>
      </c>
      <c r="D241" s="77"/>
      <c r="E241" s="70"/>
      <c r="F241" s="55">
        <f t="shared" ref="F241" si="259">IF(ISERROR(D241/E241),0,(D241/E241))</f>
        <v>0</v>
      </c>
      <c r="G241" s="77"/>
      <c r="H241" s="70"/>
      <c r="I241" s="55">
        <f t="shared" ref="I241" si="260">IF(ISERROR(G241/H241),0,(G241/H241))</f>
        <v>0</v>
      </c>
      <c r="J241" s="77"/>
      <c r="K241" s="70"/>
      <c r="L241" s="55">
        <f t="shared" ref="L241" si="261">IF(ISERROR(J241/K241),0,(J241/K241))</f>
        <v>0</v>
      </c>
      <c r="M241" s="77"/>
      <c r="N241" s="70"/>
      <c r="O241" s="55">
        <f t="shared" ref="O241" si="262">IF(ISERROR(M241/N241),0,(M241/N241))</f>
        <v>0</v>
      </c>
      <c r="P241" s="77"/>
      <c r="Q241" s="70"/>
      <c r="R241" s="55">
        <f t="shared" ref="R241" si="263">IF(ISERROR(P241/Q241),0,(P241/Q241))</f>
        <v>0</v>
      </c>
      <c r="S241" s="77"/>
      <c r="T241" s="70"/>
      <c r="U241" s="55">
        <f t="shared" ref="U241" si="264">IF(ISERROR(S241/T241),0,(S241/T241))</f>
        <v>0</v>
      </c>
      <c r="V241" s="77"/>
      <c r="W241" s="70"/>
      <c r="X241" s="55">
        <f t="shared" ref="X241" si="265">IF(ISERROR(V241/W241),0,(V241/W241))</f>
        <v>0</v>
      </c>
      <c r="Y241" s="77"/>
      <c r="Z241" s="70"/>
      <c r="AA241" s="55">
        <f t="shared" ref="AA241" si="266">IF(ISERROR(Y241/Z241),0,(Y241/Z241))</f>
        <v>0</v>
      </c>
      <c r="AB241" s="111">
        <v>1230</v>
      </c>
      <c r="AC241" s="70"/>
      <c r="AD241" s="55">
        <f t="shared" ref="AD241" si="267">IF(ISERROR(AB241/AC241),0,(AB241/AC241))</f>
        <v>0</v>
      </c>
      <c r="AE241" s="77"/>
      <c r="AF241" s="77"/>
      <c r="AG241" s="55">
        <f t="shared" ref="AG241" si="268">IF(ISERROR(AE241/AF241),0,(AE241/AF241))</f>
        <v>0</v>
      </c>
      <c r="AH241" s="77">
        <v>0</v>
      </c>
      <c r="AI241" s="70"/>
      <c r="AJ241" s="55">
        <f t="shared" ref="AJ241" si="269">IF(ISERROR(AH241/AI241),0,(AH241/AI241))</f>
        <v>0</v>
      </c>
      <c r="AK241" s="77">
        <v>0</v>
      </c>
      <c r="AL241" s="70"/>
      <c r="AM241" s="55">
        <f t="shared" ref="AM241" si="270">IF(ISERROR(AK241/AL241),0,(AK241/AL241))</f>
        <v>0</v>
      </c>
      <c r="AN241" s="97">
        <f>SUM(D241,G241,J241,M241,P241,S241,V241,Y241,AB241,AE241,AH241,AK241)</f>
        <v>1230</v>
      </c>
      <c r="AO241" s="77">
        <f>SUM(E241,H241,K241,N241,Q241,W241,T241,Z241,AC241,AF241,AI241,AL241)</f>
        <v>0</v>
      </c>
      <c r="AP241" s="56">
        <f t="shared" si="245"/>
        <v>0</v>
      </c>
      <c r="AQ241" s="118">
        <v>274</v>
      </c>
      <c r="AR241" s="121"/>
    </row>
    <row r="242" spans="1:44" x14ac:dyDescent="0.3">
      <c r="A242" s="234"/>
      <c r="B242" s="234"/>
      <c r="C242" s="102" t="s">
        <v>44</v>
      </c>
      <c r="D242" s="58">
        <f>SUM(D239:D241)</f>
        <v>0</v>
      </c>
      <c r="E242" s="71">
        <f>SUM(E239:E241)</f>
        <v>0</v>
      </c>
      <c r="F242" s="59">
        <f t="shared" si="233"/>
        <v>0</v>
      </c>
      <c r="G242" s="58">
        <f>SUM(G239:G241)</f>
        <v>0</v>
      </c>
      <c r="H242" s="71">
        <f>SUM(H239:H241)</f>
        <v>0</v>
      </c>
      <c r="I242" s="59">
        <f t="shared" si="234"/>
        <v>0</v>
      </c>
      <c r="J242" s="58">
        <f>SUM(J239:J241)</f>
        <v>0</v>
      </c>
      <c r="K242" s="71">
        <f>SUM(K239:K241)</f>
        <v>0</v>
      </c>
      <c r="L242" s="59">
        <f t="shared" si="235"/>
        <v>0</v>
      </c>
      <c r="M242" s="58">
        <f>SUM(M239:M241)</f>
        <v>0</v>
      </c>
      <c r="N242" s="71">
        <f>SUM(N239:N241)</f>
        <v>0</v>
      </c>
      <c r="O242" s="59">
        <f t="shared" si="236"/>
        <v>0</v>
      </c>
      <c r="P242" s="58">
        <f>SUM(P239:P241)</f>
        <v>0</v>
      </c>
      <c r="Q242" s="71">
        <f>SUM(Q239:Q241)</f>
        <v>0</v>
      </c>
      <c r="R242" s="59">
        <f t="shared" si="237"/>
        <v>0</v>
      </c>
      <c r="S242" s="58">
        <f>SUM(S239:S241)</f>
        <v>0</v>
      </c>
      <c r="T242" s="71">
        <f>SUM(T239:T241)</f>
        <v>0</v>
      </c>
      <c r="U242" s="59">
        <f t="shared" si="238"/>
        <v>0</v>
      </c>
      <c r="V242" s="58">
        <f>SUM(V239:V241)</f>
        <v>224</v>
      </c>
      <c r="W242" s="71">
        <f>SUM(W239:W241)</f>
        <v>0</v>
      </c>
      <c r="X242" s="59">
        <f t="shared" si="239"/>
        <v>0</v>
      </c>
      <c r="Y242" s="58">
        <f>SUM(Y239:Y241)</f>
        <v>0</v>
      </c>
      <c r="Z242" s="71">
        <f>SUM(Z239:Z241)</f>
        <v>0</v>
      </c>
      <c r="AA242" s="59">
        <f t="shared" si="240"/>
        <v>0</v>
      </c>
      <c r="AB242" s="58">
        <f>SUM(AB239:AB241)</f>
        <v>4332</v>
      </c>
      <c r="AC242" s="71">
        <f>SUM(AC239:AC241)</f>
        <v>0</v>
      </c>
      <c r="AD242" s="59">
        <f t="shared" si="241"/>
        <v>0</v>
      </c>
      <c r="AE242" s="58">
        <f>SUM(AE239:AE241)</f>
        <v>0</v>
      </c>
      <c r="AF242" s="58">
        <f>SUM(AF239:AF241)</f>
        <v>0</v>
      </c>
      <c r="AG242" s="59">
        <f t="shared" si="242"/>
        <v>0</v>
      </c>
      <c r="AH242" s="71">
        <f>SUM(AH239:AH241)</f>
        <v>0</v>
      </c>
      <c r="AI242" s="58">
        <f>SUM(AI239:AI241)</f>
        <v>0</v>
      </c>
      <c r="AJ242" s="59">
        <f t="shared" si="243"/>
        <v>0</v>
      </c>
      <c r="AK242" s="71">
        <f>SUM(AK239:AK241)</f>
        <v>0</v>
      </c>
      <c r="AL242" s="58">
        <f>SUM(AL239:AL241)</f>
        <v>0</v>
      </c>
      <c r="AM242" s="59">
        <f t="shared" si="244"/>
        <v>0</v>
      </c>
      <c r="AN242" s="58">
        <f>SUM(AN239:AN241)</f>
        <v>4556</v>
      </c>
      <c r="AO242" s="58">
        <f>SUM(AO239:AO241)</f>
        <v>0</v>
      </c>
      <c r="AP242" s="103">
        <f t="shared" si="245"/>
        <v>0</v>
      </c>
      <c r="AQ242" s="133">
        <f>SUM(AQ239:AQ241)</f>
        <v>966</v>
      </c>
      <c r="AR242" s="121"/>
    </row>
    <row r="243" spans="1:44" x14ac:dyDescent="0.3">
      <c r="A243" s="235" t="s">
        <v>46</v>
      </c>
      <c r="B243" s="236"/>
      <c r="C243" s="237"/>
      <c r="D243" s="61">
        <f>SUM(D230,D234,D238,D242)</f>
        <v>0</v>
      </c>
      <c r="E243" s="73">
        <f>SUM(E230,E234,E238,E242)</f>
        <v>0</v>
      </c>
      <c r="F243" s="62">
        <f t="shared" si="233"/>
        <v>0</v>
      </c>
      <c r="G243" s="61">
        <f>SUM(G230,G234,G238,G242)</f>
        <v>0</v>
      </c>
      <c r="H243" s="73">
        <f>SUM(H230,H234,H238,H242)</f>
        <v>0</v>
      </c>
      <c r="I243" s="62">
        <f t="shared" si="234"/>
        <v>0</v>
      </c>
      <c r="J243" s="61">
        <f>SUM(J230,J234,J238,J242)</f>
        <v>0</v>
      </c>
      <c r="K243" s="73">
        <f>SUM(K230,K234,K238,K242)</f>
        <v>0</v>
      </c>
      <c r="L243" s="62">
        <f t="shared" si="235"/>
        <v>0</v>
      </c>
      <c r="M243" s="61">
        <f>SUM(M230,M234,M238,M242)</f>
        <v>0</v>
      </c>
      <c r="N243" s="73">
        <f>SUM(N230,N234,N238,N242)</f>
        <v>0</v>
      </c>
      <c r="O243" s="62">
        <f t="shared" si="236"/>
        <v>0</v>
      </c>
      <c r="P243" s="61">
        <f>SUM(P230,P234,P238,P242)</f>
        <v>0</v>
      </c>
      <c r="Q243" s="73">
        <f>SUM(Q230,Q234,Q238,Q242)</f>
        <v>0</v>
      </c>
      <c r="R243" s="62">
        <f t="shared" si="237"/>
        <v>0</v>
      </c>
      <c r="S243" s="61">
        <f>SUM(S230,S234,S238,S242)</f>
        <v>0</v>
      </c>
      <c r="T243" s="73">
        <f>SUM(T230,T234,T238,T242)</f>
        <v>0</v>
      </c>
      <c r="U243" s="62">
        <f t="shared" si="238"/>
        <v>0</v>
      </c>
      <c r="V243" s="61">
        <f>SUM(V230,V234,V238,V242)</f>
        <v>871</v>
      </c>
      <c r="W243" s="73">
        <f>SUM(W230,W234,W238,W242)</f>
        <v>864</v>
      </c>
      <c r="X243" s="62">
        <f t="shared" si="239"/>
        <v>1.0081018518518519</v>
      </c>
      <c r="Y243" s="61">
        <f>SUM(Y230,Y234,Y238,Y242)</f>
        <v>0</v>
      </c>
      <c r="Z243" s="73">
        <f>SUM(Z230,Z234,Z238,Z242)</f>
        <v>0</v>
      </c>
      <c r="AA243" s="62">
        <f t="shared" si="240"/>
        <v>0</v>
      </c>
      <c r="AB243" s="61">
        <f>SUM(AB230,AB234,AB238,AB242)</f>
        <v>14890</v>
      </c>
      <c r="AC243" s="73">
        <f>SUM(AC230,AC234,AC238,AC242)</f>
        <v>88085</v>
      </c>
      <c r="AD243" s="62">
        <f t="shared" si="241"/>
        <v>0.16904126695805188</v>
      </c>
      <c r="AE243" s="61">
        <f>SUM(AE230,AE234,AE238,AE242)</f>
        <v>0</v>
      </c>
      <c r="AF243" s="73">
        <f>SUM(AF230,AF234,AF238,AF242)</f>
        <v>0</v>
      </c>
      <c r="AG243" s="62">
        <f t="shared" si="242"/>
        <v>0</v>
      </c>
      <c r="AH243" s="61">
        <f>SUM(AH230,AH234,AH238,AH242)</f>
        <v>0</v>
      </c>
      <c r="AI243" s="73">
        <f>SUM(AI230,AI234,AI238,AI242)</f>
        <v>0</v>
      </c>
      <c r="AJ243" s="62">
        <f t="shared" si="243"/>
        <v>0</v>
      </c>
      <c r="AK243" s="61">
        <f>SUM(AK230,AK234,AK238,AK242)</f>
        <v>0</v>
      </c>
      <c r="AL243" s="73">
        <f>SUM(AL230,AL234,AL238,AL242)</f>
        <v>0</v>
      </c>
      <c r="AM243" s="62">
        <f t="shared" si="244"/>
        <v>0</v>
      </c>
      <c r="AN243" s="61">
        <f>SUM(AN230,AN234,AN238,AN242)</f>
        <v>15761</v>
      </c>
      <c r="AO243" s="61">
        <f>SUM(AO230,AO234,AO238,AO242)</f>
        <v>88949</v>
      </c>
      <c r="AP243" s="105">
        <f t="shared" si="245"/>
        <v>0.17719142429931758</v>
      </c>
      <c r="AQ243" s="134">
        <f>SUM(AQ230,AQ234,AQ238,AQ242)</f>
        <v>2352</v>
      </c>
      <c r="AR243" s="121"/>
    </row>
    <row r="244" spans="1:44" x14ac:dyDescent="0.3">
      <c r="A244" s="187" t="s">
        <v>84</v>
      </c>
      <c r="B244" s="188"/>
      <c r="C244" s="189"/>
      <c r="D244" s="126">
        <f>SUM(D22,D39,D56,D73,D90,D107,D124,D141,D158,D175,D192,D209,D226,D243)</f>
        <v>1785496</v>
      </c>
      <c r="E244" s="126">
        <f>SUM(E22,E39,E56,E73,E90,E107,E124,E141,E158,E175,E192,E209,E226,E243)</f>
        <v>3646248</v>
      </c>
      <c r="F244" s="127">
        <f>IF(ISERROR(D244/E244), 0,(D244/E244))</f>
        <v>0.48968035087026446</v>
      </c>
      <c r="G244" s="126">
        <f>SUM(G22,G39,G56,G73,G90,G107,G124,G141,G158,G175,G192,G209,G226,G243)</f>
        <v>1474512</v>
      </c>
      <c r="H244" s="126">
        <f>SUM(H22,H39,H56,H73,H90,H107,H124,H141,H158,H175,H192,H209,H226,H243)</f>
        <v>2895963</v>
      </c>
      <c r="I244" s="127">
        <f t="shared" ref="I244" si="271">IF(ISERROR(G244/H244),0, (G244/H244))</f>
        <v>0.50916120129987852</v>
      </c>
      <c r="J244" s="126">
        <f>SUM(J22,J39,J56,J73,J90,J107,J124,J141,J158,J175,J192,J209,J226,J243)</f>
        <v>1610812</v>
      </c>
      <c r="K244" s="126">
        <f>SUM(K22,K39,K56,K73,K90,K107,K124,K141,K158,K175,K192,K209,K226,K243)</f>
        <v>3977185</v>
      </c>
      <c r="L244" s="127">
        <f t="shared" ref="L244" si="272">IF(ISERROR(J244/K244), 0, (J244/K244))</f>
        <v>0.40501309343166081</v>
      </c>
      <c r="M244" s="126">
        <f>SUM(M22,M39,M56,M73,M90,M107,M124,M141,M158,M175,M192,M209,M226,M243)</f>
        <v>1427458</v>
      </c>
      <c r="N244" s="126">
        <f>SUM(N22,N39,N56,N73,N90,N107,N124,N141,N158,N175,N192,N209,N226,N243)</f>
        <v>3639892</v>
      </c>
      <c r="O244" s="127">
        <f t="shared" ref="O244" si="273">IF(ISERROR(M244/N244), 0, (M244/N244))</f>
        <v>0.39217042703464827</v>
      </c>
      <c r="P244" s="126">
        <f>SUM(P22,P39,P56,P73,P90,P107,P124,P141,P158,P175,P192,P209,P226,P243)</f>
        <v>1354832</v>
      </c>
      <c r="Q244" s="126">
        <f>SUM(Q22,Q39,Q56,Q73,Q90,Q107,Q124,Q141,Q158,Q175,Q192,Q209,Q226,Q243)</f>
        <v>2972203</v>
      </c>
      <c r="R244" s="127">
        <f t="shared" ref="R244" si="274">IF(ISERROR(P244/Q244), 0, (P244/Q244))</f>
        <v>0.45583427511512503</v>
      </c>
      <c r="S244" s="126">
        <f>SUM(S22,S39,S56,S73,S90,S107,S124,S141,S158,S175,S192,S209,S226,S243)</f>
        <v>0</v>
      </c>
      <c r="T244" s="126">
        <f>SUM(T22,T39,T56,T73,T90,T107,T124,T141,T158,T175,T192,T209,T226,T243)</f>
        <v>0</v>
      </c>
      <c r="U244" s="127">
        <f t="shared" ref="U244" si="275">IF(ISERROR(S244/T244), 0, (S244/T244))</f>
        <v>0</v>
      </c>
      <c r="V244" s="126">
        <f>SUM(V22,V39,V56,V73,V90,V107,V124,V141,V158,V175,V192,V209,V226,V243)</f>
        <v>1156341</v>
      </c>
      <c r="W244" s="126">
        <f>SUM(W22,W39,W56,W73,W90,W107,W124,W141,W158,W175,W192,W209,W226,W243)</f>
        <v>3060000</v>
      </c>
      <c r="X244" s="127">
        <f t="shared" ref="X244" si="276">IF(ISERROR(V244/W244), 0, (V244/W244))</f>
        <v>0.37788921568627448</v>
      </c>
      <c r="Y244" s="126">
        <f>SUM(Y22,Y39,Y56,Y73,Y90,Y107,Y124,Y141,Y158,Y175,Y192,Y209,Y226,Y243)</f>
        <v>459210</v>
      </c>
      <c r="Z244" s="126">
        <f>SUM(Z22,Z39,Z56,Z73,Z90,Z107,Z124,Z141,Z158,Z175,Z192,Z209,Z226,Z243)</f>
        <v>1019006</v>
      </c>
      <c r="AA244" s="127">
        <f t="shared" ref="AA244" si="277">IF(ISERROR(Y244/Z244), 0, (Y244/Z244))</f>
        <v>0.4506450403628634</v>
      </c>
      <c r="AB244" s="126">
        <f>SUM(AB22,AB39,AB56,AB73,AB90,AB107,AB124,AB141,AB158,AB175,AB192,AB209,AB226,AB243)</f>
        <v>39702</v>
      </c>
      <c r="AC244" s="126">
        <f>SUM(AC22,AC39,AC56,AC73,AC90,AC107,AC124,AC141,AC158,AC175,AC192,AC209,AC226,AC243)</f>
        <v>175849</v>
      </c>
      <c r="AD244" s="80">
        <f t="shared" si="241"/>
        <v>0.22577324863945772</v>
      </c>
      <c r="AE244" s="126">
        <f>SUM(AE22,AE39,AE56,AE73,AE90,AE107,AE124,AE141,AE158,AE175,AE192,AE209,AE226,AE243)</f>
        <v>64404</v>
      </c>
      <c r="AF244" s="126">
        <f>SUM(AF22,AF39,AF56,AF73,AF90,AF107,AF124,AF141,AF158,AF175,AF192,AF209,AF226,AF243)</f>
        <v>122732</v>
      </c>
      <c r="AG244" s="80">
        <f t="shared" si="242"/>
        <v>0.52475312062053903</v>
      </c>
      <c r="AH244" s="126">
        <f>SUM(AH22,AH39,AH56,AH73,AH90,AH107,AH124,AH141,AH158,AH175,AH192,AH209,AH226,AH243)</f>
        <v>49002</v>
      </c>
      <c r="AI244" s="126">
        <f>SUM(AI22,AI39,AI56,AI73,AI90,AI107,AI124,AI141,AI158,AI175,AI192,AI209,AI226,AI243)</f>
        <v>209890</v>
      </c>
      <c r="AJ244" s="80">
        <f t="shared" si="243"/>
        <v>0.23346514841107247</v>
      </c>
      <c r="AK244" s="126">
        <f>SUM(AK22,AK39,AK56,AK73,AK90,AK107,AK124,AK141,AK158,AK175,AK192,AK209,AK226,AK243)</f>
        <v>0</v>
      </c>
      <c r="AL244" s="126">
        <f>SUM(AL22,AL39,AL56,AL73,AL90,AL107,AL124,AL141,AL158,AL175,AL192,AL209,AL226,AL243)</f>
        <v>0</v>
      </c>
      <c r="AM244" s="80">
        <f t="shared" si="244"/>
        <v>0</v>
      </c>
      <c r="AN244" s="126">
        <f>SUM(AN22,AN39,AN56,AN73,AN90,AN107,AN124,AN141,AN158,AN175,AN192,AN209,AN226,AN243)</f>
        <v>9421769</v>
      </c>
      <c r="AO244" s="126">
        <f>SUM(AO22,AO39,AO56,AO73,AO90,AO107,AO124,AO141,AO158,AO175,AO192,AO209,AO226,AO243)</f>
        <v>21718968</v>
      </c>
      <c r="AP244" s="131">
        <f t="shared" ref="AP244" si="278">IF(ISERROR(AN244/AO244), 0, (AN244/AO244))</f>
        <v>0.43380371479897201</v>
      </c>
      <c r="AQ244" s="126">
        <f>SUM(AQ22,AQ39,AQ56,AQ73,AQ90,AQ107,AQ124,AQ141,AQ158,AQ175,AQ192,AQ209,AQ226,AQ243)</f>
        <v>1415393</v>
      </c>
    </row>
    <row r="245" spans="1:44" x14ac:dyDescent="0.3">
      <c r="N245" s="111" t="s">
        <v>77</v>
      </c>
      <c r="AB245" s="108"/>
      <c r="AE245" s="108"/>
    </row>
  </sheetData>
  <mergeCells count="210">
    <mergeCell ref="BH2:BL2"/>
    <mergeCell ref="BN2:BR2"/>
    <mergeCell ref="BT2:BX2"/>
    <mergeCell ref="BZ2:CD2"/>
    <mergeCell ref="AB4:AD4"/>
    <mergeCell ref="AE4:AG4"/>
    <mergeCell ref="AH4:AJ4"/>
    <mergeCell ref="AK4:AM4"/>
    <mergeCell ref="AN4:AP4"/>
    <mergeCell ref="AS4:AU5"/>
    <mergeCell ref="BB4:BC5"/>
    <mergeCell ref="BD4:BF4"/>
    <mergeCell ref="BH4:BI5"/>
    <mergeCell ref="BJ4:BL4"/>
    <mergeCell ref="DP2:DT2"/>
    <mergeCell ref="A4:C5"/>
    <mergeCell ref="D4:F4"/>
    <mergeCell ref="G4:I4"/>
    <mergeCell ref="J4:L4"/>
    <mergeCell ref="M4:O4"/>
    <mergeCell ref="P4:R4"/>
    <mergeCell ref="S4:U4"/>
    <mergeCell ref="V4:X4"/>
    <mergeCell ref="Y4:AA4"/>
    <mergeCell ref="CF2:CJ2"/>
    <mergeCell ref="CL2:CP2"/>
    <mergeCell ref="CR2:CV2"/>
    <mergeCell ref="CX2:DB2"/>
    <mergeCell ref="DD2:DH2"/>
    <mergeCell ref="DJ2:DN2"/>
    <mergeCell ref="AS2:AX2"/>
    <mergeCell ref="BB2:BF2"/>
    <mergeCell ref="BT4:BU5"/>
    <mergeCell ref="BV4:BX4"/>
    <mergeCell ref="BZ4:CA5"/>
    <mergeCell ref="CB4:CD4"/>
    <mergeCell ref="AV4:AX4"/>
    <mergeCell ref="AZ4:AZ5"/>
    <mergeCell ref="DP4:DQ5"/>
    <mergeCell ref="DR4:DT4"/>
    <mergeCell ref="A6:A21"/>
    <mergeCell ref="B6:B9"/>
    <mergeCell ref="AS6:AS21"/>
    <mergeCell ref="AT6:AT9"/>
    <mergeCell ref="AZ6:AZ9"/>
    <mergeCell ref="BB6:BB9"/>
    <mergeCell ref="BH6:BH9"/>
    <mergeCell ref="BN6:BN9"/>
    <mergeCell ref="CX4:CY5"/>
    <mergeCell ref="CZ4:DB4"/>
    <mergeCell ref="DD4:DE5"/>
    <mergeCell ref="DF4:DH4"/>
    <mergeCell ref="DJ4:DK5"/>
    <mergeCell ref="DL4:DN4"/>
    <mergeCell ref="CF4:CG5"/>
    <mergeCell ref="CH4:CJ4"/>
    <mergeCell ref="CL4:CM5"/>
    <mergeCell ref="CN4:CP4"/>
    <mergeCell ref="CR4:CS5"/>
    <mergeCell ref="CT4:CV4"/>
    <mergeCell ref="BN4:BO5"/>
    <mergeCell ref="BP4:BR4"/>
    <mergeCell ref="DP6:DP9"/>
    <mergeCell ref="B10:B13"/>
    <mergeCell ref="AT10:AT13"/>
    <mergeCell ref="AZ10:AZ13"/>
    <mergeCell ref="BB10:BB13"/>
    <mergeCell ref="BH10:BH13"/>
    <mergeCell ref="BN10:BN13"/>
    <mergeCell ref="BT10:BT13"/>
    <mergeCell ref="BT6:BT9"/>
    <mergeCell ref="BZ6:BZ9"/>
    <mergeCell ref="CF6:CF9"/>
    <mergeCell ref="CL6:CL9"/>
    <mergeCell ref="CR6:CR9"/>
    <mergeCell ref="CX6:CX9"/>
    <mergeCell ref="DJ10:DJ13"/>
    <mergeCell ref="DP10:DP13"/>
    <mergeCell ref="CF10:CF13"/>
    <mergeCell ref="CL10:CL13"/>
    <mergeCell ref="CR10:CR13"/>
    <mergeCell ref="CX10:CX13"/>
    <mergeCell ref="DD10:DD13"/>
    <mergeCell ref="AZ14:AZ17"/>
    <mergeCell ref="BB14:BB17"/>
    <mergeCell ref="BH14:BH17"/>
    <mergeCell ref="BN14:BN17"/>
    <mergeCell ref="BT14:BT17"/>
    <mergeCell ref="BZ14:BZ17"/>
    <mergeCell ref="BZ10:BZ13"/>
    <mergeCell ref="DD6:DD9"/>
    <mergeCell ref="DJ6:DJ9"/>
    <mergeCell ref="CL18:CL21"/>
    <mergeCell ref="CR18:CR21"/>
    <mergeCell ref="CX18:CX21"/>
    <mergeCell ref="DD18:DD21"/>
    <mergeCell ref="DJ18:DJ21"/>
    <mergeCell ref="DP18:DP21"/>
    <mergeCell ref="DP14:DP17"/>
    <mergeCell ref="B18:B21"/>
    <mergeCell ref="AT18:AT21"/>
    <mergeCell ref="AZ18:AZ21"/>
    <mergeCell ref="BB18:BB21"/>
    <mergeCell ref="BH18:BH21"/>
    <mergeCell ref="BN18:BN21"/>
    <mergeCell ref="BT18:BT21"/>
    <mergeCell ref="BZ18:BZ21"/>
    <mergeCell ref="CF18:CF21"/>
    <mergeCell ref="CF14:CF17"/>
    <mergeCell ref="CL14:CL17"/>
    <mergeCell ref="CR14:CR17"/>
    <mergeCell ref="CX14:CX17"/>
    <mergeCell ref="DD14:DD17"/>
    <mergeCell ref="DJ14:DJ17"/>
    <mergeCell ref="B14:B17"/>
    <mergeCell ref="AT14:AT17"/>
    <mergeCell ref="DJ22:DK22"/>
    <mergeCell ref="DP22:DQ22"/>
    <mergeCell ref="A23:A38"/>
    <mergeCell ref="B23:B26"/>
    <mergeCell ref="AS23:AU23"/>
    <mergeCell ref="B27:B30"/>
    <mergeCell ref="B31:B34"/>
    <mergeCell ref="B35:B38"/>
    <mergeCell ref="BZ22:CA22"/>
    <mergeCell ref="CF22:CG22"/>
    <mergeCell ref="CL22:CM22"/>
    <mergeCell ref="CR22:CS22"/>
    <mergeCell ref="CX22:CY22"/>
    <mergeCell ref="DD22:DE22"/>
    <mergeCell ref="A22:C22"/>
    <mergeCell ref="AS22:AU22"/>
    <mergeCell ref="BB22:BC22"/>
    <mergeCell ref="BH22:BI22"/>
    <mergeCell ref="BN22:BO22"/>
    <mergeCell ref="BT22:BU22"/>
    <mergeCell ref="A56:C56"/>
    <mergeCell ref="A57:A72"/>
    <mergeCell ref="B57:B60"/>
    <mergeCell ref="B61:B64"/>
    <mergeCell ref="B65:B68"/>
    <mergeCell ref="B69:B72"/>
    <mergeCell ref="A39:C39"/>
    <mergeCell ref="A40:A55"/>
    <mergeCell ref="B40:B43"/>
    <mergeCell ref="B44:B47"/>
    <mergeCell ref="B48:B51"/>
    <mergeCell ref="B52:B55"/>
    <mergeCell ref="A90:C90"/>
    <mergeCell ref="A91:A106"/>
    <mergeCell ref="B91:B94"/>
    <mergeCell ref="B95:B98"/>
    <mergeCell ref="B99:B102"/>
    <mergeCell ref="B103:B106"/>
    <mergeCell ref="A73:C73"/>
    <mergeCell ref="A74:A89"/>
    <mergeCell ref="B74:B77"/>
    <mergeCell ref="B78:B81"/>
    <mergeCell ref="B82:B85"/>
    <mergeCell ref="B86:B89"/>
    <mergeCell ref="A124:C124"/>
    <mergeCell ref="A125:A140"/>
    <mergeCell ref="B125:B128"/>
    <mergeCell ref="B129:B132"/>
    <mergeCell ref="B133:B136"/>
    <mergeCell ref="B137:B140"/>
    <mergeCell ref="A107:C107"/>
    <mergeCell ref="A108:A123"/>
    <mergeCell ref="B108:B111"/>
    <mergeCell ref="B112:B115"/>
    <mergeCell ref="B116:B119"/>
    <mergeCell ref="B120:B123"/>
    <mergeCell ref="A158:C158"/>
    <mergeCell ref="A159:A174"/>
    <mergeCell ref="B159:B162"/>
    <mergeCell ref="B163:B166"/>
    <mergeCell ref="B167:B170"/>
    <mergeCell ref="B171:B174"/>
    <mergeCell ref="A141:C141"/>
    <mergeCell ref="A142:A157"/>
    <mergeCell ref="B142:B145"/>
    <mergeCell ref="B146:B149"/>
    <mergeCell ref="B150:B153"/>
    <mergeCell ref="B154:B157"/>
    <mergeCell ref="A192:C192"/>
    <mergeCell ref="A193:A208"/>
    <mergeCell ref="B193:B196"/>
    <mergeCell ref="B197:B200"/>
    <mergeCell ref="B201:B204"/>
    <mergeCell ref="B205:B208"/>
    <mergeCell ref="A175:C175"/>
    <mergeCell ref="A176:A191"/>
    <mergeCell ref="B176:B179"/>
    <mergeCell ref="B180:B183"/>
    <mergeCell ref="B184:B187"/>
    <mergeCell ref="B188:B191"/>
    <mergeCell ref="A243:C243"/>
    <mergeCell ref="A244:C244"/>
    <mergeCell ref="A226:C226"/>
    <mergeCell ref="A227:A242"/>
    <mergeCell ref="B227:B230"/>
    <mergeCell ref="B231:B234"/>
    <mergeCell ref="B235:B238"/>
    <mergeCell ref="B239:B242"/>
    <mergeCell ref="A209:C209"/>
    <mergeCell ref="A210:A225"/>
    <mergeCell ref="B210:B213"/>
    <mergeCell ref="B214:B217"/>
    <mergeCell ref="B218:B221"/>
    <mergeCell ref="B222:B225"/>
  </mergeCells>
  <phoneticPr fontId="16" type="noConversion"/>
  <pageMargins left="0.69999998807907104" right="0.69999998807907104" top="0.75" bottom="0.75" header="0.30000001192092896" footer="0.30000001192092896"/>
  <pageSetup paperSize="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C531-E794-46D9-B0EE-8FBDBDCF8B87}">
  <sheetPr>
    <pageSetUpPr fitToPage="1"/>
  </sheetPr>
  <dimension ref="A2:DT245"/>
  <sheetViews>
    <sheetView tabSelected="1" zoomScale="85" zoomScaleNormal="85" workbookViewId="0">
      <pane xSplit="3" ySplit="5" topLeftCell="AD6" activePane="bottomRight" state="frozen"/>
      <selection pane="topRight" activeCell="D1" sqref="D1"/>
      <selection pane="bottomLeft" activeCell="A6" sqref="A6"/>
      <selection pane="bottomRight" activeCell="AS6" sqref="AS6:AS21"/>
    </sheetView>
  </sheetViews>
  <sheetFormatPr defaultColWidth="9" defaultRowHeight="16.5" x14ac:dyDescent="0.3"/>
  <cols>
    <col min="1" max="1" width="7" style="90" customWidth="1"/>
    <col min="2" max="2" width="8.5" style="90" customWidth="1"/>
    <col min="3" max="3" width="4.25" style="110" customWidth="1"/>
    <col min="4" max="4" width="11.5" bestFit="1" customWidth="1"/>
    <col min="5" max="5" width="11.625" style="5" customWidth="1"/>
    <col min="6" max="6" width="8.125" style="4" bestFit="1" customWidth="1"/>
    <col min="7" max="7" width="11.5" bestFit="1" customWidth="1"/>
    <col min="8" max="8" width="11.625" style="5" customWidth="1"/>
    <col min="9" max="9" width="8.125" style="4" bestFit="1" customWidth="1"/>
    <col min="10" max="10" width="11.125" customWidth="1"/>
    <col min="11" max="11" width="11.625" style="5" customWidth="1"/>
    <col min="12" max="12" width="8.125" style="4" bestFit="1" customWidth="1"/>
    <col min="13" max="13" width="11.5" bestFit="1" customWidth="1"/>
    <col min="14" max="14" width="11.625" style="5" customWidth="1"/>
    <col min="15" max="15" width="8.125" style="4" bestFit="1" customWidth="1"/>
    <col min="16" max="16" width="9.75" customWidth="1"/>
    <col min="17" max="17" width="11.625" style="5" customWidth="1"/>
    <col min="18" max="18" width="8.625" style="4" customWidth="1"/>
    <col min="19" max="19" width="9.75" customWidth="1"/>
    <col min="20" max="20" width="11.625" style="5" customWidth="1"/>
    <col min="21" max="21" width="8.625" style="4" customWidth="1"/>
    <col min="22" max="22" width="9.75" customWidth="1"/>
    <col min="23" max="23" width="11.625" style="5" customWidth="1"/>
    <col min="24" max="24" width="8.125" style="4" bestFit="1" customWidth="1"/>
    <col min="25" max="25" width="9.75" customWidth="1"/>
    <col min="26" max="26" width="11.625" style="5" customWidth="1"/>
    <col min="27" max="27" width="8.125" style="4" bestFit="1" customWidth="1"/>
    <col min="28" max="28" width="10.75" style="4" customWidth="1"/>
    <col min="29" max="29" width="11.625" style="5" customWidth="1"/>
    <col min="30" max="30" width="8.625" style="4" customWidth="1"/>
    <col min="31" max="31" width="10.25" style="4" customWidth="1"/>
    <col min="32" max="32" width="11.625" style="5" customWidth="1"/>
    <col min="33" max="33" width="8.5" style="4" customWidth="1"/>
    <col min="34" max="34" width="11.75" style="4" bestFit="1" customWidth="1"/>
    <col min="35" max="35" width="11.625" style="5" customWidth="1"/>
    <col min="36" max="36" width="8.5" style="4" customWidth="1"/>
    <col min="37" max="37" width="10.5" style="4" customWidth="1"/>
    <col min="38" max="38" width="9.375" style="4" customWidth="1"/>
    <col min="39" max="39" width="8.5" style="4" customWidth="1"/>
    <col min="40" max="40" width="11.75" style="90" bestFit="1" customWidth="1"/>
    <col min="41" max="41" width="12.75" style="90" bestFit="1" customWidth="1"/>
    <col min="42" max="42" width="8.625" style="4" customWidth="1"/>
    <col min="43" max="43" width="13.375" style="5" customWidth="1"/>
    <col min="44" max="44" width="9" style="90"/>
    <col min="45" max="45" width="10.25" style="90" bestFit="1" customWidth="1"/>
    <col min="46" max="47" width="11.75" style="90" bestFit="1" customWidth="1"/>
    <col min="48" max="48" width="12.75" style="90" bestFit="1" customWidth="1"/>
    <col min="49" max="49" width="13.875" style="90" bestFit="1" customWidth="1"/>
    <col min="50" max="50" width="12.625" style="90" bestFit="1" customWidth="1"/>
    <col min="51" max="51" width="11.75" style="90" bestFit="1" customWidth="1"/>
    <col min="52" max="52" width="18.75" style="90" customWidth="1"/>
    <col min="53" max="53" width="9" style="90" hidden="1" customWidth="1"/>
    <col min="54" max="55" width="9" hidden="1" customWidth="1"/>
    <col min="56" max="56" width="10.25" hidden="1" customWidth="1"/>
    <col min="57" max="57" width="11.5" hidden="1" customWidth="1"/>
    <col min="58" max="61" width="9" hidden="1" customWidth="1"/>
    <col min="62" max="62" width="10.25" hidden="1" customWidth="1"/>
    <col min="63" max="63" width="11.5" hidden="1" customWidth="1"/>
    <col min="64" max="67" width="9" hidden="1" customWidth="1"/>
    <col min="68" max="68" width="12.25" hidden="1" customWidth="1"/>
    <col min="69" max="69" width="11.5" hidden="1" customWidth="1"/>
    <col min="70" max="73" width="9" hidden="1" customWidth="1"/>
    <col min="74" max="74" width="10.75" hidden="1" customWidth="1"/>
    <col min="75" max="75" width="11.5" hidden="1" customWidth="1"/>
    <col min="76" max="78" width="9" hidden="1" customWidth="1"/>
    <col min="79" max="79" width="6" hidden="1" customWidth="1"/>
    <col min="80" max="80" width="12.25" hidden="1" customWidth="1"/>
    <col min="81" max="81" width="11.5" hidden="1" customWidth="1"/>
    <col min="82" max="84" width="9" hidden="1" customWidth="1"/>
    <col min="85" max="85" width="6" hidden="1" customWidth="1"/>
    <col min="86" max="86" width="11" hidden="1" customWidth="1"/>
    <col min="87" max="87" width="11.5" hidden="1" customWidth="1"/>
    <col min="88" max="91" width="9" hidden="1" customWidth="1"/>
    <col min="92" max="92" width="10.25" hidden="1" customWidth="1"/>
    <col min="93" max="93" width="11.5" hidden="1" customWidth="1"/>
    <col min="94" max="94" width="9" hidden="1" customWidth="1"/>
    <col min="95" max="95" width="8.875" hidden="1" customWidth="1"/>
    <col min="96" max="97" width="9" hidden="1" customWidth="1"/>
    <col min="98" max="98" width="11.75" hidden="1" customWidth="1"/>
    <col min="99" max="99" width="13" hidden="1" customWidth="1"/>
    <col min="100" max="100" width="9" hidden="1" customWidth="1"/>
    <col min="101" max="101" width="8.875" hidden="1" customWidth="1"/>
    <col min="102" max="103" width="9" hidden="1" customWidth="1"/>
    <col min="104" max="104" width="11.75" hidden="1" customWidth="1"/>
    <col min="105" max="105" width="13" hidden="1" customWidth="1"/>
    <col min="106" max="106" width="9" hidden="1" customWidth="1"/>
    <col min="107" max="107" width="8.875" hidden="1" customWidth="1"/>
    <col min="108" max="109" width="9" hidden="1" customWidth="1"/>
    <col min="110" max="110" width="11.75" hidden="1" customWidth="1"/>
    <col min="111" max="111" width="13" hidden="1" customWidth="1"/>
    <col min="112" max="112" width="9" hidden="1" customWidth="1"/>
    <col min="113" max="116" width="9" style="90" hidden="1" customWidth="1"/>
    <col min="117" max="117" width="10.25" style="90" hidden="1" customWidth="1"/>
    <col min="118" max="124" width="9" style="90" hidden="1" customWidth="1"/>
    <col min="125" max="126" width="9" style="90" customWidth="1"/>
    <col min="127" max="16384" width="9" style="90"/>
  </cols>
  <sheetData>
    <row r="2" spans="1:124" ht="42" customHeight="1" x14ac:dyDescent="0.3">
      <c r="A2" s="89" t="s">
        <v>95</v>
      </c>
      <c r="B2" s="89"/>
      <c r="C2" s="89"/>
      <c r="D2" s="1"/>
      <c r="E2" s="89"/>
      <c r="F2" s="89"/>
      <c r="G2" s="1"/>
      <c r="H2" s="76"/>
      <c r="I2" s="89"/>
      <c r="J2" s="1"/>
      <c r="K2" s="76"/>
      <c r="L2" s="89"/>
      <c r="M2" s="1"/>
      <c r="N2" s="79"/>
      <c r="O2" s="3"/>
      <c r="AS2" s="256" t="s">
        <v>16</v>
      </c>
      <c r="AT2" s="256"/>
      <c r="AU2" s="256"/>
      <c r="AV2" s="256"/>
      <c r="AW2" s="256"/>
      <c r="AX2" s="256"/>
      <c r="BB2" s="199" t="s">
        <v>6</v>
      </c>
      <c r="BC2" s="199"/>
      <c r="BD2" s="199"/>
      <c r="BE2" s="199"/>
      <c r="BF2" s="199"/>
      <c r="BH2" s="199" t="s">
        <v>27</v>
      </c>
      <c r="BI2" s="199"/>
      <c r="BJ2" s="199"/>
      <c r="BK2" s="199"/>
      <c r="BL2" s="199"/>
      <c r="BN2" s="199" t="s">
        <v>18</v>
      </c>
      <c r="BO2" s="199"/>
      <c r="BP2" s="199"/>
      <c r="BQ2" s="199"/>
      <c r="BR2" s="199"/>
      <c r="BT2" s="199" t="s">
        <v>37</v>
      </c>
      <c r="BU2" s="199"/>
      <c r="BV2" s="199"/>
      <c r="BW2" s="199"/>
      <c r="BX2" s="199"/>
      <c r="BZ2" s="199" t="s">
        <v>23</v>
      </c>
      <c r="CA2" s="199"/>
      <c r="CB2" s="199"/>
      <c r="CC2" s="199"/>
      <c r="CD2" s="199"/>
      <c r="CF2" s="199" t="s">
        <v>19</v>
      </c>
      <c r="CG2" s="199"/>
      <c r="CH2" s="199"/>
      <c r="CI2" s="199"/>
      <c r="CJ2" s="199"/>
      <c r="CL2" s="199" t="s">
        <v>20</v>
      </c>
      <c r="CM2" s="199"/>
      <c r="CN2" s="199"/>
      <c r="CO2" s="199"/>
      <c r="CP2" s="199"/>
      <c r="CR2" s="199" t="s">
        <v>68</v>
      </c>
      <c r="CS2" s="199"/>
      <c r="CT2" s="199"/>
      <c r="CU2" s="199"/>
      <c r="CV2" s="199"/>
      <c r="CX2" s="199" t="s">
        <v>69</v>
      </c>
      <c r="CY2" s="199"/>
      <c r="CZ2" s="199"/>
      <c r="DA2" s="199"/>
      <c r="DB2" s="199"/>
      <c r="DD2" s="199" t="s">
        <v>70</v>
      </c>
      <c r="DE2" s="199"/>
      <c r="DF2" s="199"/>
      <c r="DG2" s="199"/>
      <c r="DH2" s="199"/>
      <c r="DJ2" s="199" t="s">
        <v>86</v>
      </c>
      <c r="DK2" s="199"/>
      <c r="DL2" s="199"/>
      <c r="DM2" s="199"/>
      <c r="DN2" s="199"/>
      <c r="DP2" s="199" t="s">
        <v>87</v>
      </c>
      <c r="DQ2" s="199"/>
      <c r="DR2" s="199"/>
      <c r="DS2" s="199"/>
      <c r="DT2" s="199"/>
    </row>
    <row r="3" spans="1:124" x14ac:dyDescent="0.3">
      <c r="DJ3"/>
      <c r="DK3"/>
      <c r="DL3"/>
      <c r="DM3"/>
      <c r="DN3"/>
      <c r="DP3"/>
      <c r="DQ3"/>
      <c r="DR3"/>
      <c r="DS3"/>
      <c r="DT3"/>
    </row>
    <row r="4" spans="1:124" ht="22.5" customHeight="1" x14ac:dyDescent="0.3">
      <c r="A4" s="257" t="s">
        <v>36</v>
      </c>
      <c r="B4" s="257"/>
      <c r="C4" s="257"/>
      <c r="D4" s="257" t="s">
        <v>6</v>
      </c>
      <c r="E4" s="257"/>
      <c r="F4" s="257"/>
      <c r="G4" s="251" t="s">
        <v>17</v>
      </c>
      <c r="H4" s="252"/>
      <c r="I4" s="253"/>
      <c r="J4" s="257" t="s">
        <v>18</v>
      </c>
      <c r="K4" s="257"/>
      <c r="L4" s="257"/>
      <c r="M4" s="257" t="s">
        <v>37</v>
      </c>
      <c r="N4" s="257"/>
      <c r="O4" s="257"/>
      <c r="P4" s="257" t="s">
        <v>23</v>
      </c>
      <c r="Q4" s="257"/>
      <c r="R4" s="257"/>
      <c r="S4" s="257" t="s">
        <v>19</v>
      </c>
      <c r="T4" s="257"/>
      <c r="U4" s="257"/>
      <c r="V4" s="257" t="s">
        <v>20</v>
      </c>
      <c r="W4" s="257"/>
      <c r="X4" s="257"/>
      <c r="Y4" s="257" t="s">
        <v>68</v>
      </c>
      <c r="Z4" s="257"/>
      <c r="AA4" s="257"/>
      <c r="AB4" s="251" t="s">
        <v>69</v>
      </c>
      <c r="AC4" s="252"/>
      <c r="AD4" s="253"/>
      <c r="AE4" s="251" t="s">
        <v>70</v>
      </c>
      <c r="AF4" s="252"/>
      <c r="AG4" s="253"/>
      <c r="AH4" s="251" t="s">
        <v>86</v>
      </c>
      <c r="AI4" s="252"/>
      <c r="AJ4" s="253"/>
      <c r="AK4" s="251" t="s">
        <v>87</v>
      </c>
      <c r="AL4" s="252"/>
      <c r="AM4" s="253"/>
      <c r="AN4" s="251" t="s">
        <v>44</v>
      </c>
      <c r="AO4" s="252"/>
      <c r="AP4" s="252"/>
      <c r="AQ4" s="132" t="s">
        <v>60</v>
      </c>
      <c r="AR4" s="121"/>
      <c r="AS4" s="254" t="s">
        <v>36</v>
      </c>
      <c r="AT4" s="254"/>
      <c r="AU4" s="254"/>
      <c r="AV4" s="254" t="s">
        <v>46</v>
      </c>
      <c r="AW4" s="254"/>
      <c r="AX4" s="254"/>
      <c r="AY4" s="115" t="s">
        <v>60</v>
      </c>
      <c r="AZ4" s="245" t="s">
        <v>42</v>
      </c>
      <c r="BB4" s="200" t="s">
        <v>36</v>
      </c>
      <c r="BC4" s="200"/>
      <c r="BD4" s="200" t="s">
        <v>44</v>
      </c>
      <c r="BE4" s="200"/>
      <c r="BF4" s="200"/>
      <c r="BH4" s="200" t="s">
        <v>36</v>
      </c>
      <c r="BI4" s="200"/>
      <c r="BJ4" s="200" t="s">
        <v>44</v>
      </c>
      <c r="BK4" s="200"/>
      <c r="BL4" s="200"/>
      <c r="BN4" s="200" t="s">
        <v>36</v>
      </c>
      <c r="BO4" s="200"/>
      <c r="BP4" s="200" t="s">
        <v>44</v>
      </c>
      <c r="BQ4" s="200"/>
      <c r="BR4" s="200"/>
      <c r="BT4" s="200" t="s">
        <v>36</v>
      </c>
      <c r="BU4" s="200"/>
      <c r="BV4" s="200" t="s">
        <v>44</v>
      </c>
      <c r="BW4" s="200"/>
      <c r="BX4" s="200"/>
      <c r="BZ4" s="200" t="s">
        <v>36</v>
      </c>
      <c r="CA4" s="200"/>
      <c r="CB4" s="200" t="s">
        <v>44</v>
      </c>
      <c r="CC4" s="200"/>
      <c r="CD4" s="200"/>
      <c r="CF4" s="200" t="s">
        <v>36</v>
      </c>
      <c r="CG4" s="200"/>
      <c r="CH4" s="200" t="s">
        <v>44</v>
      </c>
      <c r="CI4" s="200"/>
      <c r="CJ4" s="200"/>
      <c r="CL4" s="200" t="s">
        <v>36</v>
      </c>
      <c r="CM4" s="200"/>
      <c r="CN4" s="200" t="s">
        <v>44</v>
      </c>
      <c r="CO4" s="200"/>
      <c r="CP4" s="200"/>
      <c r="CR4" s="200" t="s">
        <v>36</v>
      </c>
      <c r="CS4" s="200"/>
      <c r="CT4" s="200" t="s">
        <v>44</v>
      </c>
      <c r="CU4" s="200"/>
      <c r="CV4" s="200"/>
      <c r="CX4" s="200" t="s">
        <v>36</v>
      </c>
      <c r="CY4" s="200"/>
      <c r="CZ4" s="200" t="s">
        <v>44</v>
      </c>
      <c r="DA4" s="200"/>
      <c r="DB4" s="200"/>
      <c r="DD4" s="200" t="s">
        <v>36</v>
      </c>
      <c r="DE4" s="200"/>
      <c r="DF4" s="200" t="s">
        <v>44</v>
      </c>
      <c r="DG4" s="200"/>
      <c r="DH4" s="200"/>
      <c r="DJ4" s="200" t="s">
        <v>36</v>
      </c>
      <c r="DK4" s="200"/>
      <c r="DL4" s="200" t="s">
        <v>44</v>
      </c>
      <c r="DM4" s="200"/>
      <c r="DN4" s="200"/>
      <c r="DP4" s="200" t="s">
        <v>36</v>
      </c>
      <c r="DQ4" s="200"/>
      <c r="DR4" s="200" t="s">
        <v>44</v>
      </c>
      <c r="DS4" s="200"/>
      <c r="DT4" s="200"/>
    </row>
    <row r="5" spans="1:124" ht="37.5" customHeight="1" thickBot="1" x14ac:dyDescent="0.35">
      <c r="A5" s="258"/>
      <c r="B5" s="258"/>
      <c r="C5" s="258"/>
      <c r="D5" s="112" t="s">
        <v>67</v>
      </c>
      <c r="E5" s="68" t="s">
        <v>10</v>
      </c>
      <c r="F5" s="93" t="s">
        <v>40</v>
      </c>
      <c r="G5" s="112" t="s">
        <v>67</v>
      </c>
      <c r="H5" s="68" t="s">
        <v>10</v>
      </c>
      <c r="I5" s="93" t="s">
        <v>40</v>
      </c>
      <c r="J5" s="112" t="s">
        <v>67</v>
      </c>
      <c r="K5" s="68" t="s">
        <v>10</v>
      </c>
      <c r="L5" s="93" t="s">
        <v>40</v>
      </c>
      <c r="M5" s="112" t="s">
        <v>67</v>
      </c>
      <c r="N5" s="68" t="s">
        <v>10</v>
      </c>
      <c r="O5" s="93" t="s">
        <v>40</v>
      </c>
      <c r="P5" s="112" t="s">
        <v>67</v>
      </c>
      <c r="Q5" s="68" t="s">
        <v>10</v>
      </c>
      <c r="R5" s="93" t="s">
        <v>40</v>
      </c>
      <c r="S5" s="112" t="s">
        <v>67</v>
      </c>
      <c r="T5" s="68" t="s">
        <v>10</v>
      </c>
      <c r="U5" s="93" t="s">
        <v>40</v>
      </c>
      <c r="V5" s="112" t="s">
        <v>67</v>
      </c>
      <c r="W5" s="68" t="s">
        <v>10</v>
      </c>
      <c r="X5" s="93" t="s">
        <v>40</v>
      </c>
      <c r="Y5" s="112" t="s">
        <v>67</v>
      </c>
      <c r="Z5" s="68" t="s">
        <v>10</v>
      </c>
      <c r="AA5" s="93" t="s">
        <v>40</v>
      </c>
      <c r="AB5" s="112" t="s">
        <v>67</v>
      </c>
      <c r="AC5" s="68" t="s">
        <v>10</v>
      </c>
      <c r="AD5" s="93" t="s">
        <v>40</v>
      </c>
      <c r="AE5" s="112" t="s">
        <v>67</v>
      </c>
      <c r="AF5" s="68" t="s">
        <v>10</v>
      </c>
      <c r="AG5" s="93" t="s">
        <v>40</v>
      </c>
      <c r="AH5" s="112" t="s">
        <v>67</v>
      </c>
      <c r="AI5" s="68" t="s">
        <v>10</v>
      </c>
      <c r="AJ5" s="93" t="s">
        <v>40</v>
      </c>
      <c r="AK5" s="112" t="s">
        <v>67</v>
      </c>
      <c r="AL5" s="68" t="s">
        <v>10</v>
      </c>
      <c r="AM5" s="93" t="s">
        <v>40</v>
      </c>
      <c r="AN5" s="91" t="s">
        <v>76</v>
      </c>
      <c r="AO5" s="92" t="s">
        <v>10</v>
      </c>
      <c r="AP5" s="130" t="s">
        <v>40</v>
      </c>
      <c r="AQ5" s="141" t="s">
        <v>21</v>
      </c>
      <c r="AR5" s="121"/>
      <c r="AS5" s="255"/>
      <c r="AT5" s="255"/>
      <c r="AU5" s="255"/>
      <c r="AV5" s="94" t="s">
        <v>76</v>
      </c>
      <c r="AW5" s="95" t="s">
        <v>10</v>
      </c>
      <c r="AX5" s="95" t="s">
        <v>40</v>
      </c>
      <c r="AY5" s="10" t="s">
        <v>21</v>
      </c>
      <c r="AZ5" s="246"/>
      <c r="BB5" s="201"/>
      <c r="BC5" s="201"/>
      <c r="BD5" s="7" t="s">
        <v>76</v>
      </c>
      <c r="BE5" s="8" t="s">
        <v>10</v>
      </c>
      <c r="BF5" s="8" t="s">
        <v>40</v>
      </c>
      <c r="BH5" s="201"/>
      <c r="BI5" s="201"/>
      <c r="BJ5" s="7" t="s">
        <v>76</v>
      </c>
      <c r="BK5" s="8" t="s">
        <v>10</v>
      </c>
      <c r="BL5" s="8" t="s">
        <v>40</v>
      </c>
      <c r="BN5" s="201"/>
      <c r="BO5" s="201"/>
      <c r="BP5" s="7" t="s">
        <v>76</v>
      </c>
      <c r="BQ5" s="8" t="s">
        <v>10</v>
      </c>
      <c r="BR5" s="8" t="s">
        <v>40</v>
      </c>
      <c r="BT5" s="201"/>
      <c r="BU5" s="201"/>
      <c r="BV5" s="7" t="s">
        <v>76</v>
      </c>
      <c r="BW5" s="8" t="s">
        <v>10</v>
      </c>
      <c r="BX5" s="8" t="s">
        <v>40</v>
      </c>
      <c r="BZ5" s="201"/>
      <c r="CA5" s="201"/>
      <c r="CB5" s="7" t="s">
        <v>76</v>
      </c>
      <c r="CC5" s="8" t="s">
        <v>10</v>
      </c>
      <c r="CD5" s="8" t="s">
        <v>40</v>
      </c>
      <c r="CF5" s="201"/>
      <c r="CG5" s="201"/>
      <c r="CH5" s="7" t="s">
        <v>76</v>
      </c>
      <c r="CI5" s="8" t="s">
        <v>10</v>
      </c>
      <c r="CJ5" s="8" t="s">
        <v>40</v>
      </c>
      <c r="CL5" s="201"/>
      <c r="CM5" s="201"/>
      <c r="CN5" s="7" t="s">
        <v>76</v>
      </c>
      <c r="CO5" s="8" t="s">
        <v>10</v>
      </c>
      <c r="CP5" s="8" t="s">
        <v>40</v>
      </c>
      <c r="CR5" s="201"/>
      <c r="CS5" s="201"/>
      <c r="CT5" s="7" t="s">
        <v>76</v>
      </c>
      <c r="CU5" s="8" t="s">
        <v>10</v>
      </c>
      <c r="CV5" s="8" t="s">
        <v>40</v>
      </c>
      <c r="CX5" s="201"/>
      <c r="CY5" s="201"/>
      <c r="CZ5" s="7" t="s">
        <v>76</v>
      </c>
      <c r="DA5" s="8" t="s">
        <v>10</v>
      </c>
      <c r="DB5" s="8" t="s">
        <v>40</v>
      </c>
      <c r="DD5" s="201"/>
      <c r="DE5" s="201"/>
      <c r="DF5" s="7" t="s">
        <v>76</v>
      </c>
      <c r="DG5" s="8" t="s">
        <v>10</v>
      </c>
      <c r="DH5" s="8" t="s">
        <v>40</v>
      </c>
      <c r="DJ5" s="201"/>
      <c r="DK5" s="201"/>
      <c r="DL5" s="7" t="s">
        <v>76</v>
      </c>
      <c r="DM5" s="8" t="s">
        <v>10</v>
      </c>
      <c r="DN5" s="8" t="s">
        <v>40</v>
      </c>
      <c r="DP5" s="201"/>
      <c r="DQ5" s="201"/>
      <c r="DR5" s="7" t="s">
        <v>76</v>
      </c>
      <c r="DS5" s="8" t="s">
        <v>10</v>
      </c>
      <c r="DT5" s="8" t="s">
        <v>40</v>
      </c>
    </row>
    <row r="6" spans="1:124" ht="18.75" customHeight="1" thickTop="1" x14ac:dyDescent="0.3">
      <c r="A6" s="247" t="s">
        <v>22</v>
      </c>
      <c r="B6" s="233" t="s">
        <v>24</v>
      </c>
      <c r="C6" s="96" t="s">
        <v>41</v>
      </c>
      <c r="D6" s="5">
        <v>61476</v>
      </c>
      <c r="E6" s="69"/>
      <c r="F6" s="55">
        <f t="shared" ref="F6:F69" si="0">IF(ISERROR(D6/E6),0,(D6/E6))</f>
        <v>0</v>
      </c>
      <c r="G6" s="5">
        <v>52962</v>
      </c>
      <c r="H6" s="69"/>
      <c r="I6" s="55">
        <f>IF(ISERROR(G6/H6),0,(G6/H6))</f>
        <v>0</v>
      </c>
      <c r="J6" s="5">
        <v>38344</v>
      </c>
      <c r="K6" s="69"/>
      <c r="L6" s="55">
        <f t="shared" ref="L6:L69" si="1">IF(ISERROR(J6/K6),0,(J6/K6))</f>
        <v>0</v>
      </c>
      <c r="M6" s="5">
        <v>21136</v>
      </c>
      <c r="N6" s="69"/>
      <c r="O6" s="55">
        <f t="shared" ref="O6:O69" si="2">IF(ISERROR(M6/N6),0,(M6/N6))</f>
        <v>0</v>
      </c>
      <c r="P6" s="5">
        <v>36275</v>
      </c>
      <c r="Q6" s="69"/>
      <c r="R6" s="55">
        <f t="shared" ref="R6:R69" si="3">IF(ISERROR(P6/Q6),0,(P6/Q6))</f>
        <v>0</v>
      </c>
      <c r="S6" s="77">
        <v>0</v>
      </c>
      <c r="T6" s="69"/>
      <c r="U6" s="55">
        <f t="shared" ref="U6:U69" si="4">IF(ISERROR(S6/T6),0,(S6/T6))</f>
        <v>0</v>
      </c>
      <c r="V6" s="5">
        <v>26992</v>
      </c>
      <c r="W6" s="69"/>
      <c r="X6" s="55">
        <f t="shared" ref="X6:X69" si="5">IF(ISERROR(V6/W6),0,(V6/W6))</f>
        <v>0</v>
      </c>
      <c r="Y6" s="5">
        <v>13686</v>
      </c>
      <c r="Z6" s="69"/>
      <c r="AA6" s="55">
        <f t="shared" ref="AA6:AA69" si="6">IF(ISERROR(Y6/Z6),0,(Y6/Z6))</f>
        <v>0</v>
      </c>
      <c r="AB6" s="77">
        <v>0</v>
      </c>
      <c r="AC6" s="69"/>
      <c r="AD6" s="55">
        <f t="shared" ref="AD6:AD69" si="7">IF(ISERROR(AB6/AC6),0,(AB6/AC6))</f>
        <v>0</v>
      </c>
      <c r="AE6" s="5">
        <v>2963</v>
      </c>
      <c r="AF6" s="69"/>
      <c r="AG6" s="55">
        <f t="shared" ref="AG6:AG69" si="8">IF(ISERROR(AE6/AF6),0,(AE6/AF6))</f>
        <v>0</v>
      </c>
      <c r="AH6" s="77"/>
      <c r="AI6" s="69"/>
      <c r="AJ6" s="55">
        <f t="shared" ref="AJ6:AJ69" si="9">IF(ISERROR(AH6/AI6),0,(AH6/AI6))</f>
        <v>0</v>
      </c>
      <c r="AK6" s="77"/>
      <c r="AL6" s="69"/>
      <c r="AM6" s="55">
        <f t="shared" ref="AM6:AM69" si="10">IF(ISERROR(AK6/AL6),0,(AK6/AL6))</f>
        <v>0</v>
      </c>
      <c r="AN6" s="97">
        <f>SUM(D6,G6,J6,M6,P6,S6,V6,Y6,AB6,AE6,AH6,AK6)</f>
        <v>253834</v>
      </c>
      <c r="AO6" s="77">
        <f>SUM(E6,H6,K6,N6,Q6,W6,T6,Z6,AC6,AF6,AI6,AL6)</f>
        <v>0</v>
      </c>
      <c r="AP6" s="165">
        <f t="shared" ref="AP6:AP69" si="11">IF(ISERROR(AN6/AO6),0,(AN6/AO6))</f>
        <v>0</v>
      </c>
      <c r="AQ6" s="111">
        <v>42849</v>
      </c>
      <c r="AR6" s="121"/>
      <c r="AS6" s="248" t="s">
        <v>8</v>
      </c>
      <c r="AT6" s="243" t="s">
        <v>24</v>
      </c>
      <c r="AU6" s="99" t="s">
        <v>41</v>
      </c>
      <c r="AV6" s="16">
        <f>SUM(AN6,AN23,AN40,AN57,AN74,AN91,AN108,AN125,AN142,AN159,AN210,AN176,AN193,AN227)</f>
        <v>778158</v>
      </c>
      <c r="AW6" s="16">
        <f t="shared" ref="AV6:AW8" si="12">SUM(AO6,AO23,AO40,AO57,AO74,AO91,AO108,AO125,AO142,AO159,AO210,AO176,AO193,AO227)</f>
        <v>0</v>
      </c>
      <c r="AX6" s="17">
        <f t="shared" ref="AX6:AX23" si="13">IF(ISERROR(AV6/AW6),0,(AV6/AW6))</f>
        <v>0</v>
      </c>
      <c r="AY6" s="16">
        <f>SUM(AQ6,AQ23,AQ40,AQ57,AQ74,AQ91,AQ108,AQ125,AQ142,AQ159,AQ176,AQ193,AQ210,AQ227)</f>
        <v>106027</v>
      </c>
      <c r="AZ6" s="209"/>
      <c r="BB6" s="193" t="s">
        <v>24</v>
      </c>
      <c r="BC6" s="12" t="s">
        <v>41</v>
      </c>
      <c r="BD6" s="16">
        <f>SUM(D6,D23,D40,D57,D74,D91,D108,D125,D142,D159,D176,D193,D210,D227)</f>
        <v>161826</v>
      </c>
      <c r="BE6" s="16">
        <f>SUM(E6,E23,E40,E57,E74,E91,E108,E125,E142,E159,E176,E193,E210,E227)</f>
        <v>0</v>
      </c>
      <c r="BF6" s="17">
        <f t="shared" ref="BF6:BF22" si="14">IF(ISERROR(BD6/BE6),0,(BD6/BE6))</f>
        <v>0</v>
      </c>
      <c r="BH6" s="193" t="s">
        <v>24</v>
      </c>
      <c r="BI6" s="12" t="s">
        <v>41</v>
      </c>
      <c r="BJ6" s="16">
        <f t="shared" ref="BJ6:BK8" si="15">SUM(G6,G23,G40,G57,G74,G91,G108,G125,G142,G159,G176,G193,G210,G227)</f>
        <v>138165</v>
      </c>
      <c r="BK6" s="16">
        <f t="shared" si="15"/>
        <v>0</v>
      </c>
      <c r="BL6" s="17">
        <f t="shared" ref="BL6:BL22" si="16">IF(ISERROR(BJ6/BK6),0,(BJ6/BK6))</f>
        <v>0</v>
      </c>
      <c r="BN6" s="193" t="s">
        <v>24</v>
      </c>
      <c r="BO6" s="12" t="s">
        <v>41</v>
      </c>
      <c r="BP6" s="16">
        <f t="shared" ref="BP6:BQ8" si="17">SUM(J6,J23,J40,J57,J74,J91,J108,J125,J142,J159,J176,J193,J210,J227)</f>
        <v>120709</v>
      </c>
      <c r="BQ6" s="16">
        <f t="shared" si="17"/>
        <v>0</v>
      </c>
      <c r="BR6" s="17">
        <f t="shared" ref="BR6:BR22" si="18">IF(ISERROR(BP6/BQ6),0,(BP6/BQ6))</f>
        <v>0</v>
      </c>
      <c r="BT6" s="193" t="s">
        <v>24</v>
      </c>
      <c r="BU6" s="12" t="s">
        <v>41</v>
      </c>
      <c r="BV6" s="16">
        <f t="shared" ref="BV6:BW8" si="19">SUM(M6,M23,M40,M57,M74,M91,M108,M125,M142,M159,M176,M193,M210,M227)</f>
        <v>96409</v>
      </c>
      <c r="BW6" s="16">
        <f t="shared" si="19"/>
        <v>0</v>
      </c>
      <c r="BX6" s="17">
        <f t="shared" ref="BX6:BX22" si="20">IF(ISERROR(BV6/BW6),0,(BV6/BW6))</f>
        <v>0</v>
      </c>
      <c r="BZ6" s="193" t="s">
        <v>24</v>
      </c>
      <c r="CA6" s="12" t="s">
        <v>41</v>
      </c>
      <c r="CB6" s="16">
        <f t="shared" ref="CB6:CC8" si="21">SUM(P6,P23,P40,P57,P74,P91,P108,P125,P142,P159,P176,P193,P210,P227)</f>
        <v>111682</v>
      </c>
      <c r="CC6" s="16">
        <f t="shared" si="21"/>
        <v>0</v>
      </c>
      <c r="CD6" s="17">
        <f t="shared" ref="CD6:CD22" si="22">IF(ISERROR(CB6/CC6),0,(CB6/CC6))</f>
        <v>0</v>
      </c>
      <c r="CF6" s="193" t="s">
        <v>24</v>
      </c>
      <c r="CG6" s="12" t="s">
        <v>41</v>
      </c>
      <c r="CH6" s="16">
        <f t="shared" ref="CH6:CI8" si="23">SUM(S6,S23,S40,S57,S74,S91,S108,S125,S142,S159,S176,S193,S210,S227)</f>
        <v>0</v>
      </c>
      <c r="CI6" s="16">
        <f t="shared" si="23"/>
        <v>0</v>
      </c>
      <c r="CJ6" s="17">
        <f t="shared" ref="CJ6:CJ22" si="24">IF(ISERROR(CH6/CI6),0,(CH6/CI6))</f>
        <v>0</v>
      </c>
      <c r="CL6" s="193" t="s">
        <v>24</v>
      </c>
      <c r="CM6" s="12" t="s">
        <v>41</v>
      </c>
      <c r="CN6" s="16">
        <f t="shared" ref="CN6:CO8" si="25">SUM(V6,V23,V40,V57,V74,V91,V108,V125,V159,V176,V193,V210,V227)</f>
        <v>102679</v>
      </c>
      <c r="CO6" s="16">
        <f t="shared" si="25"/>
        <v>0</v>
      </c>
      <c r="CP6" s="17">
        <f t="shared" ref="CP6:CP22" si="26">IF(ISERROR(CN6/CO6),0,(CN6/CO6))</f>
        <v>0</v>
      </c>
      <c r="CR6" s="193" t="s">
        <v>24</v>
      </c>
      <c r="CS6" s="12" t="s">
        <v>41</v>
      </c>
      <c r="CT6" s="16">
        <f t="shared" ref="CT6:CU8" si="27">SUM(Y6,Y23,Y40,Y57,Y74,Y91,Y108,Y125,Y142,Y159,Y176,Y193,Y210,Y227)</f>
        <v>31049</v>
      </c>
      <c r="CU6" s="16">
        <f t="shared" si="27"/>
        <v>0</v>
      </c>
      <c r="CV6" s="17">
        <f t="shared" ref="CV6:CV22" si="28">IF(ISERROR(CT6/CU6),0,(CT6/CU6))</f>
        <v>0</v>
      </c>
      <c r="CW6" s="16"/>
      <c r="CX6" s="193" t="s">
        <v>24</v>
      </c>
      <c r="CY6" s="12" t="s">
        <v>41</v>
      </c>
      <c r="CZ6" s="16">
        <f t="shared" ref="CZ6:DA8" si="29">SUM(AB6,AB23,AB40,AB57,AB74,AB91,AB108,AB125,AB142,AB159,AB176,AB193,AB210,AB227)</f>
        <v>2996</v>
      </c>
      <c r="DA6" s="16">
        <f t="shared" si="29"/>
        <v>0</v>
      </c>
      <c r="DB6" s="17">
        <f t="shared" ref="DB6:DB22" si="30">IF(ISERROR(CZ6/DA6),0,(CZ6/DA6))</f>
        <v>0</v>
      </c>
      <c r="DC6" s="16"/>
      <c r="DD6" s="193" t="s">
        <v>24</v>
      </c>
      <c r="DE6" s="12" t="s">
        <v>41</v>
      </c>
      <c r="DF6" s="16">
        <f t="shared" ref="DF6:DG8" si="31">SUM(AE6,AE23,AE40,AE57,AE74,AE91,AE108,AE125,AE142,AE159,AE176,AE193,AE210,AE227)</f>
        <v>7826</v>
      </c>
      <c r="DG6" s="16">
        <f t="shared" si="31"/>
        <v>0</v>
      </c>
      <c r="DH6" s="17">
        <f t="shared" ref="DH6:DH22" si="32">IF(ISERROR(DF6/DG6),0,(DF6/DG6))</f>
        <v>0</v>
      </c>
      <c r="DJ6" s="193" t="s">
        <v>24</v>
      </c>
      <c r="DK6" s="12" t="s">
        <v>41</v>
      </c>
      <c r="DL6" s="16">
        <f>SUM($AH6,$AH23,$AH40,$AH57,$AH74,$AH91,$AH108,$AH125,$AH142,$AH159,$AH176,$AH193,$AH210,$AH227)</f>
        <v>4817</v>
      </c>
      <c r="DM6" s="16">
        <f t="shared" ref="DL6:DM8" si="33">SUM(AI6,AI23,AI40,AI57,AI74,AI91,AI108,AI125,AI142,AI159,AI176,AI193,AI210,AI227)</f>
        <v>0</v>
      </c>
      <c r="DN6" s="17">
        <f t="shared" ref="DN6:DN22" si="34">IF(ISERROR(DL6/DM6),0,(DL6/DM6))</f>
        <v>0</v>
      </c>
      <c r="DP6" s="193" t="s">
        <v>24</v>
      </c>
      <c r="DQ6" s="12" t="s">
        <v>41</v>
      </c>
      <c r="DR6" s="16">
        <f>SUM($AK6,$AK23,$AK40,$AK57,$AK74,$AK91,$AK108,$AK125,$AK142,$AK159,$AK176,$AK193,$AK210,$AK227)</f>
        <v>0</v>
      </c>
      <c r="DS6" s="16">
        <f t="shared" ref="DR6:DS8" si="35">SUM(AL6,AL23,AL40,AL57,AL74,AL91,AL108,AL125,AL142,AL159,AL176,AL193,AL210,AL227)</f>
        <v>0</v>
      </c>
      <c r="DT6" s="17">
        <f t="shared" ref="DT6:DT22" si="36">IF(ISERROR(DR6/DS6),0,(DR6/DS6))</f>
        <v>0</v>
      </c>
    </row>
    <row r="7" spans="1:124" ht="18.75" customHeight="1" x14ac:dyDescent="0.3">
      <c r="A7" s="233"/>
      <c r="B7" s="233"/>
      <c r="C7" s="100" t="s">
        <v>43</v>
      </c>
      <c r="D7" s="70">
        <v>59353</v>
      </c>
      <c r="E7" s="70"/>
      <c r="F7" s="55">
        <f t="shared" si="0"/>
        <v>0</v>
      </c>
      <c r="G7" s="77">
        <v>50569</v>
      </c>
      <c r="H7" s="70"/>
      <c r="I7" s="55">
        <f>IF(ISERROR(G7/H7),0,(G7/H7))</f>
        <v>0</v>
      </c>
      <c r="J7" s="77">
        <v>30349</v>
      </c>
      <c r="K7" s="70"/>
      <c r="L7" s="55">
        <f t="shared" si="1"/>
        <v>0</v>
      </c>
      <c r="M7" s="77">
        <v>17478</v>
      </c>
      <c r="N7" s="70"/>
      <c r="O7" s="55">
        <f t="shared" si="2"/>
        <v>0</v>
      </c>
      <c r="P7" s="77">
        <v>33425</v>
      </c>
      <c r="Q7" s="70"/>
      <c r="R7" s="55">
        <f t="shared" si="3"/>
        <v>0</v>
      </c>
      <c r="S7" s="77">
        <v>0</v>
      </c>
      <c r="T7" s="70"/>
      <c r="U7" s="55">
        <f t="shared" si="4"/>
        <v>0</v>
      </c>
      <c r="V7" s="77">
        <v>21532</v>
      </c>
      <c r="W7" s="70"/>
      <c r="X7" s="55">
        <f t="shared" si="5"/>
        <v>0</v>
      </c>
      <c r="Y7" s="77">
        <v>10505</v>
      </c>
      <c r="Z7" s="70"/>
      <c r="AA7" s="55">
        <f t="shared" si="6"/>
        <v>0</v>
      </c>
      <c r="AB7" s="77"/>
      <c r="AC7" s="70"/>
      <c r="AD7" s="55">
        <f t="shared" si="7"/>
        <v>0</v>
      </c>
      <c r="AE7" s="77">
        <v>2004</v>
      </c>
      <c r="AF7" s="70"/>
      <c r="AG7" s="55">
        <f t="shared" si="8"/>
        <v>0</v>
      </c>
      <c r="AH7" s="77"/>
      <c r="AI7" s="70"/>
      <c r="AJ7" s="55">
        <f t="shared" si="9"/>
        <v>0</v>
      </c>
      <c r="AK7" s="77"/>
      <c r="AL7" s="70"/>
      <c r="AM7" s="55">
        <f t="shared" si="10"/>
        <v>0</v>
      </c>
      <c r="AN7" s="97">
        <f>SUM(D7,G7,J7,M7,P7,S7,V7,Y7,AB7,AE7,AH7,AK7)</f>
        <v>225215</v>
      </c>
      <c r="AO7" s="77">
        <f>SUM(E7,H7,K7,N7,Q7,W7,T7,Z7,AC7,AF7,AI7,AL7)</f>
        <v>0</v>
      </c>
      <c r="AP7" s="56">
        <f t="shared" si="11"/>
        <v>0</v>
      </c>
      <c r="AQ7" s="167">
        <v>41836</v>
      </c>
      <c r="AR7" s="121"/>
      <c r="AS7" s="249"/>
      <c r="AT7" s="243"/>
      <c r="AU7" s="101" t="s">
        <v>43</v>
      </c>
      <c r="AV7" s="16">
        <f t="shared" si="12"/>
        <v>693864</v>
      </c>
      <c r="AW7" s="16">
        <f t="shared" si="12"/>
        <v>0</v>
      </c>
      <c r="AX7" s="17">
        <f t="shared" si="13"/>
        <v>0</v>
      </c>
      <c r="AY7" s="16">
        <f>SUM(AQ7,AQ24,AQ41,AQ58,AQ75,AQ92,AQ109,AQ126,AQ143,AQ160,AQ177,AQ194,AQ211,AQ228)</f>
        <v>104040</v>
      </c>
      <c r="AZ7" s="210"/>
      <c r="BB7" s="193"/>
      <c r="BC7" s="19" t="s">
        <v>43</v>
      </c>
      <c r="BD7" s="16">
        <f>SUM(D7,D24,D41,D58,D75,D92,D109,D126,D143,D160,D177,D194,D211,D228)</f>
        <v>157868</v>
      </c>
      <c r="BE7" s="16">
        <f>SUM(E7,E24,E41,E58,E75,E92,E109,E126,E143,E160,E177,E194,E211,E228)</f>
        <v>0</v>
      </c>
      <c r="BF7" s="17">
        <f t="shared" si="14"/>
        <v>0</v>
      </c>
      <c r="BH7" s="193"/>
      <c r="BI7" s="19" t="s">
        <v>43</v>
      </c>
      <c r="BJ7" s="16">
        <f t="shared" si="15"/>
        <v>132509</v>
      </c>
      <c r="BK7" s="16">
        <f t="shared" si="15"/>
        <v>0</v>
      </c>
      <c r="BL7" s="17">
        <f t="shared" si="16"/>
        <v>0</v>
      </c>
      <c r="BN7" s="193"/>
      <c r="BO7" s="19" t="s">
        <v>43</v>
      </c>
      <c r="BP7" s="16">
        <f t="shared" si="17"/>
        <v>99655</v>
      </c>
      <c r="BQ7" s="16">
        <f t="shared" si="17"/>
        <v>0</v>
      </c>
      <c r="BR7" s="17">
        <f t="shared" si="18"/>
        <v>0</v>
      </c>
      <c r="BT7" s="193"/>
      <c r="BU7" s="19" t="s">
        <v>43</v>
      </c>
      <c r="BV7" s="16">
        <f t="shared" si="19"/>
        <v>82894</v>
      </c>
      <c r="BW7" s="16">
        <f t="shared" si="19"/>
        <v>0</v>
      </c>
      <c r="BX7" s="17">
        <f t="shared" si="20"/>
        <v>0</v>
      </c>
      <c r="BZ7" s="193"/>
      <c r="CA7" s="19" t="s">
        <v>43</v>
      </c>
      <c r="CB7" s="16">
        <f t="shared" si="21"/>
        <v>101365</v>
      </c>
      <c r="CC7" s="16">
        <f t="shared" si="21"/>
        <v>0</v>
      </c>
      <c r="CD7" s="17">
        <f t="shared" si="22"/>
        <v>0</v>
      </c>
      <c r="CF7" s="193"/>
      <c r="CG7" s="19" t="s">
        <v>43</v>
      </c>
      <c r="CH7" s="16">
        <f t="shared" si="23"/>
        <v>0</v>
      </c>
      <c r="CI7" s="16">
        <f t="shared" si="23"/>
        <v>0</v>
      </c>
      <c r="CJ7" s="17">
        <f t="shared" si="24"/>
        <v>0</v>
      </c>
      <c r="CL7" s="193"/>
      <c r="CM7" s="19" t="s">
        <v>43</v>
      </c>
      <c r="CN7" s="16">
        <f t="shared" si="25"/>
        <v>83303</v>
      </c>
      <c r="CO7" s="16">
        <f t="shared" si="25"/>
        <v>0</v>
      </c>
      <c r="CP7" s="17">
        <f t="shared" si="26"/>
        <v>0</v>
      </c>
      <c r="CR7" s="193"/>
      <c r="CS7" s="19" t="s">
        <v>43</v>
      </c>
      <c r="CT7" s="16">
        <f t="shared" si="27"/>
        <v>24079</v>
      </c>
      <c r="CU7" s="16">
        <f t="shared" si="27"/>
        <v>0</v>
      </c>
      <c r="CV7" s="17">
        <f t="shared" si="28"/>
        <v>0</v>
      </c>
      <c r="CX7" s="193"/>
      <c r="CY7" s="19" t="s">
        <v>43</v>
      </c>
      <c r="CZ7" s="16">
        <f t="shared" si="29"/>
        <v>2863</v>
      </c>
      <c r="DA7" s="16">
        <f t="shared" si="29"/>
        <v>0</v>
      </c>
      <c r="DB7" s="17">
        <f t="shared" si="30"/>
        <v>0</v>
      </c>
      <c r="DD7" s="193"/>
      <c r="DE7" s="19" t="s">
        <v>43</v>
      </c>
      <c r="DF7" s="16">
        <f t="shared" si="31"/>
        <v>5324</v>
      </c>
      <c r="DG7" s="16">
        <f t="shared" si="31"/>
        <v>0</v>
      </c>
      <c r="DH7" s="17">
        <f t="shared" si="32"/>
        <v>0</v>
      </c>
      <c r="DJ7" s="193"/>
      <c r="DK7" s="19" t="s">
        <v>43</v>
      </c>
      <c r="DL7" s="16">
        <f t="shared" si="33"/>
        <v>4004</v>
      </c>
      <c r="DM7" s="16">
        <f t="shared" si="33"/>
        <v>0</v>
      </c>
      <c r="DN7" s="17">
        <f t="shared" si="34"/>
        <v>0</v>
      </c>
      <c r="DP7" s="193"/>
      <c r="DQ7" s="19" t="s">
        <v>43</v>
      </c>
      <c r="DR7" s="16">
        <f t="shared" si="35"/>
        <v>0</v>
      </c>
      <c r="DS7" s="16">
        <f t="shared" si="35"/>
        <v>0</v>
      </c>
      <c r="DT7" s="17">
        <f t="shared" si="36"/>
        <v>0</v>
      </c>
    </row>
    <row r="8" spans="1:124" ht="18.75" customHeight="1" x14ac:dyDescent="0.3">
      <c r="A8" s="233"/>
      <c r="B8" s="233"/>
      <c r="C8" s="100" t="s">
        <v>47</v>
      </c>
      <c r="D8" s="70">
        <v>61374</v>
      </c>
      <c r="E8" s="70"/>
      <c r="F8" s="55">
        <f t="shared" si="0"/>
        <v>0</v>
      </c>
      <c r="G8" s="77">
        <v>51771</v>
      </c>
      <c r="H8" s="70"/>
      <c r="I8" s="55">
        <f t="shared" ref="I8:I70" si="37">IF(ISERROR(G8/H8),0,(G8/H8))</f>
        <v>0</v>
      </c>
      <c r="J8" s="77">
        <v>37667</v>
      </c>
      <c r="K8" s="70"/>
      <c r="L8" s="55">
        <f t="shared" si="1"/>
        <v>0</v>
      </c>
      <c r="M8" s="77">
        <v>21568</v>
      </c>
      <c r="N8" s="70"/>
      <c r="O8" s="55">
        <f t="shared" si="2"/>
        <v>0</v>
      </c>
      <c r="P8" s="77">
        <v>37383</v>
      </c>
      <c r="Q8" s="70"/>
      <c r="R8" s="55">
        <f t="shared" si="3"/>
        <v>0</v>
      </c>
      <c r="S8" s="77">
        <v>3299</v>
      </c>
      <c r="T8" s="70"/>
      <c r="U8" s="55">
        <f t="shared" si="4"/>
        <v>0</v>
      </c>
      <c r="V8" s="77">
        <v>27312</v>
      </c>
      <c r="W8" s="70"/>
      <c r="X8" s="55">
        <f t="shared" si="5"/>
        <v>0</v>
      </c>
      <c r="Y8" s="77">
        <v>10246</v>
      </c>
      <c r="Z8" s="70"/>
      <c r="AA8" s="55">
        <f t="shared" si="6"/>
        <v>0</v>
      </c>
      <c r="AB8" s="77"/>
      <c r="AC8" s="70"/>
      <c r="AD8" s="55">
        <f t="shared" si="7"/>
        <v>0</v>
      </c>
      <c r="AE8" s="111">
        <v>3308</v>
      </c>
      <c r="AF8" s="70"/>
      <c r="AG8" s="55">
        <f t="shared" si="8"/>
        <v>0</v>
      </c>
      <c r="AH8" s="77"/>
      <c r="AI8" s="70"/>
      <c r="AJ8" s="55">
        <f t="shared" si="9"/>
        <v>0</v>
      </c>
      <c r="AK8" s="77"/>
      <c r="AL8" s="70"/>
      <c r="AM8" s="55">
        <f t="shared" si="10"/>
        <v>0</v>
      </c>
      <c r="AN8" s="97">
        <f>SUM(D8,G8,J8,M8,P8,S8,V8,Y8,AB8,AE8,AH8,AK8)</f>
        <v>253928</v>
      </c>
      <c r="AO8" s="77">
        <f>SUM(E8,H8,K8,N8,Q8,W8,T8,Z8,AC8,AF8,AI8,AL8)</f>
        <v>0</v>
      </c>
      <c r="AP8" s="56">
        <f t="shared" si="11"/>
        <v>0</v>
      </c>
      <c r="AQ8" s="111">
        <v>40213</v>
      </c>
      <c r="AR8" s="121"/>
      <c r="AS8" s="249"/>
      <c r="AT8" s="243"/>
      <c r="AU8" s="101" t="s">
        <v>47</v>
      </c>
      <c r="AV8" s="16">
        <f>SUM(AN8,AN25,AN42,AN59,AN76,AN93,AN110,AN127,AN144,AN161,AN212,AN178,AN195,AN229)</f>
        <v>776216</v>
      </c>
      <c r="AW8" s="16">
        <f t="shared" si="12"/>
        <v>0</v>
      </c>
      <c r="AX8" s="17">
        <f t="shared" si="13"/>
        <v>0</v>
      </c>
      <c r="AY8" s="16">
        <f>SUM(AQ8,AQ25,AQ42,AQ59,AQ76,AQ93,AQ110,AQ127,AQ144,AQ161,AQ178,AQ195,AQ212,AQ229)</f>
        <v>92926</v>
      </c>
      <c r="AZ8" s="210"/>
      <c r="BA8" s="65"/>
      <c r="BB8" s="193"/>
      <c r="BC8" s="19" t="s">
        <v>47</v>
      </c>
      <c r="BD8" s="16">
        <f>SUM(D8,D25,D42,D59,D76,D93,D110,D127,D144,D161,D178,D195,D212,D229)</f>
        <v>161899</v>
      </c>
      <c r="BE8" s="16">
        <f>SUM(E8,E25,E42,E59,E76,H93,E110,E127,E144,E161,E178,E195,E212,E229)</f>
        <v>0</v>
      </c>
      <c r="BF8" s="17">
        <f t="shared" si="14"/>
        <v>0</v>
      </c>
      <c r="BH8" s="193"/>
      <c r="BI8" s="19" t="s">
        <v>47</v>
      </c>
      <c r="BJ8" s="16">
        <f t="shared" si="15"/>
        <v>134665</v>
      </c>
      <c r="BK8" s="16">
        <f t="shared" si="15"/>
        <v>0</v>
      </c>
      <c r="BL8" s="17">
        <f t="shared" si="16"/>
        <v>0</v>
      </c>
      <c r="BN8" s="193"/>
      <c r="BO8" s="19" t="s">
        <v>47</v>
      </c>
      <c r="BP8" s="16">
        <f t="shared" si="17"/>
        <v>119236</v>
      </c>
      <c r="BQ8" s="16">
        <f t="shared" si="17"/>
        <v>0</v>
      </c>
      <c r="BR8" s="17">
        <f t="shared" si="18"/>
        <v>0</v>
      </c>
      <c r="BT8" s="193"/>
      <c r="BU8" s="19" t="s">
        <v>47</v>
      </c>
      <c r="BV8" s="16">
        <f t="shared" si="19"/>
        <v>100443</v>
      </c>
      <c r="BW8" s="16">
        <f t="shared" si="19"/>
        <v>0</v>
      </c>
      <c r="BX8" s="17">
        <f t="shared" si="20"/>
        <v>0</v>
      </c>
      <c r="BZ8" s="193"/>
      <c r="CA8" s="19" t="s">
        <v>47</v>
      </c>
      <c r="CB8" s="16">
        <f t="shared" si="21"/>
        <v>110478</v>
      </c>
      <c r="CC8" s="16">
        <f t="shared" si="21"/>
        <v>0</v>
      </c>
      <c r="CD8" s="17">
        <f t="shared" si="22"/>
        <v>0</v>
      </c>
      <c r="CF8" s="193"/>
      <c r="CG8" s="19" t="s">
        <v>47</v>
      </c>
      <c r="CH8" s="16">
        <f t="shared" si="23"/>
        <v>7095</v>
      </c>
      <c r="CI8" s="16">
        <f t="shared" si="23"/>
        <v>0</v>
      </c>
      <c r="CJ8" s="17">
        <f t="shared" si="24"/>
        <v>0</v>
      </c>
      <c r="CL8" s="193"/>
      <c r="CM8" s="19" t="s">
        <v>47</v>
      </c>
      <c r="CN8" s="16">
        <f t="shared" si="25"/>
        <v>102279</v>
      </c>
      <c r="CO8" s="16">
        <f t="shared" si="25"/>
        <v>0</v>
      </c>
      <c r="CP8" s="17">
        <f t="shared" si="26"/>
        <v>0</v>
      </c>
      <c r="CR8" s="193"/>
      <c r="CS8" s="19" t="s">
        <v>47</v>
      </c>
      <c r="CT8" s="16">
        <f t="shared" si="27"/>
        <v>23341</v>
      </c>
      <c r="CU8" s="16">
        <f t="shared" si="27"/>
        <v>0</v>
      </c>
      <c r="CV8" s="17">
        <f t="shared" si="28"/>
        <v>0</v>
      </c>
      <c r="CX8" s="193"/>
      <c r="CY8" s="19" t="s">
        <v>47</v>
      </c>
      <c r="CZ8" s="16">
        <f t="shared" si="29"/>
        <v>2810</v>
      </c>
      <c r="DA8" s="16">
        <f t="shared" si="29"/>
        <v>0</v>
      </c>
      <c r="DB8" s="17">
        <f t="shared" si="30"/>
        <v>0</v>
      </c>
      <c r="DD8" s="193"/>
      <c r="DE8" s="19" t="s">
        <v>47</v>
      </c>
      <c r="DF8" s="16">
        <f t="shared" si="31"/>
        <v>8526</v>
      </c>
      <c r="DG8" s="16">
        <f t="shared" si="31"/>
        <v>0</v>
      </c>
      <c r="DH8" s="17">
        <f t="shared" si="32"/>
        <v>0</v>
      </c>
      <c r="DJ8" s="193"/>
      <c r="DK8" s="19" t="s">
        <v>47</v>
      </c>
      <c r="DL8" s="16">
        <f t="shared" si="33"/>
        <v>5444</v>
      </c>
      <c r="DM8" s="16">
        <f t="shared" si="33"/>
        <v>0</v>
      </c>
      <c r="DN8" s="17">
        <f t="shared" si="34"/>
        <v>0</v>
      </c>
      <c r="DP8" s="193"/>
      <c r="DQ8" s="19" t="s">
        <v>47</v>
      </c>
      <c r="DR8" s="16">
        <f t="shared" si="35"/>
        <v>0</v>
      </c>
      <c r="DS8" s="16">
        <f t="shared" si="35"/>
        <v>0</v>
      </c>
      <c r="DT8" s="17">
        <f t="shared" si="36"/>
        <v>0</v>
      </c>
    </row>
    <row r="9" spans="1:124" ht="18.75" customHeight="1" x14ac:dyDescent="0.3">
      <c r="A9" s="233"/>
      <c r="B9" s="234"/>
      <c r="C9" s="102" t="s">
        <v>44</v>
      </c>
      <c r="D9" s="58">
        <f>SUM(D6:D8)</f>
        <v>182203</v>
      </c>
      <c r="E9" s="71">
        <f>SUM(E6:E8)</f>
        <v>0</v>
      </c>
      <c r="F9" s="59">
        <f t="shared" si="0"/>
        <v>0</v>
      </c>
      <c r="G9" s="58">
        <f>SUM(G6:G8)</f>
        <v>155302</v>
      </c>
      <c r="H9" s="71">
        <f>SUM(H6:H8)</f>
        <v>0</v>
      </c>
      <c r="I9" s="59">
        <f t="shared" si="37"/>
        <v>0</v>
      </c>
      <c r="J9" s="58">
        <f>SUM(J6:J8)</f>
        <v>106360</v>
      </c>
      <c r="K9" s="71">
        <f>SUM(K6:K8)</f>
        <v>0</v>
      </c>
      <c r="L9" s="59">
        <f t="shared" si="1"/>
        <v>0</v>
      </c>
      <c r="M9" s="58">
        <f>SUM(M6:M8)</f>
        <v>60182</v>
      </c>
      <c r="N9" s="71">
        <f>SUM(N6:N8)</f>
        <v>0</v>
      </c>
      <c r="O9" s="59">
        <f t="shared" si="2"/>
        <v>0</v>
      </c>
      <c r="P9" s="58">
        <f>SUM(P6:P8)</f>
        <v>107083</v>
      </c>
      <c r="Q9" s="71">
        <f>SUM(Q6:Q8)</f>
        <v>0</v>
      </c>
      <c r="R9" s="59">
        <f t="shared" si="3"/>
        <v>0</v>
      </c>
      <c r="S9" s="58">
        <f>SUM(S6:S8)</f>
        <v>3299</v>
      </c>
      <c r="T9" s="71">
        <f>SUM(T6:T8)</f>
        <v>0</v>
      </c>
      <c r="U9" s="59">
        <f t="shared" si="4"/>
        <v>0</v>
      </c>
      <c r="V9" s="58">
        <f>SUM(V6:V8)</f>
        <v>75836</v>
      </c>
      <c r="W9" s="71">
        <f>SUM(W6:W8)</f>
        <v>0</v>
      </c>
      <c r="X9" s="59">
        <f t="shared" si="5"/>
        <v>0</v>
      </c>
      <c r="Y9" s="58">
        <f>SUM(Y6:Y8)</f>
        <v>34437</v>
      </c>
      <c r="Z9" s="71">
        <f>SUM(Z6:Z8)</f>
        <v>0</v>
      </c>
      <c r="AA9" s="59">
        <f t="shared" si="6"/>
        <v>0</v>
      </c>
      <c r="AB9" s="58">
        <f>SUM(AB6:AB8)</f>
        <v>0</v>
      </c>
      <c r="AC9" s="71">
        <f>SUM(AC6:AC8)</f>
        <v>0</v>
      </c>
      <c r="AD9" s="59">
        <f t="shared" si="7"/>
        <v>0</v>
      </c>
      <c r="AE9" s="58">
        <f>SUM(AE6:AE8)</f>
        <v>8275</v>
      </c>
      <c r="AF9" s="71">
        <f>SUM(AF6:AF8)</f>
        <v>0</v>
      </c>
      <c r="AG9" s="59">
        <f t="shared" si="8"/>
        <v>0</v>
      </c>
      <c r="AH9" s="58">
        <f>SUM(AH6:AH8)</f>
        <v>0</v>
      </c>
      <c r="AI9" s="71">
        <f>SUM(AI6:AI8)</f>
        <v>0</v>
      </c>
      <c r="AJ9" s="59">
        <f t="shared" si="9"/>
        <v>0</v>
      </c>
      <c r="AK9" s="58">
        <f>SUM(AK6:AK8)</f>
        <v>0</v>
      </c>
      <c r="AL9" s="71">
        <f>SUM(AL6:AL8)</f>
        <v>0</v>
      </c>
      <c r="AM9" s="59">
        <f t="shared" si="10"/>
        <v>0</v>
      </c>
      <c r="AN9" s="58">
        <f>SUM(AN6:AN8)</f>
        <v>732977</v>
      </c>
      <c r="AO9" s="58">
        <f>SUM(AO6:AO8)</f>
        <v>0</v>
      </c>
      <c r="AP9" s="60">
        <f t="shared" si="11"/>
        <v>0</v>
      </c>
      <c r="AQ9" s="119">
        <f>SUM(AQ6:AQ8)</f>
        <v>124898</v>
      </c>
      <c r="AR9" s="121"/>
      <c r="AS9" s="249"/>
      <c r="AT9" s="244"/>
      <c r="AU9" s="104" t="s">
        <v>44</v>
      </c>
      <c r="AV9" s="26">
        <f>SUM(AV6:AV8)</f>
        <v>2248238</v>
      </c>
      <c r="AW9" s="26">
        <f>SUM(AW6:AW8)</f>
        <v>0</v>
      </c>
      <c r="AX9" s="27">
        <f t="shared" si="13"/>
        <v>0</v>
      </c>
      <c r="AY9" s="26">
        <f t="shared" ref="AY9:AY21" si="38">SUM(AQ9,AQ26,AQ43,AQ60,AQ77,AQ94,AQ111,AQ128,AQ145,AQ162,AQ179,AQ196,AQ213,AQ230)</f>
        <v>302551</v>
      </c>
      <c r="AZ9" s="210"/>
      <c r="BB9" s="194"/>
      <c r="BC9" s="25" t="s">
        <v>44</v>
      </c>
      <c r="BD9" s="26">
        <f>SUM(BD6:BD8)</f>
        <v>481593</v>
      </c>
      <c r="BE9" s="26">
        <f>SUM(BE6:BE8)</f>
        <v>0</v>
      </c>
      <c r="BF9" s="27">
        <f t="shared" si="14"/>
        <v>0</v>
      </c>
      <c r="BH9" s="194"/>
      <c r="BI9" s="25" t="s">
        <v>44</v>
      </c>
      <c r="BJ9" s="26">
        <f>SUM(BJ6:BJ8)</f>
        <v>405339</v>
      </c>
      <c r="BK9" s="26">
        <f>SUM(BK6:BK8)</f>
        <v>0</v>
      </c>
      <c r="BL9" s="27">
        <f t="shared" si="16"/>
        <v>0</v>
      </c>
      <c r="BN9" s="194"/>
      <c r="BO9" s="25" t="s">
        <v>44</v>
      </c>
      <c r="BP9" s="26">
        <f>SUM(BP6:BP8)</f>
        <v>339600</v>
      </c>
      <c r="BQ9" s="26">
        <f>SUM(BQ6:BQ8)</f>
        <v>0</v>
      </c>
      <c r="BR9" s="27">
        <f t="shared" si="18"/>
        <v>0</v>
      </c>
      <c r="BT9" s="194"/>
      <c r="BU9" s="25" t="s">
        <v>44</v>
      </c>
      <c r="BV9" s="26">
        <f>SUM(BV6:BV8)</f>
        <v>279746</v>
      </c>
      <c r="BW9" s="26">
        <f>SUM(BW6:BW8)</f>
        <v>0</v>
      </c>
      <c r="BX9" s="27">
        <f t="shared" si="20"/>
        <v>0</v>
      </c>
      <c r="BZ9" s="194"/>
      <c r="CA9" s="25" t="s">
        <v>44</v>
      </c>
      <c r="CB9" s="26">
        <f>SUM(CB6:CB8)</f>
        <v>323525</v>
      </c>
      <c r="CC9" s="26">
        <f>SUM(CC6:CC8)</f>
        <v>0</v>
      </c>
      <c r="CD9" s="27">
        <f t="shared" si="22"/>
        <v>0</v>
      </c>
      <c r="CF9" s="194"/>
      <c r="CG9" s="25" t="s">
        <v>44</v>
      </c>
      <c r="CH9" s="26">
        <f>SUM(CH6:CH8)</f>
        <v>7095</v>
      </c>
      <c r="CI9" s="26">
        <f>SUM(CI6:CI8)</f>
        <v>0</v>
      </c>
      <c r="CJ9" s="27">
        <f t="shared" si="24"/>
        <v>0</v>
      </c>
      <c r="CL9" s="194"/>
      <c r="CM9" s="25" t="s">
        <v>44</v>
      </c>
      <c r="CN9" s="26">
        <f>SUM(CN6:CN8)</f>
        <v>288261</v>
      </c>
      <c r="CO9" s="26">
        <f>SUM(CO6:CO8)</f>
        <v>0</v>
      </c>
      <c r="CP9" s="27">
        <f t="shared" si="26"/>
        <v>0</v>
      </c>
      <c r="CR9" s="194"/>
      <c r="CS9" s="25" t="s">
        <v>44</v>
      </c>
      <c r="CT9" s="26">
        <f>SUM(CT6:CT8)</f>
        <v>78469</v>
      </c>
      <c r="CU9" s="26">
        <f>SUM(CU6:CU8)</f>
        <v>0</v>
      </c>
      <c r="CV9" s="27">
        <f t="shared" si="28"/>
        <v>0</v>
      </c>
      <c r="CX9" s="194"/>
      <c r="CY9" s="25" t="s">
        <v>44</v>
      </c>
      <c r="CZ9" s="26">
        <f>SUM(CZ6:CZ8)</f>
        <v>8669</v>
      </c>
      <c r="DA9" s="26">
        <f>SUM(DA6:DA8)</f>
        <v>0</v>
      </c>
      <c r="DB9" s="27">
        <f t="shared" si="30"/>
        <v>0</v>
      </c>
      <c r="DD9" s="194"/>
      <c r="DE9" s="25" t="s">
        <v>44</v>
      </c>
      <c r="DF9" s="26">
        <f>SUM(DF6:DF8)</f>
        <v>21676</v>
      </c>
      <c r="DG9" s="26">
        <f>SUM(DG6:DG8)</f>
        <v>0</v>
      </c>
      <c r="DH9" s="27">
        <f t="shared" si="32"/>
        <v>0</v>
      </c>
      <c r="DJ9" s="194"/>
      <c r="DK9" s="25" t="s">
        <v>44</v>
      </c>
      <c r="DL9" s="26">
        <f>SUM(DL6:DL8)</f>
        <v>14265</v>
      </c>
      <c r="DM9" s="26">
        <f>SUM(DM6:DM8)</f>
        <v>0</v>
      </c>
      <c r="DN9" s="27">
        <f t="shared" si="34"/>
        <v>0</v>
      </c>
      <c r="DP9" s="194"/>
      <c r="DQ9" s="25" t="s">
        <v>44</v>
      </c>
      <c r="DR9" s="26">
        <f>SUM(DR6:DR8)</f>
        <v>0</v>
      </c>
      <c r="DS9" s="26">
        <f>SUM(DS6:DS8)</f>
        <v>0</v>
      </c>
      <c r="DT9" s="27">
        <f t="shared" si="36"/>
        <v>0</v>
      </c>
    </row>
    <row r="10" spans="1:124" ht="18.75" customHeight="1" x14ac:dyDescent="0.3">
      <c r="A10" s="233"/>
      <c r="B10" s="232" t="s">
        <v>25</v>
      </c>
      <c r="C10" s="100" t="s">
        <v>38</v>
      </c>
      <c r="D10" s="69"/>
      <c r="E10" s="70"/>
      <c r="F10" s="55">
        <f t="shared" si="0"/>
        <v>0</v>
      </c>
      <c r="G10" s="129"/>
      <c r="H10" s="70"/>
      <c r="I10" s="55">
        <f t="shared" si="37"/>
        <v>0</v>
      </c>
      <c r="J10" s="129"/>
      <c r="K10" s="70"/>
      <c r="L10" s="55">
        <f t="shared" si="1"/>
        <v>0</v>
      </c>
      <c r="M10" s="129"/>
      <c r="N10" s="70"/>
      <c r="O10" s="55">
        <f t="shared" si="2"/>
        <v>0</v>
      </c>
      <c r="P10" s="129"/>
      <c r="Q10" s="70"/>
      <c r="R10" s="55">
        <f t="shared" si="3"/>
        <v>0</v>
      </c>
      <c r="S10" s="77"/>
      <c r="T10" s="70"/>
      <c r="U10" s="55">
        <f t="shared" si="4"/>
        <v>0</v>
      </c>
      <c r="V10" s="129"/>
      <c r="W10" s="70"/>
      <c r="X10" s="55">
        <f t="shared" si="5"/>
        <v>0</v>
      </c>
      <c r="Y10" s="129"/>
      <c r="Z10" s="70"/>
      <c r="AA10" s="55">
        <f t="shared" si="6"/>
        <v>0</v>
      </c>
      <c r="AB10" s="129"/>
      <c r="AC10" s="70"/>
      <c r="AD10" s="55">
        <f t="shared" si="7"/>
        <v>0</v>
      </c>
      <c r="AE10" s="129"/>
      <c r="AF10" s="70"/>
      <c r="AG10" s="55">
        <f t="shared" si="8"/>
        <v>0</v>
      </c>
      <c r="AH10" s="129"/>
      <c r="AI10" s="70"/>
      <c r="AJ10" s="55">
        <f t="shared" si="9"/>
        <v>0</v>
      </c>
      <c r="AK10" s="129"/>
      <c r="AL10" s="70"/>
      <c r="AM10" s="55">
        <f t="shared" si="10"/>
        <v>0</v>
      </c>
      <c r="AN10" s="97">
        <f>SUM(D10,G10,J10,M10,P10,S10,V10,Y10,AB10,AE10,AH10,AK10)</f>
        <v>0</v>
      </c>
      <c r="AO10" s="77">
        <f>SUM(E10,H10,K10,N10,Q10,W10,T10,Z10,AC10,AF10,AI10,AL10)</f>
        <v>0</v>
      </c>
      <c r="AP10" s="56">
        <f t="shared" si="11"/>
        <v>0</v>
      </c>
      <c r="AQ10" s="168"/>
      <c r="AR10" s="121"/>
      <c r="AS10" s="249"/>
      <c r="AT10" s="242" t="s">
        <v>25</v>
      </c>
      <c r="AU10" s="101" t="s">
        <v>38</v>
      </c>
      <c r="AV10" s="16">
        <f t="shared" ref="AV10:AW12" si="39">SUM(AN10,AN27,AN44,AN61,AN78,AN95,AN112,AN129,AN146,AN163,AN214,AN180,AN197,AN231)</f>
        <v>0</v>
      </c>
      <c r="AW10" s="16">
        <f t="shared" si="39"/>
        <v>0</v>
      </c>
      <c r="AX10" s="17">
        <f t="shared" si="13"/>
        <v>0</v>
      </c>
      <c r="AY10" s="16">
        <f t="shared" si="38"/>
        <v>0</v>
      </c>
      <c r="AZ10" s="207"/>
      <c r="BA10" s="65"/>
      <c r="BB10" s="192" t="s">
        <v>25</v>
      </c>
      <c r="BC10" s="19" t="s">
        <v>38</v>
      </c>
      <c r="BD10" s="16">
        <f t="shared" ref="BD10:BE12" si="40">SUM(D10,D27,D44,D61,D78,D95,D112,D129,D146,D163,D180,D197,D214,D231)</f>
        <v>0</v>
      </c>
      <c r="BE10" s="16">
        <f t="shared" si="40"/>
        <v>0</v>
      </c>
      <c r="BF10" s="17">
        <f t="shared" si="14"/>
        <v>0</v>
      </c>
      <c r="BH10" s="192" t="s">
        <v>25</v>
      </c>
      <c r="BI10" s="19" t="s">
        <v>38</v>
      </c>
      <c r="BJ10" s="16">
        <f t="shared" ref="BJ10:BK12" si="41">SUM(G10,G27,G44,G61,G78,G95,G112,G129,G146,G163,G180,G197,G214,G231)</f>
        <v>0</v>
      </c>
      <c r="BK10" s="16">
        <f t="shared" si="41"/>
        <v>0</v>
      </c>
      <c r="BL10" s="17">
        <f t="shared" si="16"/>
        <v>0</v>
      </c>
      <c r="BN10" s="192" t="s">
        <v>25</v>
      </c>
      <c r="BO10" s="19" t="s">
        <v>38</v>
      </c>
      <c r="BP10" s="16">
        <f t="shared" ref="BP10:BQ12" si="42">SUM(J10,J27,J44,J61,J78,J95,J112,J129,J146,J163,J180,J197,J214,J231)</f>
        <v>0</v>
      </c>
      <c r="BQ10" s="16">
        <f t="shared" si="42"/>
        <v>0</v>
      </c>
      <c r="BR10" s="17">
        <f t="shared" si="18"/>
        <v>0</v>
      </c>
      <c r="BT10" s="192" t="s">
        <v>25</v>
      </c>
      <c r="BU10" s="19" t="s">
        <v>38</v>
      </c>
      <c r="BV10" s="16">
        <f t="shared" ref="BV10:BW12" si="43">SUM(M10,M27,M44,M61,M78,M95,M112,M129,M146,M163,M180,M197,M214,M231)</f>
        <v>0</v>
      </c>
      <c r="BW10" s="16">
        <f t="shared" si="43"/>
        <v>0</v>
      </c>
      <c r="BX10" s="17">
        <f t="shared" si="20"/>
        <v>0</v>
      </c>
      <c r="BZ10" s="192" t="s">
        <v>25</v>
      </c>
      <c r="CA10" s="19" t="s">
        <v>38</v>
      </c>
      <c r="CB10" s="16">
        <f t="shared" ref="CB10:CC12" si="44">SUM(P10,P27,P44,P61,P78,P95,P112,P129,P146,P163,P180,P197,P214,P231)</f>
        <v>0</v>
      </c>
      <c r="CC10" s="16">
        <f t="shared" si="44"/>
        <v>0</v>
      </c>
      <c r="CD10" s="17">
        <f t="shared" si="22"/>
        <v>0</v>
      </c>
      <c r="CF10" s="192" t="s">
        <v>25</v>
      </c>
      <c r="CG10" s="19" t="s">
        <v>38</v>
      </c>
      <c r="CH10" s="16">
        <f t="shared" ref="CH10:CI12" si="45">SUM(S10,S27,S44,S61,S78,S95,S112,S129,S146,S163,S180,S197,S214,S231)</f>
        <v>0</v>
      </c>
      <c r="CI10" s="16">
        <f t="shared" si="45"/>
        <v>0</v>
      </c>
      <c r="CJ10" s="17">
        <f t="shared" si="24"/>
        <v>0</v>
      </c>
      <c r="CL10" s="192" t="s">
        <v>25</v>
      </c>
      <c r="CM10" s="19" t="s">
        <v>38</v>
      </c>
      <c r="CN10" s="16">
        <f t="shared" ref="CN10:CO12" si="46">SUM(V10,V27,V44,V61,V78,V95,V112,V129,V163,V180,V197,V214,V231)</f>
        <v>0</v>
      </c>
      <c r="CO10" s="16">
        <f t="shared" si="46"/>
        <v>0</v>
      </c>
      <c r="CP10" s="17">
        <f t="shared" si="26"/>
        <v>0</v>
      </c>
      <c r="CR10" s="192" t="s">
        <v>25</v>
      </c>
      <c r="CS10" s="19" t="s">
        <v>38</v>
      </c>
      <c r="CT10" s="16">
        <f t="shared" ref="CT10:CU12" si="47">SUM(Y10,Y27,Y44,Y61,Y78,Y95,Y112,Y129,Y146,Y163,Y180,Y197,Y214,Y231)</f>
        <v>0</v>
      </c>
      <c r="CU10" s="16">
        <f t="shared" si="47"/>
        <v>0</v>
      </c>
      <c r="CV10" s="17">
        <f t="shared" si="28"/>
        <v>0</v>
      </c>
      <c r="CX10" s="192" t="s">
        <v>25</v>
      </c>
      <c r="CY10" s="19" t="s">
        <v>38</v>
      </c>
      <c r="CZ10" s="16">
        <f t="shared" ref="CZ10:DA12" si="48">SUM(AB10,AB27,AB44,AB61,AB78,AB95,AB112,AB129,AB146,AB163,AB180,AB197,AB214,AB231)</f>
        <v>0</v>
      </c>
      <c r="DA10" s="16">
        <f t="shared" si="48"/>
        <v>0</v>
      </c>
      <c r="DB10" s="17">
        <f t="shared" si="30"/>
        <v>0</v>
      </c>
      <c r="DD10" s="192" t="s">
        <v>25</v>
      </c>
      <c r="DE10" s="19" t="s">
        <v>38</v>
      </c>
      <c r="DF10" s="16">
        <f t="shared" ref="DF10:DG12" si="49">SUM(AE10,AE27,AE44,AE61,AE78,AE95,AE112,AE129,AE146,AE163,AE180,AE197,AE214,AE231)</f>
        <v>0</v>
      </c>
      <c r="DG10" s="16">
        <f t="shared" si="49"/>
        <v>0</v>
      </c>
      <c r="DH10" s="17">
        <f t="shared" si="32"/>
        <v>0</v>
      </c>
      <c r="DJ10" s="192" t="s">
        <v>25</v>
      </c>
      <c r="DK10" s="19" t="s">
        <v>38</v>
      </c>
      <c r="DL10" s="16">
        <f t="shared" ref="DL10:DM12" si="50">SUM(AH10,AH27,AH44,AH61,AH78,AH95,AH112,AH129,AH146,AH163,AH180,AH197,AH214,AH231)</f>
        <v>0</v>
      </c>
      <c r="DM10" s="16">
        <f t="shared" si="50"/>
        <v>0</v>
      </c>
      <c r="DN10" s="17">
        <f t="shared" si="34"/>
        <v>0</v>
      </c>
      <c r="DP10" s="192" t="s">
        <v>25</v>
      </c>
      <c r="DQ10" s="19" t="s">
        <v>38</v>
      </c>
      <c r="DR10" s="16">
        <f t="shared" ref="DR10:DS12" si="51">SUM(AK10,AK27,AK44,AK61,AK78,AK95,AK112,AK129,AK146,AK163,AK180,AK197,AK214,AK231)</f>
        <v>0</v>
      </c>
      <c r="DS10" s="16">
        <f t="shared" si="51"/>
        <v>0</v>
      </c>
      <c r="DT10" s="17">
        <f t="shared" si="36"/>
        <v>0</v>
      </c>
    </row>
    <row r="11" spans="1:124" ht="18.75" customHeight="1" x14ac:dyDescent="0.3">
      <c r="A11" s="233"/>
      <c r="B11" s="233"/>
      <c r="C11" s="54" t="s">
        <v>39</v>
      </c>
      <c r="D11" s="70"/>
      <c r="F11" s="55">
        <f t="shared" si="0"/>
        <v>0</v>
      </c>
      <c r="G11" s="135"/>
      <c r="H11" s="70"/>
      <c r="I11" s="55">
        <f t="shared" si="37"/>
        <v>0</v>
      </c>
      <c r="J11" s="135"/>
      <c r="K11" s="70"/>
      <c r="L11" s="55">
        <f t="shared" si="1"/>
        <v>0</v>
      </c>
      <c r="M11" s="135"/>
      <c r="N11" s="70"/>
      <c r="O11" s="55">
        <f t="shared" si="2"/>
        <v>0</v>
      </c>
      <c r="P11" s="135"/>
      <c r="Q11" s="70"/>
      <c r="R11" s="55">
        <f t="shared" si="3"/>
        <v>0</v>
      </c>
      <c r="S11" s="77">
        <v>0</v>
      </c>
      <c r="T11" s="77"/>
      <c r="U11" s="55">
        <f t="shared" si="4"/>
        <v>0</v>
      </c>
      <c r="V11" s="135"/>
      <c r="W11" s="70"/>
      <c r="X11" s="55">
        <f t="shared" si="5"/>
        <v>0</v>
      </c>
      <c r="Y11" s="135"/>
      <c r="Z11" s="70"/>
      <c r="AA11" s="55">
        <f t="shared" si="6"/>
        <v>0</v>
      </c>
      <c r="AB11" s="135"/>
      <c r="AC11" s="70"/>
      <c r="AD11" s="55">
        <f t="shared" si="7"/>
        <v>0</v>
      </c>
      <c r="AE11" s="135"/>
      <c r="AF11" s="70"/>
      <c r="AG11" s="55">
        <f t="shared" si="8"/>
        <v>0</v>
      </c>
      <c r="AH11" s="135"/>
      <c r="AI11" s="70"/>
      <c r="AJ11" s="55">
        <f t="shared" si="9"/>
        <v>0</v>
      </c>
      <c r="AK11" s="135"/>
      <c r="AL11" s="70"/>
      <c r="AM11" s="55">
        <f t="shared" si="10"/>
        <v>0</v>
      </c>
      <c r="AN11" s="97">
        <f>SUM(D11,G11,J11,M11,P11,S11,V11,Y11,AB11,AE11,AH11,AK11)</f>
        <v>0</v>
      </c>
      <c r="AO11" s="77">
        <f>SUM(E11,H11,K11,N11,Q11,W11,T11,Z11,AC11,AF11,AI11,AL11)</f>
        <v>0</v>
      </c>
      <c r="AP11" s="56">
        <f t="shared" si="11"/>
        <v>0</v>
      </c>
      <c r="AQ11" s="118"/>
      <c r="AR11" s="122"/>
      <c r="AS11" s="249"/>
      <c r="AT11" s="243"/>
      <c r="AU11" s="101" t="s">
        <v>39</v>
      </c>
      <c r="AV11" s="16">
        <f t="shared" si="39"/>
        <v>0</v>
      </c>
      <c r="AW11" s="16">
        <f t="shared" si="39"/>
        <v>0</v>
      </c>
      <c r="AX11" s="17">
        <f t="shared" si="13"/>
        <v>0</v>
      </c>
      <c r="AY11" s="16">
        <f t="shared" si="38"/>
        <v>0</v>
      </c>
      <c r="AZ11" s="207"/>
      <c r="BA11" s="65"/>
      <c r="BB11" s="193"/>
      <c r="BC11" s="19" t="s">
        <v>39</v>
      </c>
      <c r="BD11" s="16">
        <f t="shared" si="40"/>
        <v>0</v>
      </c>
      <c r="BE11" s="16">
        <f t="shared" si="40"/>
        <v>0</v>
      </c>
      <c r="BF11" s="17">
        <f t="shared" si="14"/>
        <v>0</v>
      </c>
      <c r="BH11" s="193"/>
      <c r="BI11" s="19" t="s">
        <v>39</v>
      </c>
      <c r="BJ11" s="16">
        <f t="shared" si="41"/>
        <v>0</v>
      </c>
      <c r="BK11" s="16">
        <f t="shared" si="41"/>
        <v>0</v>
      </c>
      <c r="BL11" s="17">
        <f t="shared" si="16"/>
        <v>0</v>
      </c>
      <c r="BN11" s="193"/>
      <c r="BO11" s="19" t="s">
        <v>39</v>
      </c>
      <c r="BP11" s="16">
        <f t="shared" si="42"/>
        <v>0</v>
      </c>
      <c r="BQ11" s="16">
        <f t="shared" si="42"/>
        <v>0</v>
      </c>
      <c r="BR11" s="17">
        <f t="shared" si="18"/>
        <v>0</v>
      </c>
      <c r="BT11" s="193"/>
      <c r="BU11" s="19" t="s">
        <v>39</v>
      </c>
      <c r="BV11" s="16">
        <f t="shared" si="43"/>
        <v>0</v>
      </c>
      <c r="BW11" s="16">
        <f t="shared" si="43"/>
        <v>0</v>
      </c>
      <c r="BX11" s="17">
        <f t="shared" si="20"/>
        <v>0</v>
      </c>
      <c r="BZ11" s="193"/>
      <c r="CA11" s="19" t="s">
        <v>39</v>
      </c>
      <c r="CB11" s="16">
        <f t="shared" si="44"/>
        <v>0</v>
      </c>
      <c r="CC11" s="16">
        <f t="shared" si="44"/>
        <v>0</v>
      </c>
      <c r="CD11" s="17">
        <f t="shared" si="22"/>
        <v>0</v>
      </c>
      <c r="CF11" s="193"/>
      <c r="CG11" s="19" t="s">
        <v>39</v>
      </c>
      <c r="CH11" s="16">
        <f t="shared" si="45"/>
        <v>0</v>
      </c>
      <c r="CI11" s="16">
        <f t="shared" si="45"/>
        <v>0</v>
      </c>
      <c r="CJ11" s="17">
        <f t="shared" si="24"/>
        <v>0</v>
      </c>
      <c r="CL11" s="193"/>
      <c r="CM11" s="19" t="s">
        <v>39</v>
      </c>
      <c r="CN11" s="16">
        <f t="shared" si="46"/>
        <v>0</v>
      </c>
      <c r="CO11" s="16">
        <f t="shared" si="46"/>
        <v>0</v>
      </c>
      <c r="CP11" s="17">
        <f t="shared" si="26"/>
        <v>0</v>
      </c>
      <c r="CR11" s="193"/>
      <c r="CS11" s="19" t="s">
        <v>39</v>
      </c>
      <c r="CT11" s="16">
        <f t="shared" si="47"/>
        <v>0</v>
      </c>
      <c r="CU11" s="16">
        <f t="shared" si="47"/>
        <v>0</v>
      </c>
      <c r="CV11" s="17">
        <f t="shared" si="28"/>
        <v>0</v>
      </c>
      <c r="CX11" s="193"/>
      <c r="CY11" s="19" t="s">
        <v>39</v>
      </c>
      <c r="CZ11" s="16">
        <f t="shared" si="48"/>
        <v>0</v>
      </c>
      <c r="DA11" s="16">
        <f t="shared" si="48"/>
        <v>0</v>
      </c>
      <c r="DB11" s="17">
        <f t="shared" si="30"/>
        <v>0</v>
      </c>
      <c r="DD11" s="193"/>
      <c r="DE11" s="19" t="s">
        <v>39</v>
      </c>
      <c r="DF11" s="16">
        <f t="shared" si="49"/>
        <v>0</v>
      </c>
      <c r="DG11" s="16">
        <f t="shared" si="49"/>
        <v>0</v>
      </c>
      <c r="DH11" s="17">
        <f t="shared" si="32"/>
        <v>0</v>
      </c>
      <c r="DJ11" s="193"/>
      <c r="DK11" s="19" t="s">
        <v>39</v>
      </c>
      <c r="DL11" s="16">
        <f t="shared" si="50"/>
        <v>0</v>
      </c>
      <c r="DM11" s="16">
        <f t="shared" si="50"/>
        <v>0</v>
      </c>
      <c r="DN11" s="17">
        <f t="shared" si="34"/>
        <v>0</v>
      </c>
      <c r="DP11" s="193"/>
      <c r="DQ11" s="19" t="s">
        <v>39</v>
      </c>
      <c r="DR11" s="16">
        <f t="shared" si="51"/>
        <v>0</v>
      </c>
      <c r="DS11" s="16">
        <f t="shared" si="51"/>
        <v>0</v>
      </c>
      <c r="DT11" s="17">
        <f t="shared" si="36"/>
        <v>0</v>
      </c>
    </row>
    <row r="12" spans="1:124" ht="18.75" customHeight="1" x14ac:dyDescent="0.3">
      <c r="A12" s="233"/>
      <c r="B12" s="233"/>
      <c r="C12" s="100" t="s">
        <v>52</v>
      </c>
      <c r="D12" s="70"/>
      <c r="E12" s="70"/>
      <c r="F12" s="55">
        <f t="shared" si="0"/>
        <v>0</v>
      </c>
      <c r="G12" s="77"/>
      <c r="H12" s="70"/>
      <c r="I12" s="55">
        <f t="shared" si="37"/>
        <v>0</v>
      </c>
      <c r="J12" s="77"/>
      <c r="K12" s="70"/>
      <c r="L12" s="55">
        <f t="shared" si="1"/>
        <v>0</v>
      </c>
      <c r="M12" s="77"/>
      <c r="N12" s="70"/>
      <c r="O12" s="55">
        <f t="shared" si="2"/>
        <v>0</v>
      </c>
      <c r="P12" s="77"/>
      <c r="Q12" s="70"/>
      <c r="R12" s="55">
        <f t="shared" si="3"/>
        <v>0</v>
      </c>
      <c r="S12" s="77"/>
      <c r="T12" s="77"/>
      <c r="U12" s="55">
        <f t="shared" si="4"/>
        <v>0</v>
      </c>
      <c r="V12" s="77"/>
      <c r="W12" s="70"/>
      <c r="X12" s="55">
        <f t="shared" si="5"/>
        <v>0</v>
      </c>
      <c r="Y12" s="77"/>
      <c r="Z12" s="70"/>
      <c r="AA12" s="55">
        <f t="shared" si="6"/>
        <v>0</v>
      </c>
      <c r="AB12" s="77"/>
      <c r="AC12" s="70"/>
      <c r="AD12" s="55">
        <f t="shared" si="7"/>
        <v>0</v>
      </c>
      <c r="AE12" s="77"/>
      <c r="AF12" s="70"/>
      <c r="AG12" s="55">
        <f t="shared" si="8"/>
        <v>0</v>
      </c>
      <c r="AH12" s="77"/>
      <c r="AI12" s="70"/>
      <c r="AJ12" s="55">
        <f t="shared" si="9"/>
        <v>0</v>
      </c>
      <c r="AK12" s="77"/>
      <c r="AL12" s="70"/>
      <c r="AM12" s="55">
        <f t="shared" si="10"/>
        <v>0</v>
      </c>
      <c r="AN12" s="97">
        <f>SUM(D12,G12,J12,M12,P12,S12,V12,Y12,AB12,AE12,AH12,AK12)</f>
        <v>0</v>
      </c>
      <c r="AO12" s="77">
        <f>SUM(E12,H12,K12,N12,Q12,W12,T12,Z12,AC12,AF12,AI12,AL12)</f>
        <v>0</v>
      </c>
      <c r="AP12" s="56">
        <f t="shared" si="11"/>
        <v>0</v>
      </c>
      <c r="AQ12" s="118"/>
      <c r="AR12" s="121"/>
      <c r="AS12" s="249"/>
      <c r="AT12" s="243"/>
      <c r="AU12" s="101" t="s">
        <v>52</v>
      </c>
      <c r="AV12" s="16">
        <f t="shared" si="39"/>
        <v>0</v>
      </c>
      <c r="AW12" s="16">
        <f t="shared" si="39"/>
        <v>0</v>
      </c>
      <c r="AX12" s="17">
        <f t="shared" si="13"/>
        <v>0</v>
      </c>
      <c r="AY12" s="16">
        <f t="shared" si="38"/>
        <v>0</v>
      </c>
      <c r="AZ12" s="207"/>
      <c r="BB12" s="193"/>
      <c r="BC12" s="19" t="s">
        <v>52</v>
      </c>
      <c r="BD12" s="16">
        <f t="shared" si="40"/>
        <v>0</v>
      </c>
      <c r="BE12" s="16">
        <f t="shared" si="40"/>
        <v>0</v>
      </c>
      <c r="BF12" s="17">
        <f t="shared" si="14"/>
        <v>0</v>
      </c>
      <c r="BH12" s="193"/>
      <c r="BI12" s="19" t="s">
        <v>52</v>
      </c>
      <c r="BJ12" s="16">
        <f t="shared" si="41"/>
        <v>0</v>
      </c>
      <c r="BK12" s="16">
        <f t="shared" si="41"/>
        <v>0</v>
      </c>
      <c r="BL12" s="17">
        <f t="shared" si="16"/>
        <v>0</v>
      </c>
      <c r="BN12" s="193"/>
      <c r="BO12" s="19" t="s">
        <v>52</v>
      </c>
      <c r="BP12" s="16">
        <f t="shared" si="42"/>
        <v>0</v>
      </c>
      <c r="BQ12" s="16">
        <f t="shared" si="42"/>
        <v>0</v>
      </c>
      <c r="BR12" s="17">
        <f t="shared" si="18"/>
        <v>0</v>
      </c>
      <c r="BT12" s="193"/>
      <c r="BU12" s="19" t="s">
        <v>52</v>
      </c>
      <c r="BV12" s="16">
        <f t="shared" si="43"/>
        <v>0</v>
      </c>
      <c r="BW12" s="16">
        <f t="shared" si="43"/>
        <v>0</v>
      </c>
      <c r="BX12" s="17">
        <f t="shared" si="20"/>
        <v>0</v>
      </c>
      <c r="BZ12" s="193"/>
      <c r="CA12" s="19" t="s">
        <v>52</v>
      </c>
      <c r="CB12" s="16">
        <f t="shared" si="44"/>
        <v>0</v>
      </c>
      <c r="CC12" s="16">
        <f t="shared" si="44"/>
        <v>0</v>
      </c>
      <c r="CD12" s="17">
        <f t="shared" si="22"/>
        <v>0</v>
      </c>
      <c r="CF12" s="193"/>
      <c r="CG12" s="19" t="s">
        <v>52</v>
      </c>
      <c r="CH12" s="16">
        <f t="shared" si="45"/>
        <v>0</v>
      </c>
      <c r="CI12" s="16">
        <f t="shared" si="45"/>
        <v>0</v>
      </c>
      <c r="CJ12" s="17">
        <f t="shared" si="24"/>
        <v>0</v>
      </c>
      <c r="CL12" s="193"/>
      <c r="CM12" s="19" t="s">
        <v>52</v>
      </c>
      <c r="CN12" s="16">
        <f t="shared" si="46"/>
        <v>0</v>
      </c>
      <c r="CO12" s="16">
        <f t="shared" si="46"/>
        <v>0</v>
      </c>
      <c r="CP12" s="17">
        <f t="shared" si="26"/>
        <v>0</v>
      </c>
      <c r="CR12" s="193"/>
      <c r="CS12" s="19" t="s">
        <v>52</v>
      </c>
      <c r="CT12" s="16">
        <f t="shared" si="47"/>
        <v>0</v>
      </c>
      <c r="CU12" s="16">
        <f t="shared" si="47"/>
        <v>0</v>
      </c>
      <c r="CV12" s="17">
        <f t="shared" si="28"/>
        <v>0</v>
      </c>
      <c r="CX12" s="193"/>
      <c r="CY12" s="19" t="s">
        <v>52</v>
      </c>
      <c r="CZ12" s="16">
        <f t="shared" si="48"/>
        <v>0</v>
      </c>
      <c r="DA12" s="16">
        <f t="shared" si="48"/>
        <v>0</v>
      </c>
      <c r="DB12" s="17">
        <f t="shared" si="30"/>
        <v>0</v>
      </c>
      <c r="DD12" s="193"/>
      <c r="DE12" s="19" t="s">
        <v>52</v>
      </c>
      <c r="DF12" s="16">
        <f t="shared" si="49"/>
        <v>0</v>
      </c>
      <c r="DG12" s="16">
        <f t="shared" si="49"/>
        <v>0</v>
      </c>
      <c r="DH12" s="17">
        <f t="shared" si="32"/>
        <v>0</v>
      </c>
      <c r="DJ12" s="193"/>
      <c r="DK12" s="19" t="s">
        <v>52</v>
      </c>
      <c r="DL12" s="16">
        <f t="shared" si="50"/>
        <v>0</v>
      </c>
      <c r="DM12" s="16">
        <f t="shared" si="50"/>
        <v>0</v>
      </c>
      <c r="DN12" s="17">
        <f t="shared" si="34"/>
        <v>0</v>
      </c>
      <c r="DP12" s="193"/>
      <c r="DQ12" s="19" t="s">
        <v>52</v>
      </c>
      <c r="DR12" s="16">
        <f t="shared" si="51"/>
        <v>0</v>
      </c>
      <c r="DS12" s="16">
        <f t="shared" si="51"/>
        <v>0</v>
      </c>
      <c r="DT12" s="17">
        <f t="shared" si="36"/>
        <v>0</v>
      </c>
    </row>
    <row r="13" spans="1:124" ht="18.75" customHeight="1" x14ac:dyDescent="0.3">
      <c r="A13" s="233"/>
      <c r="B13" s="234"/>
      <c r="C13" s="102" t="s">
        <v>44</v>
      </c>
      <c r="D13" s="58">
        <f>SUM(D10:D12)</f>
        <v>0</v>
      </c>
      <c r="E13" s="71">
        <f>SUM(E10:E12)</f>
        <v>0</v>
      </c>
      <c r="F13" s="59">
        <f t="shared" si="0"/>
        <v>0</v>
      </c>
      <c r="G13" s="58">
        <f>SUM(G10:G12)</f>
        <v>0</v>
      </c>
      <c r="H13" s="71">
        <f>SUM(H10:H12)</f>
        <v>0</v>
      </c>
      <c r="I13" s="59">
        <f t="shared" si="37"/>
        <v>0</v>
      </c>
      <c r="J13" s="58">
        <f>SUM(J10:J12)</f>
        <v>0</v>
      </c>
      <c r="K13" s="71">
        <f>SUM(K10:K12)</f>
        <v>0</v>
      </c>
      <c r="L13" s="59">
        <f t="shared" si="1"/>
        <v>0</v>
      </c>
      <c r="M13" s="58">
        <f>SUM(M10:M12)</f>
        <v>0</v>
      </c>
      <c r="N13" s="71">
        <f>SUM(N10:N12)</f>
        <v>0</v>
      </c>
      <c r="O13" s="59">
        <f t="shared" si="2"/>
        <v>0</v>
      </c>
      <c r="P13" s="58">
        <f>SUM(P10:P12)</f>
        <v>0</v>
      </c>
      <c r="Q13" s="71">
        <f>SUM(Q10:Q12)</f>
        <v>0</v>
      </c>
      <c r="R13" s="59">
        <f t="shared" si="3"/>
        <v>0</v>
      </c>
      <c r="S13" s="58">
        <f>SUM(S10:S12)</f>
        <v>0</v>
      </c>
      <c r="T13" s="71">
        <f>SUM(T10:T12)</f>
        <v>0</v>
      </c>
      <c r="U13" s="59">
        <f t="shared" si="4"/>
        <v>0</v>
      </c>
      <c r="V13" s="58">
        <f>SUM(V10:V12)</f>
        <v>0</v>
      </c>
      <c r="W13" s="71">
        <f>SUM(W10:W12)</f>
        <v>0</v>
      </c>
      <c r="X13" s="59">
        <f t="shared" si="5"/>
        <v>0</v>
      </c>
      <c r="Y13" s="58">
        <f>SUM(Y10:Y12)</f>
        <v>0</v>
      </c>
      <c r="Z13" s="71">
        <f>SUM(Z10:Z12)</f>
        <v>0</v>
      </c>
      <c r="AA13" s="59">
        <f t="shared" si="6"/>
        <v>0</v>
      </c>
      <c r="AB13" s="58">
        <f>SUM(AB10:AB12)</f>
        <v>0</v>
      </c>
      <c r="AC13" s="71">
        <f>SUM(AC10:AC12)</f>
        <v>0</v>
      </c>
      <c r="AD13" s="59">
        <f t="shared" si="7"/>
        <v>0</v>
      </c>
      <c r="AE13" s="58">
        <f>SUM(AE10:AE12)</f>
        <v>0</v>
      </c>
      <c r="AF13" s="71">
        <f>SUM(AF10:AF12)</f>
        <v>0</v>
      </c>
      <c r="AG13" s="59">
        <f t="shared" si="8"/>
        <v>0</v>
      </c>
      <c r="AH13" s="58">
        <f>SUM(AH10:AH12)</f>
        <v>0</v>
      </c>
      <c r="AI13" s="71">
        <f>SUM(AI10:AI12)</f>
        <v>0</v>
      </c>
      <c r="AJ13" s="59">
        <f t="shared" si="9"/>
        <v>0</v>
      </c>
      <c r="AK13" s="58">
        <f>SUM(AK10:AK12)</f>
        <v>0</v>
      </c>
      <c r="AL13" s="71">
        <f>SUM(AL10:AL12)</f>
        <v>0</v>
      </c>
      <c r="AM13" s="59">
        <f t="shared" si="10"/>
        <v>0</v>
      </c>
      <c r="AN13" s="58">
        <f>SUM(AN10:AN12)</f>
        <v>0</v>
      </c>
      <c r="AO13" s="58">
        <f>SUM(AO10:AO12)</f>
        <v>0</v>
      </c>
      <c r="AP13" s="60">
        <f t="shared" si="11"/>
        <v>0</v>
      </c>
      <c r="AQ13" s="119">
        <f>SUM(AQ10:AQ12)</f>
        <v>0</v>
      </c>
      <c r="AR13" s="121"/>
      <c r="AS13" s="249"/>
      <c r="AT13" s="244"/>
      <c r="AU13" s="104" t="s">
        <v>44</v>
      </c>
      <c r="AV13" s="26">
        <f>SUM(AV10:AV12)</f>
        <v>0</v>
      </c>
      <c r="AW13" s="26">
        <f>SUM(AW10:AW12)</f>
        <v>0</v>
      </c>
      <c r="AX13" s="27">
        <f t="shared" si="13"/>
        <v>0</v>
      </c>
      <c r="AY13" s="26">
        <f t="shared" si="38"/>
        <v>0</v>
      </c>
      <c r="AZ13" s="207"/>
      <c r="BB13" s="194"/>
      <c r="BC13" s="25" t="s">
        <v>44</v>
      </c>
      <c r="BD13" s="26">
        <f>SUM(BD10:BD12)</f>
        <v>0</v>
      </c>
      <c r="BE13" s="26">
        <f>SUM(BE10:BE12)</f>
        <v>0</v>
      </c>
      <c r="BF13" s="27">
        <f t="shared" si="14"/>
        <v>0</v>
      </c>
      <c r="BH13" s="194"/>
      <c r="BI13" s="25" t="s">
        <v>44</v>
      </c>
      <c r="BJ13" s="26">
        <f>SUM(BJ10:BJ12)</f>
        <v>0</v>
      </c>
      <c r="BK13" s="26">
        <f>SUM(BK10:BK12)</f>
        <v>0</v>
      </c>
      <c r="BL13" s="27">
        <f t="shared" si="16"/>
        <v>0</v>
      </c>
      <c r="BN13" s="194"/>
      <c r="BO13" s="25" t="s">
        <v>44</v>
      </c>
      <c r="BP13" s="26">
        <f>SUM(BP10:BP12)</f>
        <v>0</v>
      </c>
      <c r="BQ13" s="26">
        <f>SUM(BQ10:BQ12)</f>
        <v>0</v>
      </c>
      <c r="BR13" s="27">
        <f t="shared" si="18"/>
        <v>0</v>
      </c>
      <c r="BT13" s="194"/>
      <c r="BU13" s="25" t="s">
        <v>44</v>
      </c>
      <c r="BV13" s="26">
        <f>SUM(BV10:BV12)</f>
        <v>0</v>
      </c>
      <c r="BW13" s="26">
        <f>SUM(BW10:BW12)</f>
        <v>0</v>
      </c>
      <c r="BX13" s="27">
        <f t="shared" si="20"/>
        <v>0</v>
      </c>
      <c r="BZ13" s="194"/>
      <c r="CA13" s="25" t="s">
        <v>44</v>
      </c>
      <c r="CB13" s="26">
        <f>SUM(CB10:CB12)</f>
        <v>0</v>
      </c>
      <c r="CC13" s="26">
        <f>SUM(CC10:CC12)</f>
        <v>0</v>
      </c>
      <c r="CD13" s="27">
        <f t="shared" si="22"/>
        <v>0</v>
      </c>
      <c r="CF13" s="194"/>
      <c r="CG13" s="25" t="s">
        <v>44</v>
      </c>
      <c r="CH13" s="26">
        <f>SUM(CH10:CH12)</f>
        <v>0</v>
      </c>
      <c r="CI13" s="26">
        <f>SUM(CI10:CI12)</f>
        <v>0</v>
      </c>
      <c r="CJ13" s="27">
        <f t="shared" si="24"/>
        <v>0</v>
      </c>
      <c r="CL13" s="194"/>
      <c r="CM13" s="25" t="s">
        <v>44</v>
      </c>
      <c r="CN13" s="26">
        <f>SUM(CN10:CN12)</f>
        <v>0</v>
      </c>
      <c r="CO13" s="26">
        <f>SUM(CO10:CO12)</f>
        <v>0</v>
      </c>
      <c r="CP13" s="27">
        <f t="shared" si="26"/>
        <v>0</v>
      </c>
      <c r="CR13" s="194"/>
      <c r="CS13" s="25" t="s">
        <v>44</v>
      </c>
      <c r="CT13" s="26">
        <f>SUM(CT10:CT12)</f>
        <v>0</v>
      </c>
      <c r="CU13" s="26">
        <f>SUM(CU10:CU12)</f>
        <v>0</v>
      </c>
      <c r="CV13" s="27">
        <f t="shared" si="28"/>
        <v>0</v>
      </c>
      <c r="CX13" s="194"/>
      <c r="CY13" s="25" t="s">
        <v>44</v>
      </c>
      <c r="CZ13" s="26">
        <f>SUM(CZ10:CZ12)</f>
        <v>0</v>
      </c>
      <c r="DA13" s="26">
        <f>SUM(DA10:DA12)</f>
        <v>0</v>
      </c>
      <c r="DB13" s="27">
        <f t="shared" si="30"/>
        <v>0</v>
      </c>
      <c r="DD13" s="194"/>
      <c r="DE13" s="25" t="s">
        <v>44</v>
      </c>
      <c r="DF13" s="26">
        <f>SUM(DF10:DF12)</f>
        <v>0</v>
      </c>
      <c r="DG13" s="26">
        <f>SUM(DG10:DG12)</f>
        <v>0</v>
      </c>
      <c r="DH13" s="27">
        <f t="shared" si="32"/>
        <v>0</v>
      </c>
      <c r="DJ13" s="194"/>
      <c r="DK13" s="25" t="s">
        <v>44</v>
      </c>
      <c r="DL13" s="26">
        <f>SUM(DL10:DL12)</f>
        <v>0</v>
      </c>
      <c r="DM13" s="26">
        <f>SUM(DM10:DM12)</f>
        <v>0</v>
      </c>
      <c r="DN13" s="27">
        <f t="shared" si="34"/>
        <v>0</v>
      </c>
      <c r="DP13" s="194"/>
      <c r="DQ13" s="25" t="s">
        <v>44</v>
      </c>
      <c r="DR13" s="26">
        <f>SUM(DR10:DR12)</f>
        <v>0</v>
      </c>
      <c r="DS13" s="26">
        <f>SUM(DS10:DS12)</f>
        <v>0</v>
      </c>
      <c r="DT13" s="27">
        <f t="shared" si="36"/>
        <v>0</v>
      </c>
    </row>
    <row r="14" spans="1:124" ht="18.75" customHeight="1" x14ac:dyDescent="0.3">
      <c r="A14" s="233"/>
      <c r="B14" s="232" t="s">
        <v>26</v>
      </c>
      <c r="C14" s="100" t="s">
        <v>55</v>
      </c>
      <c r="D14" s="69"/>
      <c r="E14" s="70"/>
      <c r="F14" s="55">
        <f t="shared" si="0"/>
        <v>0</v>
      </c>
      <c r="G14" s="137"/>
      <c r="H14" s="70"/>
      <c r="I14" s="55">
        <f t="shared" si="37"/>
        <v>0</v>
      </c>
      <c r="J14" s="137"/>
      <c r="K14" s="70"/>
      <c r="L14" s="55">
        <f t="shared" si="1"/>
        <v>0</v>
      </c>
      <c r="M14" s="137"/>
      <c r="N14" s="70"/>
      <c r="O14" s="55">
        <f t="shared" si="2"/>
        <v>0</v>
      </c>
      <c r="P14" s="137"/>
      <c r="Q14" s="70"/>
      <c r="R14" s="55">
        <f t="shared" si="3"/>
        <v>0</v>
      </c>
      <c r="S14" s="77"/>
      <c r="T14" s="70"/>
      <c r="U14" s="55">
        <f t="shared" si="4"/>
        <v>0</v>
      </c>
      <c r="V14" s="137"/>
      <c r="W14" s="70"/>
      <c r="X14" s="55">
        <f t="shared" si="5"/>
        <v>0</v>
      </c>
      <c r="Y14" s="137"/>
      <c r="Z14" s="70"/>
      <c r="AA14" s="55">
        <f t="shared" si="6"/>
        <v>0</v>
      </c>
      <c r="AB14" s="137"/>
      <c r="AC14" s="70"/>
      <c r="AD14" s="55">
        <f t="shared" si="7"/>
        <v>0</v>
      </c>
      <c r="AE14" s="137"/>
      <c r="AF14" s="70"/>
      <c r="AG14" s="55">
        <f t="shared" si="8"/>
        <v>0</v>
      </c>
      <c r="AH14" s="137"/>
      <c r="AI14" s="70"/>
      <c r="AJ14" s="55">
        <f t="shared" si="9"/>
        <v>0</v>
      </c>
      <c r="AK14" s="137"/>
      <c r="AL14" s="70"/>
      <c r="AM14" s="55">
        <f t="shared" si="10"/>
        <v>0</v>
      </c>
      <c r="AN14" s="97">
        <f>SUM(D14,G14,J14,M14,P14,S14,V14,Y14,AB14,AE14,AH14,AK14)</f>
        <v>0</v>
      </c>
      <c r="AO14" s="77">
        <f>SUM(E14,H14,K14,N14,Q14,W14,T14,Z14,AC14,AF14,AI14,AL14)</f>
        <v>0</v>
      </c>
      <c r="AP14" s="56">
        <f t="shared" si="11"/>
        <v>0</v>
      </c>
      <c r="AQ14" s="135"/>
      <c r="AR14" s="121"/>
      <c r="AS14" s="249"/>
      <c r="AT14" s="242" t="s">
        <v>26</v>
      </c>
      <c r="AU14" s="101" t="s">
        <v>55</v>
      </c>
      <c r="AV14" s="16">
        <f t="shared" ref="AV14:AW16" si="52">SUM(AN14,AN31,AN48,AN65,AN82,AN99,AN116,AN133,AN150,AN167,AN218,AN184,AN201,AN235)</f>
        <v>0</v>
      </c>
      <c r="AW14" s="16">
        <f t="shared" si="52"/>
        <v>0</v>
      </c>
      <c r="AX14" s="17">
        <f t="shared" si="13"/>
        <v>0</v>
      </c>
      <c r="AY14" s="16">
        <f t="shared" si="38"/>
        <v>0</v>
      </c>
      <c r="AZ14" s="207"/>
      <c r="BB14" s="192" t="s">
        <v>26</v>
      </c>
      <c r="BC14" s="19" t="s">
        <v>55</v>
      </c>
      <c r="BD14" s="16">
        <f t="shared" ref="BD14:BE16" si="53">SUM(D14,D31,D48,D65,D82,D99,D116,D133,D150,D167,D184,D201,D218,D235)</f>
        <v>0</v>
      </c>
      <c r="BE14" s="16">
        <f t="shared" si="53"/>
        <v>0</v>
      </c>
      <c r="BF14" s="17">
        <f t="shared" si="14"/>
        <v>0</v>
      </c>
      <c r="BH14" s="192" t="s">
        <v>26</v>
      </c>
      <c r="BI14" s="19" t="s">
        <v>55</v>
      </c>
      <c r="BJ14" s="16">
        <f t="shared" ref="BJ14:BK16" si="54">SUM(G14,G31,G48,G65,G82,G99,G116,G133,G150,G167,G184,G201,G218,G235)</f>
        <v>0</v>
      </c>
      <c r="BK14" s="16">
        <f t="shared" si="54"/>
        <v>0</v>
      </c>
      <c r="BL14" s="17">
        <f t="shared" si="16"/>
        <v>0</v>
      </c>
      <c r="BN14" s="192" t="s">
        <v>26</v>
      </c>
      <c r="BO14" s="19" t="s">
        <v>55</v>
      </c>
      <c r="BP14" s="16">
        <f t="shared" ref="BP14:BQ16" si="55">SUM(J14,J31,J48,J65,J82,J99,J116,J133,J150,J167,J184,J201,J218,J235)</f>
        <v>0</v>
      </c>
      <c r="BQ14" s="16">
        <f t="shared" si="55"/>
        <v>0</v>
      </c>
      <c r="BR14" s="17">
        <f t="shared" si="18"/>
        <v>0</v>
      </c>
      <c r="BT14" s="192" t="s">
        <v>26</v>
      </c>
      <c r="BU14" s="19" t="s">
        <v>55</v>
      </c>
      <c r="BV14" s="16">
        <f t="shared" ref="BV14:BW16" si="56">SUM(M14,M31,M48,M65,M82,M99,M116,M133,M150,M167,M184,M201,M218,M235)</f>
        <v>0</v>
      </c>
      <c r="BW14" s="16">
        <f t="shared" si="56"/>
        <v>0</v>
      </c>
      <c r="BX14" s="17">
        <f t="shared" si="20"/>
        <v>0</v>
      </c>
      <c r="BZ14" s="192" t="s">
        <v>26</v>
      </c>
      <c r="CA14" s="19" t="s">
        <v>55</v>
      </c>
      <c r="CB14" s="16">
        <f t="shared" ref="CB14:CC16" si="57">SUM(P14,P31,P48,P65,P82,P99,P116,P133,P150,P167,P184,P201,P218,P235)</f>
        <v>0</v>
      </c>
      <c r="CC14" s="16">
        <f t="shared" si="57"/>
        <v>0</v>
      </c>
      <c r="CD14" s="17">
        <f t="shared" si="22"/>
        <v>0</v>
      </c>
      <c r="CF14" s="192" t="s">
        <v>26</v>
      </c>
      <c r="CG14" s="19" t="s">
        <v>55</v>
      </c>
      <c r="CH14" s="16">
        <f t="shared" ref="CH14:CI16" si="58">SUM(S14,S31,S48,S65,S82,S99,S116,S133,S150,S167,S184,S201,S218,S235)</f>
        <v>0</v>
      </c>
      <c r="CI14" s="16">
        <f t="shared" si="58"/>
        <v>0</v>
      </c>
      <c r="CJ14" s="17">
        <f t="shared" si="24"/>
        <v>0</v>
      </c>
      <c r="CL14" s="192" t="s">
        <v>26</v>
      </c>
      <c r="CM14" s="19" t="s">
        <v>55</v>
      </c>
      <c r="CN14" s="16">
        <f t="shared" ref="CN14:CO16" si="59">SUM(V14,V31,V48,V65,V82,V99,V116,V133,V167,V184,V201,V218,V235)</f>
        <v>0</v>
      </c>
      <c r="CO14" s="16">
        <f t="shared" si="59"/>
        <v>0</v>
      </c>
      <c r="CP14" s="17">
        <f t="shared" si="26"/>
        <v>0</v>
      </c>
      <c r="CR14" s="192" t="s">
        <v>26</v>
      </c>
      <c r="CS14" s="19" t="s">
        <v>55</v>
      </c>
      <c r="CT14" s="16">
        <f t="shared" ref="CT14:CU16" si="60">SUM(Y14,Y31,Y48,Y65,Y82,Y99,Y116,Y133,Y150,Y167,Y184,Y201,Y218,Y235)</f>
        <v>0</v>
      </c>
      <c r="CU14" s="16">
        <f t="shared" si="60"/>
        <v>0</v>
      </c>
      <c r="CV14" s="17">
        <f t="shared" si="28"/>
        <v>0</v>
      </c>
      <c r="CX14" s="192" t="s">
        <v>26</v>
      </c>
      <c r="CY14" s="19" t="s">
        <v>55</v>
      </c>
      <c r="CZ14" s="16">
        <f t="shared" ref="CZ14:DA16" si="61">SUM(AB14,AB31,AB48,AB65,AB82,AB99,AB116,AB133,AB150,AB167,AB184,AB201,AB218,AB235)</f>
        <v>0</v>
      </c>
      <c r="DA14" s="16">
        <f t="shared" si="61"/>
        <v>0</v>
      </c>
      <c r="DB14" s="17">
        <f t="shared" si="30"/>
        <v>0</v>
      </c>
      <c r="DD14" s="192" t="s">
        <v>26</v>
      </c>
      <c r="DE14" s="19" t="s">
        <v>55</v>
      </c>
      <c r="DF14" s="16">
        <f t="shared" ref="DF14:DG16" si="62">SUM(AE14,AE31,AE48,AE65,AE82,AE99,AE116,AE133,AE150,AE167,AE184,AE201,AE218,AE235)</f>
        <v>0</v>
      </c>
      <c r="DG14" s="16">
        <f t="shared" si="62"/>
        <v>0</v>
      </c>
      <c r="DH14" s="17">
        <f t="shared" si="32"/>
        <v>0</v>
      </c>
      <c r="DJ14" s="192" t="s">
        <v>26</v>
      </c>
      <c r="DK14" s="19" t="s">
        <v>55</v>
      </c>
      <c r="DL14" s="16">
        <f t="shared" ref="DL14:DM16" si="63">SUM(AH14,AH31,AH48,AH65,AH82,AH99,AH116,AH133,AH150,AH167,AH184,AH201,AH218,AH235)</f>
        <v>0</v>
      </c>
      <c r="DM14" s="16">
        <f t="shared" si="63"/>
        <v>0</v>
      </c>
      <c r="DN14" s="17">
        <f t="shared" si="34"/>
        <v>0</v>
      </c>
      <c r="DP14" s="192" t="s">
        <v>26</v>
      </c>
      <c r="DQ14" s="19" t="s">
        <v>55</v>
      </c>
      <c r="DR14" s="16">
        <f t="shared" ref="DR14:DS16" si="64">SUM(AK14,AK31,AK48,AK65,AK82,AK99,AK116,AK133,AK150,AK167,AK184,AK201,AK218,AK235)</f>
        <v>0</v>
      </c>
      <c r="DS14" s="16">
        <f t="shared" si="64"/>
        <v>0</v>
      </c>
      <c r="DT14" s="17">
        <f t="shared" si="36"/>
        <v>0</v>
      </c>
    </row>
    <row r="15" spans="1:124" ht="18.75" customHeight="1" x14ac:dyDescent="0.3">
      <c r="A15" s="233"/>
      <c r="B15" s="233"/>
      <c r="C15" s="100" t="s">
        <v>50</v>
      </c>
      <c r="D15" s="70"/>
      <c r="E15" s="72"/>
      <c r="F15" s="55">
        <f t="shared" si="0"/>
        <v>0</v>
      </c>
      <c r="G15" s="142"/>
      <c r="H15" s="72"/>
      <c r="I15" s="55">
        <f t="shared" si="37"/>
        <v>0</v>
      </c>
      <c r="J15" s="142"/>
      <c r="K15" s="72"/>
      <c r="L15" s="55">
        <f t="shared" si="1"/>
        <v>0</v>
      </c>
      <c r="M15" s="142"/>
      <c r="N15" s="72"/>
      <c r="O15" s="55">
        <f t="shared" si="2"/>
        <v>0</v>
      </c>
      <c r="P15" s="142"/>
      <c r="Q15" s="72"/>
      <c r="R15" s="55">
        <f t="shared" si="3"/>
        <v>0</v>
      </c>
      <c r="S15" s="77"/>
      <c r="T15" s="72"/>
      <c r="U15" s="55">
        <f t="shared" si="4"/>
        <v>0</v>
      </c>
      <c r="V15" s="142"/>
      <c r="W15" s="72"/>
      <c r="X15" s="55">
        <f t="shared" si="5"/>
        <v>0</v>
      </c>
      <c r="Y15" s="142"/>
      <c r="Z15" s="72"/>
      <c r="AA15" s="55">
        <f t="shared" si="6"/>
        <v>0</v>
      </c>
      <c r="AB15" s="142"/>
      <c r="AC15" s="72"/>
      <c r="AD15" s="55">
        <f t="shared" si="7"/>
        <v>0</v>
      </c>
      <c r="AE15" s="142"/>
      <c r="AF15" s="72"/>
      <c r="AG15" s="55">
        <f t="shared" si="8"/>
        <v>0</v>
      </c>
      <c r="AH15" s="77"/>
      <c r="AI15" s="72"/>
      <c r="AJ15" s="55">
        <f t="shared" si="9"/>
        <v>0</v>
      </c>
      <c r="AK15" s="77"/>
      <c r="AL15" s="72"/>
      <c r="AM15" s="55">
        <f t="shared" si="10"/>
        <v>0</v>
      </c>
      <c r="AN15" s="97">
        <f>SUM(D15,G15,J15,M15,P15,S15,V15,Y15,AB15,AE15,AH15,AK15)</f>
        <v>0</v>
      </c>
      <c r="AO15" s="77">
        <f>SUM(E15,H15,K15,N15,Q15,W15,T15,Z15,AC15,AF15,AI15,AL15)</f>
        <v>0</v>
      </c>
      <c r="AP15" s="56">
        <f t="shared" si="11"/>
        <v>0</v>
      </c>
      <c r="AQ15" s="118"/>
      <c r="AR15" s="121"/>
      <c r="AS15" s="249"/>
      <c r="AT15" s="243"/>
      <c r="AU15" s="101" t="s">
        <v>50</v>
      </c>
      <c r="AV15" s="16">
        <f t="shared" si="52"/>
        <v>0</v>
      </c>
      <c r="AW15" s="16">
        <f t="shared" si="52"/>
        <v>0</v>
      </c>
      <c r="AX15" s="17">
        <f t="shared" si="13"/>
        <v>0</v>
      </c>
      <c r="AY15" s="16">
        <f t="shared" si="38"/>
        <v>0</v>
      </c>
      <c r="AZ15" s="207"/>
      <c r="BB15" s="193"/>
      <c r="BC15" s="19" t="s">
        <v>50</v>
      </c>
      <c r="BD15" s="16">
        <f t="shared" si="53"/>
        <v>0</v>
      </c>
      <c r="BE15" s="16">
        <f t="shared" si="53"/>
        <v>0</v>
      </c>
      <c r="BF15" s="17">
        <f t="shared" si="14"/>
        <v>0</v>
      </c>
      <c r="BH15" s="193"/>
      <c r="BI15" s="19" t="s">
        <v>50</v>
      </c>
      <c r="BJ15" s="16">
        <f t="shared" si="54"/>
        <v>0</v>
      </c>
      <c r="BK15" s="16">
        <f t="shared" si="54"/>
        <v>0</v>
      </c>
      <c r="BL15" s="17">
        <f t="shared" si="16"/>
        <v>0</v>
      </c>
      <c r="BN15" s="193"/>
      <c r="BO15" s="19" t="s">
        <v>50</v>
      </c>
      <c r="BP15" s="16">
        <f t="shared" si="55"/>
        <v>0</v>
      </c>
      <c r="BQ15" s="16">
        <f t="shared" si="55"/>
        <v>0</v>
      </c>
      <c r="BR15" s="17">
        <f t="shared" si="18"/>
        <v>0</v>
      </c>
      <c r="BT15" s="193"/>
      <c r="BU15" s="19" t="s">
        <v>50</v>
      </c>
      <c r="BV15" s="16">
        <f t="shared" si="56"/>
        <v>0</v>
      </c>
      <c r="BW15" s="16">
        <f t="shared" si="56"/>
        <v>0</v>
      </c>
      <c r="BX15" s="17">
        <f t="shared" si="20"/>
        <v>0</v>
      </c>
      <c r="BZ15" s="193"/>
      <c r="CA15" s="19" t="s">
        <v>50</v>
      </c>
      <c r="CB15" s="16">
        <f t="shared" si="57"/>
        <v>0</v>
      </c>
      <c r="CC15" s="16">
        <f t="shared" si="57"/>
        <v>0</v>
      </c>
      <c r="CD15" s="17">
        <f t="shared" si="22"/>
        <v>0</v>
      </c>
      <c r="CF15" s="193"/>
      <c r="CG15" s="19" t="s">
        <v>50</v>
      </c>
      <c r="CH15" s="16">
        <f t="shared" si="58"/>
        <v>0</v>
      </c>
      <c r="CI15" s="16">
        <f t="shared" si="58"/>
        <v>0</v>
      </c>
      <c r="CJ15" s="17">
        <f t="shared" si="24"/>
        <v>0</v>
      </c>
      <c r="CL15" s="193"/>
      <c r="CM15" s="19" t="s">
        <v>50</v>
      </c>
      <c r="CN15" s="16">
        <f t="shared" si="59"/>
        <v>0</v>
      </c>
      <c r="CO15" s="16">
        <f t="shared" si="59"/>
        <v>0</v>
      </c>
      <c r="CP15" s="17">
        <f t="shared" si="26"/>
        <v>0</v>
      </c>
      <c r="CR15" s="193"/>
      <c r="CS15" s="19" t="s">
        <v>50</v>
      </c>
      <c r="CT15" s="16">
        <f t="shared" si="60"/>
        <v>0</v>
      </c>
      <c r="CU15" s="16">
        <f t="shared" si="60"/>
        <v>0</v>
      </c>
      <c r="CV15" s="17">
        <f t="shared" si="28"/>
        <v>0</v>
      </c>
      <c r="CX15" s="193"/>
      <c r="CY15" s="19" t="s">
        <v>50</v>
      </c>
      <c r="CZ15" s="16">
        <f t="shared" si="61"/>
        <v>0</v>
      </c>
      <c r="DA15" s="16">
        <f t="shared" si="61"/>
        <v>0</v>
      </c>
      <c r="DB15" s="17">
        <f t="shared" si="30"/>
        <v>0</v>
      </c>
      <c r="DD15" s="193"/>
      <c r="DE15" s="19" t="s">
        <v>50</v>
      </c>
      <c r="DF15" s="16">
        <f t="shared" si="62"/>
        <v>0</v>
      </c>
      <c r="DG15" s="16">
        <f t="shared" si="62"/>
        <v>0</v>
      </c>
      <c r="DH15" s="17">
        <f t="shared" si="32"/>
        <v>0</v>
      </c>
      <c r="DJ15" s="193"/>
      <c r="DK15" s="19" t="s">
        <v>50</v>
      </c>
      <c r="DL15" s="16">
        <f t="shared" si="63"/>
        <v>0</v>
      </c>
      <c r="DM15" s="16">
        <f t="shared" si="63"/>
        <v>0</v>
      </c>
      <c r="DN15" s="17">
        <f t="shared" si="34"/>
        <v>0</v>
      </c>
      <c r="DP15" s="193"/>
      <c r="DQ15" s="19" t="s">
        <v>50</v>
      </c>
      <c r="DR15" s="16">
        <f t="shared" si="64"/>
        <v>0</v>
      </c>
      <c r="DS15" s="16">
        <f t="shared" si="64"/>
        <v>0</v>
      </c>
      <c r="DT15" s="17">
        <f t="shared" si="36"/>
        <v>0</v>
      </c>
    </row>
    <row r="16" spans="1:124" ht="18.75" customHeight="1" x14ac:dyDescent="0.3">
      <c r="A16" s="233"/>
      <c r="B16" s="233"/>
      <c r="C16" s="100" t="s">
        <v>51</v>
      </c>
      <c r="D16" s="70"/>
      <c r="E16" s="70"/>
      <c r="F16" s="55">
        <f t="shared" si="0"/>
        <v>0</v>
      </c>
      <c r="G16" s="77"/>
      <c r="H16" s="70"/>
      <c r="I16" s="55">
        <f t="shared" si="37"/>
        <v>0</v>
      </c>
      <c r="J16" s="77"/>
      <c r="K16" s="70"/>
      <c r="L16" s="55">
        <f t="shared" si="1"/>
        <v>0</v>
      </c>
      <c r="M16" s="77"/>
      <c r="N16" s="70"/>
      <c r="O16" s="55">
        <f t="shared" si="2"/>
        <v>0</v>
      </c>
      <c r="P16" s="77"/>
      <c r="Q16" s="70"/>
      <c r="R16" s="55">
        <f t="shared" si="3"/>
        <v>0</v>
      </c>
      <c r="S16" s="77"/>
      <c r="T16" s="70"/>
      <c r="U16" s="55">
        <f t="shared" si="4"/>
        <v>0</v>
      </c>
      <c r="V16" s="77"/>
      <c r="W16" s="70"/>
      <c r="X16" s="55">
        <f t="shared" si="5"/>
        <v>0</v>
      </c>
      <c r="Y16" s="77"/>
      <c r="Z16" s="70"/>
      <c r="AA16" s="55">
        <f t="shared" si="6"/>
        <v>0</v>
      </c>
      <c r="AB16" s="77"/>
      <c r="AC16" s="70"/>
      <c r="AD16" s="55">
        <f t="shared" si="7"/>
        <v>0</v>
      </c>
      <c r="AE16" s="77"/>
      <c r="AF16" s="70"/>
      <c r="AG16" s="55">
        <f t="shared" si="8"/>
        <v>0</v>
      </c>
      <c r="AH16" s="77"/>
      <c r="AI16" s="70"/>
      <c r="AJ16" s="55">
        <f t="shared" si="9"/>
        <v>0</v>
      </c>
      <c r="AK16" s="77"/>
      <c r="AL16" s="70"/>
      <c r="AM16" s="55">
        <f t="shared" si="10"/>
        <v>0</v>
      </c>
      <c r="AN16" s="97">
        <f>SUM(D16,G16,J16,M16,P16,S16,V16,Y16,AB16,AE16,AH16,AK16)</f>
        <v>0</v>
      </c>
      <c r="AO16" s="77">
        <f>SUM(E16,H16,K16,N16,Q16,W16,T16,Z16,AC16,AF16,AI16,AL16)</f>
        <v>0</v>
      </c>
      <c r="AP16" s="56">
        <f t="shared" si="11"/>
        <v>0</v>
      </c>
      <c r="AQ16" s="118"/>
      <c r="AR16" s="121"/>
      <c r="AS16" s="249"/>
      <c r="AT16" s="243"/>
      <c r="AU16" s="101" t="s">
        <v>51</v>
      </c>
      <c r="AV16" s="16">
        <f t="shared" si="52"/>
        <v>0</v>
      </c>
      <c r="AW16" s="16">
        <f t="shared" si="52"/>
        <v>0</v>
      </c>
      <c r="AX16" s="17">
        <f t="shared" si="13"/>
        <v>0</v>
      </c>
      <c r="AY16" s="16">
        <f t="shared" si="38"/>
        <v>0</v>
      </c>
      <c r="AZ16" s="207"/>
      <c r="BB16" s="193"/>
      <c r="BC16" s="19" t="s">
        <v>51</v>
      </c>
      <c r="BD16" s="16">
        <f t="shared" si="53"/>
        <v>0</v>
      </c>
      <c r="BE16" s="16">
        <f t="shared" si="53"/>
        <v>0</v>
      </c>
      <c r="BF16" s="17">
        <f t="shared" si="14"/>
        <v>0</v>
      </c>
      <c r="BH16" s="193"/>
      <c r="BI16" s="19" t="s">
        <v>51</v>
      </c>
      <c r="BJ16" s="16">
        <f t="shared" si="54"/>
        <v>0</v>
      </c>
      <c r="BK16" s="16">
        <f t="shared" si="54"/>
        <v>0</v>
      </c>
      <c r="BL16" s="17">
        <f t="shared" si="16"/>
        <v>0</v>
      </c>
      <c r="BN16" s="193"/>
      <c r="BO16" s="19" t="s">
        <v>51</v>
      </c>
      <c r="BP16" s="16">
        <f t="shared" si="55"/>
        <v>0</v>
      </c>
      <c r="BQ16" s="16">
        <f t="shared" si="55"/>
        <v>0</v>
      </c>
      <c r="BR16" s="17">
        <f t="shared" si="18"/>
        <v>0</v>
      </c>
      <c r="BT16" s="193"/>
      <c r="BU16" s="19" t="s">
        <v>51</v>
      </c>
      <c r="BV16" s="16">
        <f t="shared" si="56"/>
        <v>0</v>
      </c>
      <c r="BW16" s="16">
        <f t="shared" si="56"/>
        <v>0</v>
      </c>
      <c r="BX16" s="17">
        <f t="shared" si="20"/>
        <v>0</v>
      </c>
      <c r="BZ16" s="193"/>
      <c r="CA16" s="19" t="s">
        <v>51</v>
      </c>
      <c r="CB16" s="16">
        <f t="shared" si="57"/>
        <v>0</v>
      </c>
      <c r="CC16" s="16">
        <f t="shared" si="57"/>
        <v>0</v>
      </c>
      <c r="CD16" s="17">
        <f t="shared" si="22"/>
        <v>0</v>
      </c>
      <c r="CF16" s="193"/>
      <c r="CG16" s="19" t="s">
        <v>51</v>
      </c>
      <c r="CH16" s="16">
        <f t="shared" si="58"/>
        <v>0</v>
      </c>
      <c r="CI16" s="16">
        <f t="shared" si="58"/>
        <v>0</v>
      </c>
      <c r="CJ16" s="17">
        <f t="shared" si="24"/>
        <v>0</v>
      </c>
      <c r="CL16" s="193"/>
      <c r="CM16" s="19" t="s">
        <v>51</v>
      </c>
      <c r="CN16" s="16">
        <f t="shared" si="59"/>
        <v>0</v>
      </c>
      <c r="CO16" s="16">
        <f t="shared" si="59"/>
        <v>0</v>
      </c>
      <c r="CP16" s="17">
        <f t="shared" si="26"/>
        <v>0</v>
      </c>
      <c r="CR16" s="193"/>
      <c r="CS16" s="19" t="s">
        <v>51</v>
      </c>
      <c r="CT16" s="16">
        <f t="shared" si="60"/>
        <v>0</v>
      </c>
      <c r="CU16" s="16">
        <f t="shared" si="60"/>
        <v>0</v>
      </c>
      <c r="CV16" s="17">
        <f t="shared" si="28"/>
        <v>0</v>
      </c>
      <c r="CX16" s="193"/>
      <c r="CY16" s="19" t="s">
        <v>51</v>
      </c>
      <c r="CZ16" s="16">
        <f t="shared" si="61"/>
        <v>0</v>
      </c>
      <c r="DA16" s="16">
        <f t="shared" si="61"/>
        <v>0</v>
      </c>
      <c r="DB16" s="17">
        <f t="shared" si="30"/>
        <v>0</v>
      </c>
      <c r="DD16" s="193"/>
      <c r="DE16" s="19" t="s">
        <v>51</v>
      </c>
      <c r="DF16" s="16">
        <f t="shared" si="62"/>
        <v>0</v>
      </c>
      <c r="DG16" s="16">
        <f t="shared" si="62"/>
        <v>0</v>
      </c>
      <c r="DH16" s="17">
        <f t="shared" si="32"/>
        <v>0</v>
      </c>
      <c r="DJ16" s="193"/>
      <c r="DK16" s="19" t="s">
        <v>51</v>
      </c>
      <c r="DL16" s="16">
        <f t="shared" si="63"/>
        <v>0</v>
      </c>
      <c r="DM16" s="16">
        <f t="shared" si="63"/>
        <v>0</v>
      </c>
      <c r="DN16" s="17">
        <f t="shared" si="34"/>
        <v>0</v>
      </c>
      <c r="DP16" s="193"/>
      <c r="DQ16" s="19" t="s">
        <v>51</v>
      </c>
      <c r="DR16" s="16">
        <f t="shared" si="64"/>
        <v>0</v>
      </c>
      <c r="DS16" s="16">
        <f t="shared" si="64"/>
        <v>0</v>
      </c>
      <c r="DT16" s="17">
        <f t="shared" si="36"/>
        <v>0</v>
      </c>
    </row>
    <row r="17" spans="1:124" ht="18.75" customHeight="1" x14ac:dyDescent="0.3">
      <c r="A17" s="233"/>
      <c r="B17" s="234"/>
      <c r="C17" s="102" t="s">
        <v>44</v>
      </c>
      <c r="D17" s="58">
        <f>SUM(D14:D16)</f>
        <v>0</v>
      </c>
      <c r="E17" s="71">
        <f>SUM(E14:E16)</f>
        <v>0</v>
      </c>
      <c r="F17" s="59">
        <f t="shared" si="0"/>
        <v>0</v>
      </c>
      <c r="G17" s="58">
        <f>SUM(G14:G16)</f>
        <v>0</v>
      </c>
      <c r="H17" s="71">
        <f>SUM(H14:H16)</f>
        <v>0</v>
      </c>
      <c r="I17" s="59">
        <f t="shared" si="37"/>
        <v>0</v>
      </c>
      <c r="J17" s="58">
        <f>SUM(J14:J16)</f>
        <v>0</v>
      </c>
      <c r="K17" s="71">
        <f>SUM(K14:K16)</f>
        <v>0</v>
      </c>
      <c r="L17" s="59">
        <f t="shared" si="1"/>
        <v>0</v>
      </c>
      <c r="M17" s="58">
        <f>SUM(M14:M16)</f>
        <v>0</v>
      </c>
      <c r="N17" s="71">
        <f>SUM(N14:N16)</f>
        <v>0</v>
      </c>
      <c r="O17" s="59">
        <f t="shared" si="2"/>
        <v>0</v>
      </c>
      <c r="P17" s="58">
        <f>SUM(P14:P16)</f>
        <v>0</v>
      </c>
      <c r="Q17" s="71">
        <f>SUM(Q14:Q16)</f>
        <v>0</v>
      </c>
      <c r="R17" s="59">
        <f t="shared" si="3"/>
        <v>0</v>
      </c>
      <c r="S17" s="58">
        <f>SUM(S14:S16)</f>
        <v>0</v>
      </c>
      <c r="T17" s="71">
        <f>SUM(T14:T16)</f>
        <v>0</v>
      </c>
      <c r="U17" s="59">
        <f t="shared" si="4"/>
        <v>0</v>
      </c>
      <c r="V17" s="58">
        <f>SUM(V14:V16)</f>
        <v>0</v>
      </c>
      <c r="W17" s="71">
        <f>SUM(W14:W16)</f>
        <v>0</v>
      </c>
      <c r="X17" s="59">
        <f t="shared" si="5"/>
        <v>0</v>
      </c>
      <c r="Y17" s="58">
        <f>SUM(Y14:Y16)</f>
        <v>0</v>
      </c>
      <c r="Z17" s="71">
        <f>SUM(Z14:Z16)</f>
        <v>0</v>
      </c>
      <c r="AA17" s="59">
        <f t="shared" si="6"/>
        <v>0</v>
      </c>
      <c r="AB17" s="58">
        <f>SUM(AB14:AB16)</f>
        <v>0</v>
      </c>
      <c r="AC17" s="71">
        <f>SUM(AC14:AC16)</f>
        <v>0</v>
      </c>
      <c r="AD17" s="59">
        <f t="shared" si="7"/>
        <v>0</v>
      </c>
      <c r="AE17" s="58">
        <f>SUM(AE14:AE16)</f>
        <v>0</v>
      </c>
      <c r="AF17" s="71">
        <f>SUM(AF14:AF16)</f>
        <v>0</v>
      </c>
      <c r="AG17" s="59">
        <f t="shared" si="8"/>
        <v>0</v>
      </c>
      <c r="AH17" s="58">
        <f>SUM(AH14:AH16)</f>
        <v>0</v>
      </c>
      <c r="AI17" s="71">
        <f>SUM(AI14:AI16)</f>
        <v>0</v>
      </c>
      <c r="AJ17" s="59">
        <f t="shared" si="9"/>
        <v>0</v>
      </c>
      <c r="AK17" s="58">
        <f>SUM(AK14:AK16)</f>
        <v>0</v>
      </c>
      <c r="AL17" s="71">
        <f>SUM(AL14:AL16)</f>
        <v>0</v>
      </c>
      <c r="AM17" s="59">
        <f t="shared" si="10"/>
        <v>0</v>
      </c>
      <c r="AN17" s="58">
        <f>SUM(AN14:AN16)</f>
        <v>0</v>
      </c>
      <c r="AO17" s="58">
        <f>SUM(AO14:AO16)</f>
        <v>0</v>
      </c>
      <c r="AP17" s="60">
        <f t="shared" si="11"/>
        <v>0</v>
      </c>
      <c r="AQ17" s="119">
        <f>SUM(AQ14:AQ16)</f>
        <v>0</v>
      </c>
      <c r="AR17" s="121"/>
      <c r="AS17" s="249"/>
      <c r="AT17" s="244"/>
      <c r="AU17" s="104" t="s">
        <v>44</v>
      </c>
      <c r="AV17" s="26">
        <f>SUM(AV14:AV16)</f>
        <v>0</v>
      </c>
      <c r="AW17" s="26">
        <f>SUM(AW14:AW16)</f>
        <v>0</v>
      </c>
      <c r="AX17" s="27">
        <f t="shared" si="13"/>
        <v>0</v>
      </c>
      <c r="AY17" s="26">
        <f t="shared" si="38"/>
        <v>0</v>
      </c>
      <c r="AZ17" s="207"/>
      <c r="BB17" s="194"/>
      <c r="BC17" s="25" t="s">
        <v>44</v>
      </c>
      <c r="BD17" s="26">
        <f>SUM(BD14:BD16)</f>
        <v>0</v>
      </c>
      <c r="BE17" s="26">
        <f>SUM(BE14:BE16)</f>
        <v>0</v>
      </c>
      <c r="BF17" s="27">
        <f t="shared" si="14"/>
        <v>0</v>
      </c>
      <c r="BH17" s="194"/>
      <c r="BI17" s="25" t="s">
        <v>44</v>
      </c>
      <c r="BJ17" s="26">
        <f>SUM(BJ14:BJ16)</f>
        <v>0</v>
      </c>
      <c r="BK17" s="26">
        <f>SUM(BK14:BK16)</f>
        <v>0</v>
      </c>
      <c r="BL17" s="27">
        <f t="shared" si="16"/>
        <v>0</v>
      </c>
      <c r="BN17" s="194"/>
      <c r="BO17" s="25" t="s">
        <v>44</v>
      </c>
      <c r="BP17" s="26">
        <f>SUM(BP14:BP16)</f>
        <v>0</v>
      </c>
      <c r="BQ17" s="26">
        <f>SUM(BQ14:BQ16)</f>
        <v>0</v>
      </c>
      <c r="BR17" s="27">
        <f t="shared" si="18"/>
        <v>0</v>
      </c>
      <c r="BT17" s="194"/>
      <c r="BU17" s="25" t="s">
        <v>44</v>
      </c>
      <c r="BV17" s="26">
        <f>SUM(BV14:BV16)</f>
        <v>0</v>
      </c>
      <c r="BW17" s="26">
        <f>SUM(BW14:BW16)</f>
        <v>0</v>
      </c>
      <c r="BX17" s="27">
        <f t="shared" si="20"/>
        <v>0</v>
      </c>
      <c r="BZ17" s="194"/>
      <c r="CA17" s="25" t="s">
        <v>44</v>
      </c>
      <c r="CB17" s="26">
        <f>SUM(CB14:CB16)</f>
        <v>0</v>
      </c>
      <c r="CC17" s="26">
        <f>SUM(CC14:CC16)</f>
        <v>0</v>
      </c>
      <c r="CD17" s="27">
        <f t="shared" si="22"/>
        <v>0</v>
      </c>
      <c r="CF17" s="194"/>
      <c r="CG17" s="25" t="s">
        <v>44</v>
      </c>
      <c r="CH17" s="26">
        <f>SUM(CH14:CH16)</f>
        <v>0</v>
      </c>
      <c r="CI17" s="26">
        <f>SUM(CI14:CI16)</f>
        <v>0</v>
      </c>
      <c r="CJ17" s="27">
        <f t="shared" si="24"/>
        <v>0</v>
      </c>
      <c r="CL17" s="194"/>
      <c r="CM17" s="25" t="s">
        <v>44</v>
      </c>
      <c r="CN17" s="26">
        <f>SUM(CN14:CN16)</f>
        <v>0</v>
      </c>
      <c r="CO17" s="26">
        <f>SUM(CO14:CO16)</f>
        <v>0</v>
      </c>
      <c r="CP17" s="27">
        <f t="shared" si="26"/>
        <v>0</v>
      </c>
      <c r="CR17" s="194"/>
      <c r="CS17" s="25" t="s">
        <v>44</v>
      </c>
      <c r="CT17" s="26">
        <f>SUM(CT14:CT16)</f>
        <v>0</v>
      </c>
      <c r="CU17" s="26">
        <f>SUM(CU14:CU16)</f>
        <v>0</v>
      </c>
      <c r="CV17" s="27">
        <f t="shared" si="28"/>
        <v>0</v>
      </c>
      <c r="CX17" s="194"/>
      <c r="CY17" s="25" t="s">
        <v>44</v>
      </c>
      <c r="CZ17" s="26">
        <f>SUM(CZ14:CZ16)</f>
        <v>0</v>
      </c>
      <c r="DA17" s="26">
        <f>SUM(DA14:DA16)</f>
        <v>0</v>
      </c>
      <c r="DB17" s="27">
        <f t="shared" si="30"/>
        <v>0</v>
      </c>
      <c r="DD17" s="194"/>
      <c r="DE17" s="25" t="s">
        <v>44</v>
      </c>
      <c r="DF17" s="26">
        <f>SUM(DF14:DF16)</f>
        <v>0</v>
      </c>
      <c r="DG17" s="26">
        <f>SUM(DG14:DG16)</f>
        <v>0</v>
      </c>
      <c r="DH17" s="27">
        <f t="shared" si="32"/>
        <v>0</v>
      </c>
      <c r="DJ17" s="194"/>
      <c r="DK17" s="25" t="s">
        <v>44</v>
      </c>
      <c r="DL17" s="26">
        <f>SUM(DL14:DL16)</f>
        <v>0</v>
      </c>
      <c r="DM17" s="26">
        <f>SUM(DM14:DM16)</f>
        <v>0</v>
      </c>
      <c r="DN17" s="27">
        <f t="shared" si="34"/>
        <v>0</v>
      </c>
      <c r="DP17" s="194"/>
      <c r="DQ17" s="25" t="s">
        <v>44</v>
      </c>
      <c r="DR17" s="26">
        <f>SUM(DR14:DR16)</f>
        <v>0</v>
      </c>
      <c r="DS17" s="26">
        <f>SUM(DS14:DS16)</f>
        <v>0</v>
      </c>
      <c r="DT17" s="27">
        <f t="shared" si="36"/>
        <v>0</v>
      </c>
    </row>
    <row r="18" spans="1:124" ht="18.75" customHeight="1" x14ac:dyDescent="0.3">
      <c r="A18" s="233"/>
      <c r="B18" s="232" t="s">
        <v>9</v>
      </c>
      <c r="C18" s="100" t="s">
        <v>53</v>
      </c>
      <c r="D18" s="69"/>
      <c r="E18" s="70"/>
      <c r="F18" s="55">
        <f t="shared" si="0"/>
        <v>0</v>
      </c>
      <c r="G18" s="77"/>
      <c r="H18" s="70"/>
      <c r="I18" s="55">
        <f t="shared" si="37"/>
        <v>0</v>
      </c>
      <c r="J18" s="77"/>
      <c r="K18" s="70"/>
      <c r="L18" s="55">
        <f t="shared" si="1"/>
        <v>0</v>
      </c>
      <c r="M18" s="77"/>
      <c r="N18" s="70"/>
      <c r="O18" s="55">
        <f t="shared" si="2"/>
        <v>0</v>
      </c>
      <c r="P18" s="77"/>
      <c r="Q18" s="70"/>
      <c r="R18" s="55">
        <f t="shared" si="3"/>
        <v>0</v>
      </c>
      <c r="S18" s="77"/>
      <c r="T18" s="70"/>
      <c r="U18" s="55">
        <f t="shared" si="4"/>
        <v>0</v>
      </c>
      <c r="V18" s="77"/>
      <c r="W18" s="70"/>
      <c r="X18" s="55">
        <f t="shared" si="5"/>
        <v>0</v>
      </c>
      <c r="Y18" s="77"/>
      <c r="Z18" s="70"/>
      <c r="AA18" s="55">
        <f t="shared" si="6"/>
        <v>0</v>
      </c>
      <c r="AB18" s="77"/>
      <c r="AC18" s="70"/>
      <c r="AD18" s="55">
        <f t="shared" si="7"/>
        <v>0</v>
      </c>
      <c r="AE18" s="77"/>
      <c r="AF18" s="70"/>
      <c r="AG18" s="55">
        <f t="shared" si="8"/>
        <v>0</v>
      </c>
      <c r="AH18" s="77"/>
      <c r="AI18" s="70"/>
      <c r="AJ18" s="55">
        <f t="shared" si="9"/>
        <v>0</v>
      </c>
      <c r="AK18" s="77"/>
      <c r="AL18" s="70"/>
      <c r="AM18" s="55">
        <f t="shared" si="10"/>
        <v>0</v>
      </c>
      <c r="AN18" s="97">
        <f>SUM(D18,G18,J18,M18,P18,S18,V18,Y18,AB18,AE18,AH18,AK18)</f>
        <v>0</v>
      </c>
      <c r="AO18" s="77">
        <f>SUM(E18,H18,K18,N18,Q18,W18,T18,Z18,AC18,AF18,AI18,AL18)</f>
        <v>0</v>
      </c>
      <c r="AP18" s="56">
        <f t="shared" si="11"/>
        <v>0</v>
      </c>
      <c r="AQ18" s="118"/>
      <c r="AR18" s="121"/>
      <c r="AS18" s="249"/>
      <c r="AT18" s="242" t="s">
        <v>9</v>
      </c>
      <c r="AU18" s="101" t="s">
        <v>53</v>
      </c>
      <c r="AV18" s="16">
        <f t="shared" ref="AV18:AW20" si="65">SUM(AN18,AN35,AN52,AN69,AN86,AN103,AN120,AN137,AN154,AN171,AN222,AN188,AN205,AN239)</f>
        <v>0</v>
      </c>
      <c r="AW18" s="16">
        <f t="shared" si="65"/>
        <v>0</v>
      </c>
      <c r="AX18" s="17">
        <f t="shared" si="13"/>
        <v>0</v>
      </c>
      <c r="AY18" s="16">
        <f t="shared" si="38"/>
        <v>0</v>
      </c>
      <c r="AZ18" s="207"/>
      <c r="BB18" s="192" t="s">
        <v>9</v>
      </c>
      <c r="BC18" s="19" t="s">
        <v>53</v>
      </c>
      <c r="BD18" s="16">
        <f t="shared" ref="BD18:BE20" si="66">SUM(D18,D35,D52,D69,D86,D103,D120,D137,D154,D171,D188,D205,D222,D239)</f>
        <v>0</v>
      </c>
      <c r="BE18" s="16">
        <f t="shared" si="66"/>
        <v>0</v>
      </c>
      <c r="BF18" s="17">
        <f t="shared" si="14"/>
        <v>0</v>
      </c>
      <c r="BH18" s="192" t="s">
        <v>9</v>
      </c>
      <c r="BI18" s="19" t="s">
        <v>53</v>
      </c>
      <c r="BJ18" s="16">
        <f t="shared" ref="BJ18:BK20" si="67">SUM(G18,G35,G52,G69,G86,G103,G120,G137,G154,G171,G188,G205,G222,G239)</f>
        <v>0</v>
      </c>
      <c r="BK18" s="16">
        <f t="shared" si="67"/>
        <v>0</v>
      </c>
      <c r="BL18" s="17">
        <f t="shared" si="16"/>
        <v>0</v>
      </c>
      <c r="BN18" s="192" t="s">
        <v>9</v>
      </c>
      <c r="BO18" s="19" t="s">
        <v>53</v>
      </c>
      <c r="BP18" s="16">
        <f t="shared" ref="BP18:BQ20" si="68">SUM(J18,J35,J52,J69,J86,J103,J120,J137,J154,J171,J188,J205,J222,J239)</f>
        <v>0</v>
      </c>
      <c r="BQ18" s="16">
        <f t="shared" si="68"/>
        <v>0</v>
      </c>
      <c r="BR18" s="17">
        <f t="shared" si="18"/>
        <v>0</v>
      </c>
      <c r="BT18" s="192" t="s">
        <v>9</v>
      </c>
      <c r="BU18" s="19" t="s">
        <v>53</v>
      </c>
      <c r="BV18" s="16">
        <f t="shared" ref="BV18:BW20" si="69">SUM(M18,M35,M52,M69,M86,M103,M120,M137,M154,M171,M188,M205,M222,M239)</f>
        <v>0</v>
      </c>
      <c r="BW18" s="16">
        <f t="shared" si="69"/>
        <v>0</v>
      </c>
      <c r="BX18" s="17">
        <f t="shared" si="20"/>
        <v>0</v>
      </c>
      <c r="BZ18" s="192" t="s">
        <v>9</v>
      </c>
      <c r="CA18" s="19" t="s">
        <v>53</v>
      </c>
      <c r="CB18" s="16">
        <f t="shared" ref="CB18:CC20" si="70">SUM(P18,P35,P52,P69,P86,P103,P120,P137,P154,P171,P188,P205,P222,P239)</f>
        <v>0</v>
      </c>
      <c r="CC18" s="16">
        <f t="shared" si="70"/>
        <v>0</v>
      </c>
      <c r="CD18" s="17">
        <f t="shared" si="22"/>
        <v>0</v>
      </c>
      <c r="CF18" s="192" t="s">
        <v>9</v>
      </c>
      <c r="CG18" s="19" t="s">
        <v>53</v>
      </c>
      <c r="CH18" s="16">
        <f t="shared" ref="CH18:CI20" si="71">SUM(S18,S35,S52,S69,S86,S103,S120,S137,S154,S171,S188,S205,S222,S239)</f>
        <v>0</v>
      </c>
      <c r="CI18" s="16">
        <f t="shared" si="71"/>
        <v>0</v>
      </c>
      <c r="CJ18" s="17">
        <f t="shared" si="24"/>
        <v>0</v>
      </c>
      <c r="CL18" s="192" t="s">
        <v>9</v>
      </c>
      <c r="CM18" s="19" t="s">
        <v>53</v>
      </c>
      <c r="CN18" s="16">
        <f t="shared" ref="CN18:CO20" si="72">SUM(V18,V35,V52,V69,V86,V103,V120,V137,V171,V188,V205,V222,V239)</f>
        <v>0</v>
      </c>
      <c r="CO18" s="16">
        <f t="shared" si="72"/>
        <v>0</v>
      </c>
      <c r="CP18" s="17">
        <f t="shared" si="26"/>
        <v>0</v>
      </c>
      <c r="CR18" s="192" t="s">
        <v>9</v>
      </c>
      <c r="CS18" s="19" t="s">
        <v>53</v>
      </c>
      <c r="CT18" s="16">
        <f t="shared" ref="CT18:CU20" si="73">SUM(Y18,Y35,Y52,Y69,Y86,Y103,Y120,Y137,Y154,Y171,Y188,Y205,Y222,Y239)</f>
        <v>0</v>
      </c>
      <c r="CU18" s="16">
        <f t="shared" si="73"/>
        <v>0</v>
      </c>
      <c r="CV18" s="17">
        <f t="shared" si="28"/>
        <v>0</v>
      </c>
      <c r="CX18" s="192" t="s">
        <v>9</v>
      </c>
      <c r="CY18" s="19" t="s">
        <v>53</v>
      </c>
      <c r="CZ18" s="16">
        <f t="shared" ref="CZ18:DA20" si="74">SUM(AB18,AB35,AB52,AB69,AB86,AB103,AB120,AB137,AB154,AB171,AB188,AB205,AB222,AB239)</f>
        <v>0</v>
      </c>
      <c r="DA18" s="16">
        <f t="shared" si="74"/>
        <v>0</v>
      </c>
      <c r="DB18" s="17">
        <f t="shared" si="30"/>
        <v>0</v>
      </c>
      <c r="DD18" s="192" t="s">
        <v>9</v>
      </c>
      <c r="DE18" s="19" t="s">
        <v>53</v>
      </c>
      <c r="DF18" s="16">
        <f t="shared" ref="DF18:DG20" si="75">SUM(AE18,AE35,AE52,AE69,AE86,AE103,AE120,AE137,AE154,AE171,AE188,AE205,AE222,AE239)</f>
        <v>0</v>
      </c>
      <c r="DG18" s="16">
        <f t="shared" si="75"/>
        <v>0</v>
      </c>
      <c r="DH18" s="17">
        <f t="shared" si="32"/>
        <v>0</v>
      </c>
      <c r="DJ18" s="192" t="s">
        <v>9</v>
      </c>
      <c r="DK18" s="19" t="s">
        <v>53</v>
      </c>
      <c r="DL18" s="16">
        <f t="shared" ref="DL18:DM20" si="76">SUM(AH18,AH35,AH52,AH69,AH86,AH103,AH120,AH137,AH154,AH171,AH188,AH205,AH222,AH239)</f>
        <v>0</v>
      </c>
      <c r="DM18" s="16">
        <f t="shared" si="76"/>
        <v>0</v>
      </c>
      <c r="DN18" s="17">
        <f t="shared" si="34"/>
        <v>0</v>
      </c>
      <c r="DP18" s="192" t="s">
        <v>9</v>
      </c>
      <c r="DQ18" s="19" t="s">
        <v>53</v>
      </c>
      <c r="DR18" s="16">
        <f t="shared" ref="DR18:DS20" si="77">SUM(AK18,AK35,AK52,AK69,AK86,AK103,AK120,AK137,AK154,AK171,AK188,AK205,AK222,AK239)</f>
        <v>0</v>
      </c>
      <c r="DS18" s="16">
        <f t="shared" si="77"/>
        <v>0</v>
      </c>
      <c r="DT18" s="17">
        <f t="shared" si="36"/>
        <v>0</v>
      </c>
    </row>
    <row r="19" spans="1:124" ht="18.75" customHeight="1" x14ac:dyDescent="0.3">
      <c r="A19" s="233"/>
      <c r="B19" s="233"/>
      <c r="C19" s="100" t="s">
        <v>48</v>
      </c>
      <c r="D19" s="70"/>
      <c r="E19" s="70"/>
      <c r="F19" s="55">
        <f t="shared" si="0"/>
        <v>0</v>
      </c>
      <c r="G19" s="77"/>
      <c r="H19" s="70"/>
      <c r="I19" s="55">
        <f t="shared" si="37"/>
        <v>0</v>
      </c>
      <c r="J19" s="111"/>
      <c r="K19" s="70"/>
      <c r="L19" s="55">
        <f t="shared" si="1"/>
        <v>0</v>
      </c>
      <c r="M19" s="77"/>
      <c r="N19" s="70"/>
      <c r="O19" s="55">
        <f t="shared" si="2"/>
        <v>0</v>
      </c>
      <c r="P19" s="77"/>
      <c r="Q19" s="70"/>
      <c r="R19" s="55">
        <f t="shared" si="3"/>
        <v>0</v>
      </c>
      <c r="S19" s="77"/>
      <c r="T19" s="70"/>
      <c r="U19" s="55">
        <f t="shared" si="4"/>
        <v>0</v>
      </c>
      <c r="V19" s="77"/>
      <c r="W19" s="70"/>
      <c r="X19" s="55">
        <f t="shared" si="5"/>
        <v>0</v>
      </c>
      <c r="Y19" s="77"/>
      <c r="Z19" s="70"/>
      <c r="AA19" s="55">
        <f t="shared" si="6"/>
        <v>0</v>
      </c>
      <c r="AB19" s="77"/>
      <c r="AC19" s="70"/>
      <c r="AD19" s="55">
        <f t="shared" si="7"/>
        <v>0</v>
      </c>
      <c r="AE19" s="77"/>
      <c r="AF19" s="70"/>
      <c r="AG19" s="55">
        <f t="shared" si="8"/>
        <v>0</v>
      </c>
      <c r="AH19" s="77"/>
      <c r="AI19" s="70"/>
      <c r="AJ19" s="55">
        <f t="shared" si="9"/>
        <v>0</v>
      </c>
      <c r="AK19" s="77"/>
      <c r="AL19" s="70"/>
      <c r="AM19" s="55">
        <f t="shared" si="10"/>
        <v>0</v>
      </c>
      <c r="AN19" s="97">
        <f>SUM(D19,G19,J19,M19,P19,S19,V19,Y19,AB19,AE19,AH19,AK19)</f>
        <v>0</v>
      </c>
      <c r="AO19" s="77">
        <f>SUM(E19,H19,K19,N19,Q19,W19,T19,Z19,AC19,AF19,AI19,AL19)</f>
        <v>0</v>
      </c>
      <c r="AP19" s="56">
        <f t="shared" si="11"/>
        <v>0</v>
      </c>
      <c r="AQ19" s="158"/>
      <c r="AR19" s="121"/>
      <c r="AS19" s="249"/>
      <c r="AT19" s="243"/>
      <c r="AU19" s="101" t="s">
        <v>48</v>
      </c>
      <c r="AV19" s="16">
        <f t="shared" si="65"/>
        <v>0</v>
      </c>
      <c r="AW19" s="16">
        <f t="shared" si="65"/>
        <v>0</v>
      </c>
      <c r="AX19" s="17">
        <f t="shared" si="13"/>
        <v>0</v>
      </c>
      <c r="AY19" s="16">
        <f t="shared" si="38"/>
        <v>0</v>
      </c>
      <c r="AZ19" s="207"/>
      <c r="BB19" s="193"/>
      <c r="BC19" s="19" t="s">
        <v>48</v>
      </c>
      <c r="BD19" s="16">
        <f t="shared" si="66"/>
        <v>0</v>
      </c>
      <c r="BE19" s="16">
        <f t="shared" si="66"/>
        <v>0</v>
      </c>
      <c r="BF19" s="17">
        <f t="shared" si="14"/>
        <v>0</v>
      </c>
      <c r="BH19" s="193"/>
      <c r="BI19" s="19" t="s">
        <v>48</v>
      </c>
      <c r="BJ19" s="16">
        <f t="shared" si="67"/>
        <v>0</v>
      </c>
      <c r="BK19" s="16">
        <f t="shared" si="67"/>
        <v>0</v>
      </c>
      <c r="BL19" s="17">
        <f t="shared" si="16"/>
        <v>0</v>
      </c>
      <c r="BN19" s="193"/>
      <c r="BO19" s="19" t="s">
        <v>48</v>
      </c>
      <c r="BP19" s="16">
        <f t="shared" si="68"/>
        <v>0</v>
      </c>
      <c r="BQ19" s="16">
        <f t="shared" si="68"/>
        <v>0</v>
      </c>
      <c r="BR19" s="17">
        <f t="shared" si="18"/>
        <v>0</v>
      </c>
      <c r="BT19" s="193"/>
      <c r="BU19" s="19" t="s">
        <v>48</v>
      </c>
      <c r="BV19" s="16">
        <f t="shared" si="69"/>
        <v>0</v>
      </c>
      <c r="BW19" s="16">
        <f t="shared" si="69"/>
        <v>0</v>
      </c>
      <c r="BX19" s="17">
        <f t="shared" si="20"/>
        <v>0</v>
      </c>
      <c r="BZ19" s="193"/>
      <c r="CA19" s="19" t="s">
        <v>48</v>
      </c>
      <c r="CB19" s="16">
        <f t="shared" si="70"/>
        <v>0</v>
      </c>
      <c r="CC19" s="16">
        <f t="shared" si="70"/>
        <v>0</v>
      </c>
      <c r="CD19" s="17">
        <f t="shared" si="22"/>
        <v>0</v>
      </c>
      <c r="CF19" s="193"/>
      <c r="CG19" s="19" t="s">
        <v>48</v>
      </c>
      <c r="CH19" s="16">
        <f t="shared" si="71"/>
        <v>0</v>
      </c>
      <c r="CI19" s="16">
        <f t="shared" si="71"/>
        <v>0</v>
      </c>
      <c r="CJ19" s="17">
        <f t="shared" si="24"/>
        <v>0</v>
      </c>
      <c r="CL19" s="193"/>
      <c r="CM19" s="19" t="s">
        <v>48</v>
      </c>
      <c r="CN19" s="16">
        <f t="shared" si="72"/>
        <v>0</v>
      </c>
      <c r="CO19" s="16">
        <f t="shared" si="72"/>
        <v>0</v>
      </c>
      <c r="CP19" s="17">
        <f t="shared" si="26"/>
        <v>0</v>
      </c>
      <c r="CR19" s="193"/>
      <c r="CS19" s="19" t="s">
        <v>48</v>
      </c>
      <c r="CT19" s="16">
        <f t="shared" si="73"/>
        <v>0</v>
      </c>
      <c r="CU19" s="16">
        <f t="shared" si="73"/>
        <v>0</v>
      </c>
      <c r="CV19" s="17">
        <f t="shared" si="28"/>
        <v>0</v>
      </c>
      <c r="CX19" s="193"/>
      <c r="CY19" s="19" t="s">
        <v>48</v>
      </c>
      <c r="CZ19" s="16">
        <f t="shared" si="74"/>
        <v>0</v>
      </c>
      <c r="DA19" s="16">
        <f t="shared" si="74"/>
        <v>0</v>
      </c>
      <c r="DB19" s="17">
        <f t="shared" si="30"/>
        <v>0</v>
      </c>
      <c r="DD19" s="193"/>
      <c r="DE19" s="19" t="s">
        <v>48</v>
      </c>
      <c r="DF19" s="16">
        <f t="shared" si="75"/>
        <v>0</v>
      </c>
      <c r="DG19" s="16">
        <f t="shared" si="75"/>
        <v>0</v>
      </c>
      <c r="DH19" s="17">
        <f t="shared" si="32"/>
        <v>0</v>
      </c>
      <c r="DJ19" s="193"/>
      <c r="DK19" s="19" t="s">
        <v>48</v>
      </c>
      <c r="DL19" s="16">
        <f t="shared" si="76"/>
        <v>0</v>
      </c>
      <c r="DM19" s="16">
        <f t="shared" si="76"/>
        <v>0</v>
      </c>
      <c r="DN19" s="17">
        <f t="shared" si="34"/>
        <v>0</v>
      </c>
      <c r="DP19" s="193"/>
      <c r="DQ19" s="19" t="s">
        <v>48</v>
      </c>
      <c r="DR19" s="16">
        <f t="shared" si="77"/>
        <v>0</v>
      </c>
      <c r="DS19" s="16">
        <f t="shared" si="77"/>
        <v>0</v>
      </c>
      <c r="DT19" s="17">
        <f t="shared" si="36"/>
        <v>0</v>
      </c>
    </row>
    <row r="20" spans="1:124" ht="18.75" customHeight="1" x14ac:dyDescent="0.3">
      <c r="A20" s="233"/>
      <c r="B20" s="233"/>
      <c r="C20" s="100" t="s">
        <v>54</v>
      </c>
      <c r="D20" s="70"/>
      <c r="E20" s="70"/>
      <c r="F20" s="55">
        <f t="shared" si="0"/>
        <v>0</v>
      </c>
      <c r="G20" s="77"/>
      <c r="H20" s="70"/>
      <c r="I20" s="55">
        <f t="shared" si="37"/>
        <v>0</v>
      </c>
      <c r="J20" s="142"/>
      <c r="K20" s="70"/>
      <c r="L20" s="55">
        <f t="shared" si="1"/>
        <v>0</v>
      </c>
      <c r="M20" s="111"/>
      <c r="N20" s="70"/>
      <c r="O20" s="55">
        <f t="shared" si="2"/>
        <v>0</v>
      </c>
      <c r="P20" s="111"/>
      <c r="Q20" s="70"/>
      <c r="R20" s="55">
        <f t="shared" si="3"/>
        <v>0</v>
      </c>
      <c r="S20" s="77">
        <v>0</v>
      </c>
      <c r="T20" s="70"/>
      <c r="U20" s="55">
        <f t="shared" si="4"/>
        <v>0</v>
      </c>
      <c r="V20" s="111"/>
      <c r="W20" s="70"/>
      <c r="X20" s="55">
        <f t="shared" si="5"/>
        <v>0</v>
      </c>
      <c r="Y20" s="111"/>
      <c r="Z20" s="70"/>
      <c r="AA20" s="55">
        <f t="shared" si="6"/>
        <v>0</v>
      </c>
      <c r="AB20" s="77"/>
      <c r="AC20" s="70"/>
      <c r="AD20" s="55">
        <f t="shared" si="7"/>
        <v>0</v>
      </c>
      <c r="AE20" s="111"/>
      <c r="AF20" s="70"/>
      <c r="AG20" s="55">
        <f t="shared" si="8"/>
        <v>0</v>
      </c>
      <c r="AH20" s="77"/>
      <c r="AI20" s="70"/>
      <c r="AJ20" s="55">
        <f t="shared" si="9"/>
        <v>0</v>
      </c>
      <c r="AK20" s="77"/>
      <c r="AL20" s="70"/>
      <c r="AM20" s="55">
        <f t="shared" si="10"/>
        <v>0</v>
      </c>
      <c r="AN20" s="97">
        <f>SUM(D20,G20,J20,M20,P20,S20,V20,Y20,AB20,AE20,AH20,AK20)</f>
        <v>0</v>
      </c>
      <c r="AO20" s="77">
        <f>SUM(E20,H20,K20,N20,Q20,W20,T20,Z20,AC20,AF20,AI20,AL20)</f>
        <v>0</v>
      </c>
      <c r="AP20" s="56">
        <f t="shared" si="11"/>
        <v>0</v>
      </c>
      <c r="AQ20" s="118"/>
      <c r="AR20" s="121"/>
      <c r="AS20" s="249"/>
      <c r="AT20" s="243"/>
      <c r="AU20" s="101" t="s">
        <v>54</v>
      </c>
      <c r="AV20" s="16">
        <f t="shared" si="65"/>
        <v>0</v>
      </c>
      <c r="AW20" s="16">
        <f t="shared" si="65"/>
        <v>0</v>
      </c>
      <c r="AX20" s="17">
        <f t="shared" si="13"/>
        <v>0</v>
      </c>
      <c r="AY20" s="16">
        <f t="shared" si="38"/>
        <v>0</v>
      </c>
      <c r="AZ20" s="207"/>
      <c r="BB20" s="193"/>
      <c r="BC20" s="19" t="s">
        <v>54</v>
      </c>
      <c r="BD20" s="16">
        <f t="shared" si="66"/>
        <v>0</v>
      </c>
      <c r="BE20" s="16">
        <f t="shared" si="66"/>
        <v>0</v>
      </c>
      <c r="BF20" s="17">
        <f t="shared" si="14"/>
        <v>0</v>
      </c>
      <c r="BH20" s="193"/>
      <c r="BI20" s="19" t="s">
        <v>54</v>
      </c>
      <c r="BJ20" s="16">
        <f t="shared" si="67"/>
        <v>0</v>
      </c>
      <c r="BK20" s="16">
        <f t="shared" si="67"/>
        <v>0</v>
      </c>
      <c r="BL20" s="17">
        <f t="shared" si="16"/>
        <v>0</v>
      </c>
      <c r="BN20" s="193"/>
      <c r="BO20" s="19" t="s">
        <v>54</v>
      </c>
      <c r="BP20" s="16">
        <f t="shared" si="68"/>
        <v>0</v>
      </c>
      <c r="BQ20" s="16">
        <f t="shared" si="68"/>
        <v>0</v>
      </c>
      <c r="BR20" s="17">
        <f t="shared" si="18"/>
        <v>0</v>
      </c>
      <c r="BT20" s="193"/>
      <c r="BU20" s="19" t="s">
        <v>54</v>
      </c>
      <c r="BV20" s="16">
        <f t="shared" si="69"/>
        <v>0</v>
      </c>
      <c r="BW20" s="16">
        <f t="shared" si="69"/>
        <v>0</v>
      </c>
      <c r="BX20" s="17">
        <f t="shared" si="20"/>
        <v>0</v>
      </c>
      <c r="BZ20" s="193"/>
      <c r="CA20" s="19" t="s">
        <v>54</v>
      </c>
      <c r="CB20" s="16">
        <f t="shared" si="70"/>
        <v>0</v>
      </c>
      <c r="CC20" s="16">
        <f t="shared" si="70"/>
        <v>0</v>
      </c>
      <c r="CD20" s="17">
        <f t="shared" si="22"/>
        <v>0</v>
      </c>
      <c r="CF20" s="193"/>
      <c r="CG20" s="19" t="s">
        <v>54</v>
      </c>
      <c r="CH20" s="16">
        <f t="shared" si="71"/>
        <v>0</v>
      </c>
      <c r="CI20" s="16">
        <f t="shared" si="71"/>
        <v>0</v>
      </c>
      <c r="CJ20" s="17">
        <f t="shared" si="24"/>
        <v>0</v>
      </c>
      <c r="CL20" s="193"/>
      <c r="CM20" s="19" t="s">
        <v>54</v>
      </c>
      <c r="CN20" s="16">
        <f t="shared" si="72"/>
        <v>0</v>
      </c>
      <c r="CO20" s="16">
        <f t="shared" si="72"/>
        <v>0</v>
      </c>
      <c r="CP20" s="17">
        <f t="shared" si="26"/>
        <v>0</v>
      </c>
      <c r="CR20" s="193"/>
      <c r="CS20" s="19" t="s">
        <v>54</v>
      </c>
      <c r="CT20" s="16">
        <f t="shared" si="73"/>
        <v>0</v>
      </c>
      <c r="CU20" s="16">
        <f t="shared" si="73"/>
        <v>0</v>
      </c>
      <c r="CV20" s="17">
        <f t="shared" si="28"/>
        <v>0</v>
      </c>
      <c r="CX20" s="193"/>
      <c r="CY20" s="19" t="s">
        <v>54</v>
      </c>
      <c r="CZ20" s="16">
        <f t="shared" si="74"/>
        <v>0</v>
      </c>
      <c r="DA20" s="16">
        <f t="shared" si="74"/>
        <v>0</v>
      </c>
      <c r="DB20" s="17">
        <f t="shared" si="30"/>
        <v>0</v>
      </c>
      <c r="DD20" s="193"/>
      <c r="DE20" s="19" t="s">
        <v>54</v>
      </c>
      <c r="DF20" s="16">
        <f t="shared" si="75"/>
        <v>0</v>
      </c>
      <c r="DG20" s="16">
        <f t="shared" si="75"/>
        <v>0</v>
      </c>
      <c r="DH20" s="17">
        <f t="shared" si="32"/>
        <v>0</v>
      </c>
      <c r="DJ20" s="193"/>
      <c r="DK20" s="19" t="s">
        <v>54</v>
      </c>
      <c r="DL20" s="16">
        <f t="shared" si="76"/>
        <v>0</v>
      </c>
      <c r="DM20" s="16">
        <f t="shared" si="76"/>
        <v>0</v>
      </c>
      <c r="DN20" s="17">
        <f t="shared" si="34"/>
        <v>0</v>
      </c>
      <c r="DP20" s="193"/>
      <c r="DQ20" s="19" t="s">
        <v>54</v>
      </c>
      <c r="DR20" s="16">
        <f t="shared" si="77"/>
        <v>0</v>
      </c>
      <c r="DS20" s="16">
        <f t="shared" si="77"/>
        <v>0</v>
      </c>
      <c r="DT20" s="17">
        <f t="shared" si="36"/>
        <v>0</v>
      </c>
    </row>
    <row r="21" spans="1:124" ht="18.75" customHeight="1" x14ac:dyDescent="0.3">
      <c r="A21" s="234"/>
      <c r="B21" s="234"/>
      <c r="C21" s="102" t="s">
        <v>44</v>
      </c>
      <c r="D21" s="58">
        <f>SUM(D18:D20)</f>
        <v>0</v>
      </c>
      <c r="E21" s="71">
        <f>SUM(E18:E20)</f>
        <v>0</v>
      </c>
      <c r="F21" s="59">
        <f t="shared" si="0"/>
        <v>0</v>
      </c>
      <c r="G21" s="58">
        <f>SUM(G18:G20)</f>
        <v>0</v>
      </c>
      <c r="H21" s="71">
        <f>SUM(H18:H20)</f>
        <v>0</v>
      </c>
      <c r="I21" s="59">
        <f t="shared" si="37"/>
        <v>0</v>
      </c>
      <c r="J21" s="58">
        <f>SUM(J18:J20)</f>
        <v>0</v>
      </c>
      <c r="K21" s="71">
        <f>SUM(K18:K20)</f>
        <v>0</v>
      </c>
      <c r="L21" s="59">
        <f t="shared" si="1"/>
        <v>0</v>
      </c>
      <c r="M21" s="58">
        <f>SUM(M18:M20)</f>
        <v>0</v>
      </c>
      <c r="N21" s="71">
        <f>SUM(N18:N20)</f>
        <v>0</v>
      </c>
      <c r="O21" s="59">
        <f t="shared" si="2"/>
        <v>0</v>
      </c>
      <c r="P21" s="58">
        <f>SUM(P18:P20)</f>
        <v>0</v>
      </c>
      <c r="Q21" s="71">
        <f>SUM(Q18:Q20)</f>
        <v>0</v>
      </c>
      <c r="R21" s="59">
        <f t="shared" si="3"/>
        <v>0</v>
      </c>
      <c r="S21" s="58">
        <f>SUM(S18:S20)</f>
        <v>0</v>
      </c>
      <c r="T21" s="71">
        <f>SUM(T18:T20)</f>
        <v>0</v>
      </c>
      <c r="U21" s="59">
        <f t="shared" si="4"/>
        <v>0</v>
      </c>
      <c r="V21" s="58">
        <f>SUM(V18:V20)</f>
        <v>0</v>
      </c>
      <c r="W21" s="71">
        <f>SUM(W18:W20)</f>
        <v>0</v>
      </c>
      <c r="X21" s="59">
        <f t="shared" si="5"/>
        <v>0</v>
      </c>
      <c r="Y21" s="58">
        <f>SUM(Y18:Y20)</f>
        <v>0</v>
      </c>
      <c r="Z21" s="71">
        <f>SUM(Z18:Z20)</f>
        <v>0</v>
      </c>
      <c r="AA21" s="59">
        <f t="shared" si="6"/>
        <v>0</v>
      </c>
      <c r="AB21" s="58">
        <f>SUM(AB18:AB20)</f>
        <v>0</v>
      </c>
      <c r="AC21" s="71">
        <f>SUM(AC18:AC20)</f>
        <v>0</v>
      </c>
      <c r="AD21" s="59">
        <f t="shared" si="7"/>
        <v>0</v>
      </c>
      <c r="AE21" s="58">
        <f>SUM(AE18:AE20)</f>
        <v>0</v>
      </c>
      <c r="AF21" s="71">
        <f>SUM(AF18:AF20)</f>
        <v>0</v>
      </c>
      <c r="AG21" s="59">
        <f t="shared" si="8"/>
        <v>0</v>
      </c>
      <c r="AH21" s="58">
        <f>SUM(AH18:AH20)</f>
        <v>0</v>
      </c>
      <c r="AI21" s="71">
        <f>SUM(AI18:AI20)</f>
        <v>0</v>
      </c>
      <c r="AJ21" s="59">
        <f t="shared" si="9"/>
        <v>0</v>
      </c>
      <c r="AK21" s="58">
        <f>SUM(AK18:AK20)</f>
        <v>0</v>
      </c>
      <c r="AL21" s="71">
        <f>SUM(AL18:AL20)</f>
        <v>0</v>
      </c>
      <c r="AM21" s="59">
        <f t="shared" si="10"/>
        <v>0</v>
      </c>
      <c r="AN21" s="58">
        <f>SUM(AN18:AN20)</f>
        <v>0</v>
      </c>
      <c r="AO21" s="58">
        <f>SUM(AO18:AO20)</f>
        <v>0</v>
      </c>
      <c r="AP21" s="60">
        <f t="shared" si="11"/>
        <v>0</v>
      </c>
      <c r="AQ21" s="119">
        <f>SUM(AQ18:AQ20)</f>
        <v>0</v>
      </c>
      <c r="AR21" s="121"/>
      <c r="AS21" s="250"/>
      <c r="AT21" s="244"/>
      <c r="AU21" s="104" t="s">
        <v>44</v>
      </c>
      <c r="AV21" s="26">
        <f>SUM(AV18:AV20)</f>
        <v>0</v>
      </c>
      <c r="AW21" s="26">
        <f>SUM(AW18:AW20)</f>
        <v>0</v>
      </c>
      <c r="AX21" s="27">
        <f t="shared" si="13"/>
        <v>0</v>
      </c>
      <c r="AY21" s="26">
        <f t="shared" si="38"/>
        <v>0</v>
      </c>
      <c r="AZ21" s="207"/>
      <c r="BB21" s="194"/>
      <c r="BC21" s="25" t="s">
        <v>44</v>
      </c>
      <c r="BD21" s="26">
        <f>SUM(BD18:BD20)</f>
        <v>0</v>
      </c>
      <c r="BE21" s="26">
        <f>SUM(BE18:BE20)</f>
        <v>0</v>
      </c>
      <c r="BF21" s="27">
        <f t="shared" si="14"/>
        <v>0</v>
      </c>
      <c r="BH21" s="194"/>
      <c r="BI21" s="25" t="s">
        <v>44</v>
      </c>
      <c r="BJ21" s="26">
        <f>SUM(BJ18:BJ20)</f>
        <v>0</v>
      </c>
      <c r="BK21" s="26">
        <f>SUM(BK18:BK20)</f>
        <v>0</v>
      </c>
      <c r="BL21" s="27">
        <f t="shared" si="16"/>
        <v>0</v>
      </c>
      <c r="BN21" s="194"/>
      <c r="BO21" s="25" t="s">
        <v>44</v>
      </c>
      <c r="BP21" s="26">
        <f>SUM(BP18:BP20)</f>
        <v>0</v>
      </c>
      <c r="BQ21" s="26">
        <f>SUM(BQ18:BQ20)</f>
        <v>0</v>
      </c>
      <c r="BR21" s="27">
        <f t="shared" si="18"/>
        <v>0</v>
      </c>
      <c r="BT21" s="194"/>
      <c r="BU21" s="25" t="s">
        <v>44</v>
      </c>
      <c r="BV21" s="26">
        <f>SUM(BV18:BV20)</f>
        <v>0</v>
      </c>
      <c r="BW21" s="26">
        <f>SUM(BW18:BW20)</f>
        <v>0</v>
      </c>
      <c r="BX21" s="27">
        <f t="shared" si="20"/>
        <v>0</v>
      </c>
      <c r="BZ21" s="194"/>
      <c r="CA21" s="25" t="s">
        <v>44</v>
      </c>
      <c r="CB21" s="26">
        <f>SUM(CB18:CB20)</f>
        <v>0</v>
      </c>
      <c r="CC21" s="26">
        <f>SUM(CC18:CC20)</f>
        <v>0</v>
      </c>
      <c r="CD21" s="27">
        <f t="shared" si="22"/>
        <v>0</v>
      </c>
      <c r="CF21" s="194"/>
      <c r="CG21" s="25" t="s">
        <v>44</v>
      </c>
      <c r="CH21" s="26">
        <f>SUM(CH18:CH20)</f>
        <v>0</v>
      </c>
      <c r="CI21" s="26">
        <f>SUM(CI18:CI20)</f>
        <v>0</v>
      </c>
      <c r="CJ21" s="27">
        <f t="shared" si="24"/>
        <v>0</v>
      </c>
      <c r="CL21" s="194"/>
      <c r="CM21" s="25" t="s">
        <v>44</v>
      </c>
      <c r="CN21" s="26">
        <f>SUM(CN18:CN20)</f>
        <v>0</v>
      </c>
      <c r="CO21" s="26">
        <f>SUM(CO18:CO20)</f>
        <v>0</v>
      </c>
      <c r="CP21" s="27">
        <f t="shared" si="26"/>
        <v>0</v>
      </c>
      <c r="CR21" s="194"/>
      <c r="CS21" s="25" t="s">
        <v>44</v>
      </c>
      <c r="CT21" s="26">
        <f>SUM(CT18:CT20)</f>
        <v>0</v>
      </c>
      <c r="CU21" s="26">
        <f>SUM(CU18:CU20)</f>
        <v>0</v>
      </c>
      <c r="CV21" s="27">
        <f t="shared" si="28"/>
        <v>0</v>
      </c>
      <c r="CX21" s="194"/>
      <c r="CY21" s="25" t="s">
        <v>44</v>
      </c>
      <c r="CZ21" s="26">
        <f>SUM(CZ18:CZ20)</f>
        <v>0</v>
      </c>
      <c r="DA21" s="26">
        <f>SUM(DA18:DA20)</f>
        <v>0</v>
      </c>
      <c r="DB21" s="27">
        <f t="shared" si="30"/>
        <v>0</v>
      </c>
      <c r="DD21" s="194"/>
      <c r="DE21" s="25" t="s">
        <v>44</v>
      </c>
      <c r="DF21" s="26">
        <f>SUM(DF18:DF20)</f>
        <v>0</v>
      </c>
      <c r="DG21" s="26">
        <f>SUM(DG18:DG20)</f>
        <v>0</v>
      </c>
      <c r="DH21" s="27">
        <f t="shared" si="32"/>
        <v>0</v>
      </c>
      <c r="DJ21" s="194"/>
      <c r="DK21" s="25" t="s">
        <v>44</v>
      </c>
      <c r="DL21" s="26">
        <f>SUM(DL18:DL20)</f>
        <v>0</v>
      </c>
      <c r="DM21" s="26">
        <f>SUM(DM18:DM20)</f>
        <v>0</v>
      </c>
      <c r="DN21" s="27">
        <f t="shared" si="34"/>
        <v>0</v>
      </c>
      <c r="DP21" s="194"/>
      <c r="DQ21" s="25" t="s">
        <v>44</v>
      </c>
      <c r="DR21" s="26">
        <f>SUM(DR18:DR20)</f>
        <v>0</v>
      </c>
      <c r="DS21" s="26">
        <f>SUM(DS18:DS20)</f>
        <v>0</v>
      </c>
      <c r="DT21" s="27">
        <f t="shared" si="36"/>
        <v>0</v>
      </c>
    </row>
    <row r="22" spans="1:124" ht="18.75" customHeight="1" x14ac:dyDescent="0.3">
      <c r="A22" s="235" t="s">
        <v>46</v>
      </c>
      <c r="B22" s="236"/>
      <c r="C22" s="237"/>
      <c r="D22" s="61">
        <f>SUM(D9,D13,D17,D21)</f>
        <v>182203</v>
      </c>
      <c r="E22" s="73">
        <f>SUM(E9,E13,E17,E21)</f>
        <v>0</v>
      </c>
      <c r="F22" s="62">
        <f t="shared" si="0"/>
        <v>0</v>
      </c>
      <c r="G22" s="61">
        <f>SUM(G9,G13,G17,G21)</f>
        <v>155302</v>
      </c>
      <c r="H22" s="73">
        <f>SUM(H9,H13,H17,H21)</f>
        <v>0</v>
      </c>
      <c r="I22" s="62">
        <f t="shared" si="37"/>
        <v>0</v>
      </c>
      <c r="J22" s="61">
        <f>SUM(J9,J13,J17,J21)</f>
        <v>106360</v>
      </c>
      <c r="K22" s="73">
        <f>SUM(K9,K13,K17,K21)</f>
        <v>0</v>
      </c>
      <c r="L22" s="62">
        <f t="shared" si="1"/>
        <v>0</v>
      </c>
      <c r="M22" s="61">
        <f>SUM(M9,M13,M17,M21)</f>
        <v>60182</v>
      </c>
      <c r="N22" s="73">
        <f>SUM(N9,N13,N17,N21)</f>
        <v>0</v>
      </c>
      <c r="O22" s="62">
        <f t="shared" si="2"/>
        <v>0</v>
      </c>
      <c r="P22" s="61">
        <f>SUM(P9,P13,P17,P21)</f>
        <v>107083</v>
      </c>
      <c r="Q22" s="73">
        <f>SUM(Q9,Q13,Q17,Q21)</f>
        <v>0</v>
      </c>
      <c r="R22" s="62">
        <f t="shared" si="3"/>
        <v>0</v>
      </c>
      <c r="S22" s="61">
        <f>SUM(S9,S13,S17,S21)</f>
        <v>3299</v>
      </c>
      <c r="T22" s="73">
        <f>SUM(T9,T13,T17,T21)</f>
        <v>0</v>
      </c>
      <c r="U22" s="62">
        <f t="shared" si="4"/>
        <v>0</v>
      </c>
      <c r="V22" s="61">
        <f>SUM(V9,V13,V17,V21)</f>
        <v>75836</v>
      </c>
      <c r="W22" s="73">
        <f>SUM(W9,W13,W17,W21)</f>
        <v>0</v>
      </c>
      <c r="X22" s="62">
        <f t="shared" si="5"/>
        <v>0</v>
      </c>
      <c r="Y22" s="61">
        <f>SUM(Y9,Y13,Y17,Y21)</f>
        <v>34437</v>
      </c>
      <c r="Z22" s="73">
        <f>SUM(Z9,Z13,Z17,Z21)</f>
        <v>0</v>
      </c>
      <c r="AA22" s="62">
        <f t="shared" si="6"/>
        <v>0</v>
      </c>
      <c r="AB22" s="61">
        <f>SUM(AB9,AB13,AB17,AB21)</f>
        <v>0</v>
      </c>
      <c r="AC22" s="73">
        <f>SUM(AC9,AC13,AC17,AC21)</f>
        <v>0</v>
      </c>
      <c r="AD22" s="62">
        <f t="shared" si="7"/>
        <v>0</v>
      </c>
      <c r="AE22" s="61">
        <f>SUM(AE9,AE13,AE17,AE21)</f>
        <v>8275</v>
      </c>
      <c r="AF22" s="73">
        <f>SUM(AF9,AF13,AF17,AF21)</f>
        <v>0</v>
      </c>
      <c r="AG22" s="62">
        <f t="shared" si="8"/>
        <v>0</v>
      </c>
      <c r="AH22" s="61">
        <f>SUM(AH9,AH13,AH17,AH21)</f>
        <v>0</v>
      </c>
      <c r="AI22" s="73">
        <f>SUM(AI9,AI13,AI17,AI21)</f>
        <v>0</v>
      </c>
      <c r="AJ22" s="62">
        <f t="shared" si="9"/>
        <v>0</v>
      </c>
      <c r="AK22" s="61">
        <f>SUM(AK9,AK13,AK17,AK21)</f>
        <v>0</v>
      </c>
      <c r="AL22" s="73">
        <f>SUM(AL9,AL13,AL17,AL21)</f>
        <v>0</v>
      </c>
      <c r="AM22" s="62">
        <f t="shared" si="10"/>
        <v>0</v>
      </c>
      <c r="AN22" s="61">
        <f>SUM(AN9,AN13,AN17,AN21)</f>
        <v>732977</v>
      </c>
      <c r="AO22" s="61">
        <f>SUM(AO9,AO13,AO17,AO21)</f>
        <v>0</v>
      </c>
      <c r="AP22" s="63">
        <f t="shared" si="11"/>
        <v>0</v>
      </c>
      <c r="AQ22" s="120">
        <f>SUM(AQ9,AQ13,AQ17,AQ21)</f>
        <v>124898</v>
      </c>
      <c r="AR22" s="123"/>
      <c r="AS22" s="239" t="s">
        <v>46</v>
      </c>
      <c r="AT22" s="240"/>
      <c r="AU22" s="241"/>
      <c r="AV22" s="31">
        <f>SUM(AV9,AV13,AV17,AV21)</f>
        <v>2248238</v>
      </c>
      <c r="AW22" s="31">
        <f>SUM(AW9,AW13,AW17,AW21)</f>
        <v>0</v>
      </c>
      <c r="AX22" s="32">
        <f t="shared" si="13"/>
        <v>0</v>
      </c>
      <c r="AY22" s="31">
        <f>SUM(AY9,AY13,AY17,AY21)</f>
        <v>302551</v>
      </c>
      <c r="AZ22" s="23"/>
      <c r="BB22" s="190" t="s">
        <v>46</v>
      </c>
      <c r="BC22" s="191"/>
      <c r="BD22" s="31">
        <f>SUM(BD9,BD13,BD17,BD21)</f>
        <v>481593</v>
      </c>
      <c r="BE22" s="31">
        <f>SUM(BE9,BE13,BE17,BE21)</f>
        <v>0</v>
      </c>
      <c r="BF22" s="32">
        <f t="shared" si="14"/>
        <v>0</v>
      </c>
      <c r="BH22" s="190" t="s">
        <v>46</v>
      </c>
      <c r="BI22" s="191"/>
      <c r="BJ22" s="31">
        <f>SUM(BJ9,BJ13,BJ17,BJ21)</f>
        <v>405339</v>
      </c>
      <c r="BK22" s="31">
        <f>SUM(BK9,BK13,BK17,BK21)</f>
        <v>0</v>
      </c>
      <c r="BL22" s="32">
        <f t="shared" si="16"/>
        <v>0</v>
      </c>
      <c r="BN22" s="190" t="s">
        <v>46</v>
      </c>
      <c r="BO22" s="191"/>
      <c r="BP22" s="31">
        <f>SUM(BP9,BP13,BP17,BP21)</f>
        <v>339600</v>
      </c>
      <c r="BQ22" s="31">
        <f>SUM(BQ9,BQ13,BQ17,BQ21)</f>
        <v>0</v>
      </c>
      <c r="BR22" s="32">
        <f t="shared" si="18"/>
        <v>0</v>
      </c>
      <c r="BT22" s="190" t="s">
        <v>46</v>
      </c>
      <c r="BU22" s="191"/>
      <c r="BV22" s="31">
        <f>SUM(BV9,BV13,BV17,BV21)</f>
        <v>279746</v>
      </c>
      <c r="BW22" s="31">
        <f>SUM(BW9,BW13,BW17,BW21)</f>
        <v>0</v>
      </c>
      <c r="BX22" s="32">
        <f t="shared" si="20"/>
        <v>0</v>
      </c>
      <c r="BZ22" s="190" t="s">
        <v>46</v>
      </c>
      <c r="CA22" s="191"/>
      <c r="CB22" s="31">
        <f>SUM(CB9,CB13,CB17,CB21)</f>
        <v>323525</v>
      </c>
      <c r="CC22" s="31">
        <f>SUM(CC9,CC13,CC17,CC21)</f>
        <v>0</v>
      </c>
      <c r="CD22" s="32">
        <f t="shared" si="22"/>
        <v>0</v>
      </c>
      <c r="CF22" s="190" t="s">
        <v>46</v>
      </c>
      <c r="CG22" s="191"/>
      <c r="CH22" s="31">
        <f>SUM(CH9,CH13,CH17,CH21)</f>
        <v>7095</v>
      </c>
      <c r="CI22" s="31">
        <f>SUM(CI9,CI13,CI17,CI21)</f>
        <v>0</v>
      </c>
      <c r="CJ22" s="32">
        <f t="shared" si="24"/>
        <v>0</v>
      </c>
      <c r="CL22" s="190" t="s">
        <v>46</v>
      </c>
      <c r="CM22" s="191"/>
      <c r="CN22" s="31">
        <f>SUM(CN9,CN13,CN17,CN21)</f>
        <v>288261</v>
      </c>
      <c r="CO22" s="31">
        <f>SUM(CO9,CO13,CO17,CO21)</f>
        <v>0</v>
      </c>
      <c r="CP22" s="32">
        <f t="shared" si="26"/>
        <v>0</v>
      </c>
      <c r="CR22" s="190" t="s">
        <v>46</v>
      </c>
      <c r="CS22" s="191"/>
      <c r="CT22" s="31">
        <f>SUM(CT9,CT13,CT17,CT21)</f>
        <v>78469</v>
      </c>
      <c r="CU22" s="31">
        <f>SUM(CU9,CU13,CU17,CU21)</f>
        <v>0</v>
      </c>
      <c r="CV22" s="32">
        <f t="shared" si="28"/>
        <v>0</v>
      </c>
      <c r="CX22" s="190" t="s">
        <v>46</v>
      </c>
      <c r="CY22" s="191"/>
      <c r="CZ22" s="31">
        <f>SUM(CZ9,CZ13,CZ17,CZ21)</f>
        <v>8669</v>
      </c>
      <c r="DA22" s="31">
        <f>SUM(DA9,DA13,DA17,DA21)</f>
        <v>0</v>
      </c>
      <c r="DB22" s="32">
        <f t="shared" si="30"/>
        <v>0</v>
      </c>
      <c r="DD22" s="190" t="s">
        <v>46</v>
      </c>
      <c r="DE22" s="191"/>
      <c r="DF22" s="31">
        <f>SUM(DF9,DF13,DF17,DF21)</f>
        <v>21676</v>
      </c>
      <c r="DG22" s="31">
        <f>SUM(DG9,DG13,DG17,DG21)</f>
        <v>0</v>
      </c>
      <c r="DH22" s="32">
        <f t="shared" si="32"/>
        <v>0</v>
      </c>
      <c r="DJ22" s="190" t="s">
        <v>46</v>
      </c>
      <c r="DK22" s="191"/>
      <c r="DL22" s="31">
        <f>SUM(DL9,DL13,DL17,DL21)</f>
        <v>14265</v>
      </c>
      <c r="DM22" s="31">
        <f>SUM(DM9,DM13,DM17,DM21)</f>
        <v>0</v>
      </c>
      <c r="DN22" s="32">
        <f t="shared" si="34"/>
        <v>0</v>
      </c>
      <c r="DP22" s="190" t="s">
        <v>46</v>
      </c>
      <c r="DQ22" s="191"/>
      <c r="DR22" s="31">
        <f>SUM(DR9,DR13,DR17,DR21)</f>
        <v>0</v>
      </c>
      <c r="DS22" s="31">
        <f>SUM(DS9,DS13,DS17,DS21)</f>
        <v>0</v>
      </c>
      <c r="DT22" s="32">
        <f t="shared" si="36"/>
        <v>0</v>
      </c>
    </row>
    <row r="23" spans="1:124" ht="18.75" customHeight="1" x14ac:dyDescent="0.3">
      <c r="A23" s="238" t="s">
        <v>11</v>
      </c>
      <c r="B23" s="232" t="s">
        <v>24</v>
      </c>
      <c r="C23" s="100" t="s">
        <v>41</v>
      </c>
      <c r="D23" s="5">
        <v>22104</v>
      </c>
      <c r="E23" s="70"/>
      <c r="F23" s="55">
        <f t="shared" si="0"/>
        <v>0</v>
      </c>
      <c r="G23" s="77">
        <v>0</v>
      </c>
      <c r="H23" s="70"/>
      <c r="I23" s="55">
        <f t="shared" si="37"/>
        <v>0</v>
      </c>
      <c r="J23" s="5">
        <v>12594</v>
      </c>
      <c r="K23" s="69"/>
      <c r="L23" s="55">
        <f t="shared" si="1"/>
        <v>0</v>
      </c>
      <c r="M23" s="5">
        <v>6170</v>
      </c>
      <c r="N23" s="69"/>
      <c r="O23" s="55">
        <f t="shared" si="2"/>
        <v>0</v>
      </c>
      <c r="P23" s="5">
        <v>36854</v>
      </c>
      <c r="Q23" s="69"/>
      <c r="R23" s="55">
        <f t="shared" si="3"/>
        <v>0</v>
      </c>
      <c r="S23" s="77">
        <v>0</v>
      </c>
      <c r="T23" s="70"/>
      <c r="U23" s="55">
        <f t="shared" si="4"/>
        <v>0</v>
      </c>
      <c r="V23" s="5">
        <v>7321</v>
      </c>
      <c r="W23" s="69"/>
      <c r="X23" s="55">
        <f t="shared" si="5"/>
        <v>0</v>
      </c>
      <c r="Y23" s="5">
        <v>4730</v>
      </c>
      <c r="Z23" s="69"/>
      <c r="AA23" s="55">
        <f t="shared" si="6"/>
        <v>0</v>
      </c>
      <c r="AB23" s="77">
        <v>0</v>
      </c>
      <c r="AC23" s="70" t="s">
        <v>57</v>
      </c>
      <c r="AD23" s="55">
        <f t="shared" si="7"/>
        <v>0</v>
      </c>
      <c r="AE23" s="77">
        <v>0</v>
      </c>
      <c r="AF23" s="70" t="s">
        <v>57</v>
      </c>
      <c r="AG23" s="55">
        <f t="shared" si="8"/>
        <v>0</v>
      </c>
      <c r="AH23" s="77">
        <v>0</v>
      </c>
      <c r="AI23" s="69"/>
      <c r="AJ23" s="55">
        <f t="shared" si="9"/>
        <v>0</v>
      </c>
      <c r="AK23" s="77">
        <v>0</v>
      </c>
      <c r="AL23" s="69"/>
      <c r="AM23" s="55">
        <f t="shared" si="10"/>
        <v>0</v>
      </c>
      <c r="AN23" s="97">
        <f>SUM(D23,G23,J23,M23,P23,S23,V23,Y23,AB23,AE23,AH23,AK23)</f>
        <v>89773</v>
      </c>
      <c r="AO23" s="77">
        <f>SUM(E23,H23,K23,N23,Q23,W23,T23,Z23,AC23,AF23,AI23,AL23)</f>
        <v>0</v>
      </c>
      <c r="AP23" s="56">
        <f t="shared" si="11"/>
        <v>0</v>
      </c>
      <c r="AQ23" s="111">
        <v>6933</v>
      </c>
      <c r="AR23" s="121"/>
      <c r="AS23" s="230" t="s">
        <v>71</v>
      </c>
      <c r="AT23" s="231"/>
      <c r="AU23" s="231"/>
      <c r="AV23" s="81">
        <f>AV22+'2018년'!AH22+'2019년'!AQ22+'2020년'!AP22+'2021년'!AV22</f>
        <v>17232165</v>
      </c>
      <c r="AW23" s="81">
        <f>AW22+'2018년'!AI22+'2019년'!AR22+'2020년'!AQ22+'2021년'!AW22+'2022년'!AW22</f>
        <v>134858486</v>
      </c>
      <c r="AX23" s="80">
        <f t="shared" si="13"/>
        <v>0.12777961188145032</v>
      </c>
      <c r="AY23" s="81">
        <f>AY22+'2018년'!AK22+'2019년'!AT22+'2020년'!AS22+'2021년'!AY22</f>
        <v>2357490</v>
      </c>
    </row>
    <row r="24" spans="1:124" ht="18.75" customHeight="1" x14ac:dyDescent="0.3">
      <c r="A24" s="233"/>
      <c r="B24" s="233"/>
      <c r="C24" s="100" t="s">
        <v>43</v>
      </c>
      <c r="D24" s="77">
        <v>21762</v>
      </c>
      <c r="E24" s="70"/>
      <c r="F24" s="55">
        <f t="shared" si="0"/>
        <v>0</v>
      </c>
      <c r="G24" s="77"/>
      <c r="H24" s="70"/>
      <c r="I24" s="55">
        <f t="shared" si="37"/>
        <v>0</v>
      </c>
      <c r="J24" s="77">
        <v>11029</v>
      </c>
      <c r="K24" s="70"/>
      <c r="L24" s="55">
        <f t="shared" si="1"/>
        <v>0</v>
      </c>
      <c r="M24" s="77">
        <v>5148</v>
      </c>
      <c r="N24" s="70"/>
      <c r="O24" s="55">
        <f t="shared" si="2"/>
        <v>0</v>
      </c>
      <c r="P24" s="77">
        <v>32882</v>
      </c>
      <c r="Q24" s="70"/>
      <c r="R24" s="55">
        <f t="shared" si="3"/>
        <v>0</v>
      </c>
      <c r="S24" s="77"/>
      <c r="T24" s="70"/>
      <c r="U24" s="55">
        <f t="shared" si="4"/>
        <v>0</v>
      </c>
      <c r="V24" s="77">
        <v>4995</v>
      </c>
      <c r="W24" s="70"/>
      <c r="X24" s="55">
        <f t="shared" si="5"/>
        <v>0</v>
      </c>
      <c r="Y24" s="77">
        <v>3239</v>
      </c>
      <c r="Z24" s="70"/>
      <c r="AA24" s="55">
        <f t="shared" si="6"/>
        <v>0</v>
      </c>
      <c r="AB24" s="77"/>
      <c r="AC24" s="70"/>
      <c r="AD24" s="55">
        <f t="shared" si="7"/>
        <v>0</v>
      </c>
      <c r="AE24" s="77"/>
      <c r="AF24" s="70"/>
      <c r="AG24" s="55">
        <f t="shared" si="8"/>
        <v>0</v>
      </c>
      <c r="AH24" s="77">
        <v>0</v>
      </c>
      <c r="AI24" s="70"/>
      <c r="AJ24" s="55">
        <f t="shared" si="9"/>
        <v>0</v>
      </c>
      <c r="AK24" s="77">
        <v>0</v>
      </c>
      <c r="AL24" s="70"/>
      <c r="AM24" s="55">
        <f t="shared" si="10"/>
        <v>0</v>
      </c>
      <c r="AN24" s="97">
        <f>SUM(D24,G24,J24,M24,P24,S24,V24,Y24,AB24,AE24,AH24,AK24)</f>
        <v>79055</v>
      </c>
      <c r="AO24" s="77">
        <f>SUM(E24,H24,K24,N24,Q24,W24,T24,Z24,AC24,AF24,AI24,AL24)</f>
        <v>0</v>
      </c>
      <c r="AP24" s="56">
        <f t="shared" si="11"/>
        <v>0</v>
      </c>
      <c r="AQ24" s="167">
        <v>6354</v>
      </c>
      <c r="AR24" s="121"/>
      <c r="AT24" s="106"/>
    </row>
    <row r="25" spans="1:124" ht="18.75" customHeight="1" x14ac:dyDescent="0.3">
      <c r="A25" s="233"/>
      <c r="B25" s="233"/>
      <c r="C25" s="100" t="s">
        <v>47</v>
      </c>
      <c r="D25" s="77">
        <v>23028</v>
      </c>
      <c r="E25" s="114"/>
      <c r="F25" s="55">
        <f t="shared" si="0"/>
        <v>0</v>
      </c>
      <c r="G25" s="77"/>
      <c r="H25" s="70"/>
      <c r="I25" s="55">
        <f t="shared" si="37"/>
        <v>0</v>
      </c>
      <c r="J25" s="77">
        <v>12987</v>
      </c>
      <c r="K25" s="70"/>
      <c r="L25" s="55">
        <f t="shared" si="1"/>
        <v>0</v>
      </c>
      <c r="M25" s="77">
        <v>7234</v>
      </c>
      <c r="N25" s="70"/>
      <c r="O25" s="55">
        <f t="shared" si="2"/>
        <v>0</v>
      </c>
      <c r="P25" s="77">
        <v>37011</v>
      </c>
      <c r="Q25" s="70"/>
      <c r="R25" s="55">
        <f t="shared" si="3"/>
        <v>0</v>
      </c>
      <c r="S25" s="77"/>
      <c r="T25" s="70"/>
      <c r="U25" s="55">
        <f t="shared" si="4"/>
        <v>0</v>
      </c>
      <c r="V25" s="77">
        <v>6823</v>
      </c>
      <c r="W25" s="70"/>
      <c r="X25" s="55">
        <f t="shared" si="5"/>
        <v>0</v>
      </c>
      <c r="Y25" s="111">
        <v>2241</v>
      </c>
      <c r="Z25" s="70"/>
      <c r="AA25" s="55">
        <f t="shared" si="6"/>
        <v>0</v>
      </c>
      <c r="AB25" s="77"/>
      <c r="AC25" s="70"/>
      <c r="AD25" s="55">
        <f t="shared" si="7"/>
        <v>0</v>
      </c>
      <c r="AE25" s="77"/>
      <c r="AF25" s="70"/>
      <c r="AG25" s="55">
        <f t="shared" si="8"/>
        <v>0</v>
      </c>
      <c r="AH25" s="77">
        <v>0</v>
      </c>
      <c r="AI25" s="70"/>
      <c r="AJ25" s="55">
        <f t="shared" si="9"/>
        <v>0</v>
      </c>
      <c r="AK25" s="77">
        <v>0</v>
      </c>
      <c r="AL25" s="70"/>
      <c r="AM25" s="55">
        <f t="shared" si="10"/>
        <v>0</v>
      </c>
      <c r="AN25" s="97">
        <f>SUM(D25,G25,J25,M25,P25,S25,V25,Y25,AB25,AE25,AH25,AK25)</f>
        <v>89324</v>
      </c>
      <c r="AO25" s="77">
        <f>SUM(E25,H25,K25,N25,Q25,W25,T25,Z25,AC25,AF25,AI25,AL25)</f>
        <v>0</v>
      </c>
      <c r="AP25" s="56">
        <f t="shared" si="11"/>
        <v>0</v>
      </c>
      <c r="AQ25" s="111">
        <v>5593</v>
      </c>
      <c r="AR25" s="121"/>
      <c r="AV25" s="107"/>
      <c r="AW25" s="107"/>
    </row>
    <row r="26" spans="1:124" ht="18.75" customHeight="1" x14ac:dyDescent="0.3">
      <c r="A26" s="233"/>
      <c r="B26" s="234"/>
      <c r="C26" s="102" t="s">
        <v>44</v>
      </c>
      <c r="D26" s="58">
        <f>SUM(D23:D25)</f>
        <v>66894</v>
      </c>
      <c r="E26" s="71">
        <f>SUM(E23:E25)</f>
        <v>0</v>
      </c>
      <c r="F26" s="59">
        <f t="shared" si="0"/>
        <v>0</v>
      </c>
      <c r="G26" s="58">
        <f>SUM(G23:G25)</f>
        <v>0</v>
      </c>
      <c r="H26" s="71">
        <f>SUM(H23:H25)</f>
        <v>0</v>
      </c>
      <c r="I26" s="59">
        <f t="shared" si="37"/>
        <v>0</v>
      </c>
      <c r="J26" s="58">
        <f>SUM(J23:J25)</f>
        <v>36610</v>
      </c>
      <c r="K26" s="71">
        <f>SUM(K23:K25)</f>
        <v>0</v>
      </c>
      <c r="L26" s="59">
        <f t="shared" si="1"/>
        <v>0</v>
      </c>
      <c r="M26" s="58">
        <f>SUM(M23:M25)</f>
        <v>18552</v>
      </c>
      <c r="N26" s="71">
        <f>SUM(N23:N25)</f>
        <v>0</v>
      </c>
      <c r="O26" s="59">
        <f t="shared" si="2"/>
        <v>0</v>
      </c>
      <c r="P26" s="58">
        <f>SUM(P23:P25)</f>
        <v>106747</v>
      </c>
      <c r="Q26" s="71">
        <f>SUM(Q23:Q25)</f>
        <v>0</v>
      </c>
      <c r="R26" s="59">
        <f t="shared" si="3"/>
        <v>0</v>
      </c>
      <c r="S26" s="58">
        <f>SUM(S23:S25)</f>
        <v>0</v>
      </c>
      <c r="T26" s="71">
        <f>SUM(T23:T25)</f>
        <v>0</v>
      </c>
      <c r="U26" s="59">
        <f t="shared" si="4"/>
        <v>0</v>
      </c>
      <c r="V26" s="58">
        <f>SUM(V23:V25)</f>
        <v>19139</v>
      </c>
      <c r="W26" s="71">
        <f>SUM(W23:W25)</f>
        <v>0</v>
      </c>
      <c r="X26" s="59">
        <f t="shared" si="5"/>
        <v>0</v>
      </c>
      <c r="Y26" s="58">
        <f>SUM(Y23:Y25)</f>
        <v>10210</v>
      </c>
      <c r="Z26" s="71">
        <f>SUM(Z23:Z25)</f>
        <v>0</v>
      </c>
      <c r="AA26" s="59">
        <f t="shared" si="6"/>
        <v>0</v>
      </c>
      <c r="AB26" s="58">
        <f>SUM(AB23:AB25)</f>
        <v>0</v>
      </c>
      <c r="AC26" s="71">
        <f>SUM(AC23:AC25)</f>
        <v>0</v>
      </c>
      <c r="AD26" s="59">
        <f t="shared" si="7"/>
        <v>0</v>
      </c>
      <c r="AE26" s="58">
        <f>SUM(AE23:AE25)</f>
        <v>0</v>
      </c>
      <c r="AF26" s="71">
        <f>SUM(AF23:AF25)</f>
        <v>0</v>
      </c>
      <c r="AG26" s="59">
        <f t="shared" si="8"/>
        <v>0</v>
      </c>
      <c r="AH26" s="58">
        <f>SUM(AH23:AH25)</f>
        <v>0</v>
      </c>
      <c r="AI26" s="71">
        <f>SUM(AI23:AI25)</f>
        <v>0</v>
      </c>
      <c r="AJ26" s="59">
        <f t="shared" si="9"/>
        <v>0</v>
      </c>
      <c r="AK26" s="58">
        <f>SUM(AK23:AK25)</f>
        <v>0</v>
      </c>
      <c r="AL26" s="71">
        <f>SUM(AL23:AL25)</f>
        <v>0</v>
      </c>
      <c r="AM26" s="59">
        <f t="shared" si="10"/>
        <v>0</v>
      </c>
      <c r="AN26" s="58">
        <f>SUM(AN23:AN25)</f>
        <v>258152</v>
      </c>
      <c r="AO26" s="58">
        <f>SUM(AO23:AO25)</f>
        <v>0</v>
      </c>
      <c r="AP26" s="60">
        <f t="shared" si="11"/>
        <v>0</v>
      </c>
      <c r="AQ26" s="119">
        <f>SUM(AQ23:AQ25)</f>
        <v>18880</v>
      </c>
      <c r="AR26" s="121"/>
      <c r="AV26" s="106"/>
    </row>
    <row r="27" spans="1:124" ht="18.75" customHeight="1" x14ac:dyDescent="0.3">
      <c r="A27" s="233"/>
      <c r="B27" s="232" t="s">
        <v>25</v>
      </c>
      <c r="C27" s="100" t="s">
        <v>38</v>
      </c>
      <c r="D27" s="129"/>
      <c r="E27" s="70"/>
      <c r="F27" s="55">
        <f t="shared" si="0"/>
        <v>0</v>
      </c>
      <c r="G27" s="77"/>
      <c r="H27" s="70"/>
      <c r="I27" s="55">
        <f t="shared" si="37"/>
        <v>0</v>
      </c>
      <c r="J27" s="129"/>
      <c r="K27" s="70"/>
      <c r="L27" s="55">
        <f t="shared" si="1"/>
        <v>0</v>
      </c>
      <c r="M27" s="129"/>
      <c r="N27" s="70"/>
      <c r="O27" s="55">
        <f t="shared" si="2"/>
        <v>0</v>
      </c>
      <c r="P27" s="129"/>
      <c r="Q27" s="70"/>
      <c r="R27" s="55">
        <f t="shared" si="3"/>
        <v>0</v>
      </c>
      <c r="S27" s="77"/>
      <c r="T27" s="70"/>
      <c r="U27" s="55">
        <f t="shared" si="4"/>
        <v>0</v>
      </c>
      <c r="V27" s="129"/>
      <c r="W27" s="70"/>
      <c r="X27" s="55">
        <f t="shared" si="5"/>
        <v>0</v>
      </c>
      <c r="Y27" s="129"/>
      <c r="Z27" s="70"/>
      <c r="AA27" s="55">
        <f t="shared" si="6"/>
        <v>0</v>
      </c>
      <c r="AB27" s="77"/>
      <c r="AC27" s="70"/>
      <c r="AD27" s="55">
        <f t="shared" si="7"/>
        <v>0</v>
      </c>
      <c r="AE27" s="77"/>
      <c r="AF27" s="70"/>
      <c r="AG27" s="55">
        <f t="shared" si="8"/>
        <v>0</v>
      </c>
      <c r="AH27" s="77">
        <v>0</v>
      </c>
      <c r="AI27" s="69"/>
      <c r="AJ27" s="55">
        <f t="shared" si="9"/>
        <v>0</v>
      </c>
      <c r="AK27" s="77">
        <v>0</v>
      </c>
      <c r="AL27" s="69"/>
      <c r="AM27" s="55">
        <f t="shared" si="10"/>
        <v>0</v>
      </c>
      <c r="AN27" s="97">
        <f>SUM(D27,G27,J27,M27,P27,S27,V27,Y27,AB27,AE27,AH27,AK27)</f>
        <v>0</v>
      </c>
      <c r="AO27" s="77">
        <f>SUM(E27,H27,K27,N27,Q27,W27,T27,Z27,AC27,AF27,AI27,AL27)</f>
        <v>0</v>
      </c>
      <c r="AP27" s="56">
        <f t="shared" si="11"/>
        <v>0</v>
      </c>
      <c r="AQ27" s="168"/>
      <c r="AR27" s="121"/>
      <c r="BG27" s="49"/>
      <c r="BH27" s="49"/>
    </row>
    <row r="28" spans="1:124" ht="18.75" customHeight="1" x14ac:dyDescent="0.3">
      <c r="A28" s="233"/>
      <c r="B28" s="233"/>
      <c r="C28" s="54" t="s">
        <v>39</v>
      </c>
      <c r="D28" s="136"/>
      <c r="F28" s="55">
        <f t="shared" si="0"/>
        <v>0</v>
      </c>
      <c r="G28" s="77"/>
      <c r="H28" s="77"/>
      <c r="I28" s="55">
        <f t="shared" si="37"/>
        <v>0</v>
      </c>
      <c r="J28" s="135"/>
      <c r="K28" s="70"/>
      <c r="L28" s="55">
        <f t="shared" si="1"/>
        <v>0</v>
      </c>
      <c r="M28" s="135"/>
      <c r="N28" s="70"/>
      <c r="O28" s="55">
        <f t="shared" si="2"/>
        <v>0</v>
      </c>
      <c r="P28" s="135"/>
      <c r="Q28" s="70"/>
      <c r="R28" s="55">
        <f t="shared" si="3"/>
        <v>0</v>
      </c>
      <c r="S28" s="77"/>
      <c r="T28" s="77"/>
      <c r="U28" s="55">
        <f t="shared" si="4"/>
        <v>0</v>
      </c>
      <c r="V28" s="135"/>
      <c r="W28" s="70"/>
      <c r="X28" s="55">
        <f t="shared" si="5"/>
        <v>0</v>
      </c>
      <c r="Y28" s="135"/>
      <c r="Z28" s="70"/>
      <c r="AA28" s="55">
        <f t="shared" si="6"/>
        <v>0</v>
      </c>
      <c r="AB28" s="77"/>
      <c r="AC28" s="77"/>
      <c r="AD28" s="55">
        <f t="shared" si="7"/>
        <v>0</v>
      </c>
      <c r="AE28" s="77"/>
      <c r="AF28" s="77"/>
      <c r="AG28" s="55">
        <f t="shared" si="8"/>
        <v>0</v>
      </c>
      <c r="AH28" s="77">
        <v>0</v>
      </c>
      <c r="AI28" s="70"/>
      <c r="AJ28" s="55">
        <f t="shared" si="9"/>
        <v>0</v>
      </c>
      <c r="AK28" s="77">
        <v>0</v>
      </c>
      <c r="AL28" s="70"/>
      <c r="AM28" s="55">
        <f t="shared" si="10"/>
        <v>0</v>
      </c>
      <c r="AN28" s="97">
        <f>SUM(D28,G28,J28,M28,P28,S28,V28,Y28,AB28,AE28,AH28,AK28)</f>
        <v>0</v>
      </c>
      <c r="AO28" s="77">
        <f>SUM(E28,H28,K28,N28,Q28,W28,T28,Z28,AC28,AF28,AI28,AL28)</f>
        <v>0</v>
      </c>
      <c r="AP28" s="56">
        <f t="shared" si="11"/>
        <v>0</v>
      </c>
      <c r="AQ28" s="118"/>
      <c r="AR28" s="122"/>
      <c r="AT28" s="106"/>
      <c r="AU28" s="106"/>
      <c r="AW28" s="65"/>
    </row>
    <row r="29" spans="1:124" ht="18.75" customHeight="1" x14ac:dyDescent="0.3">
      <c r="A29" s="233"/>
      <c r="B29" s="233"/>
      <c r="C29" s="100" t="s">
        <v>52</v>
      </c>
      <c r="D29" s="77"/>
      <c r="E29" s="70"/>
      <c r="F29" s="55">
        <f t="shared" si="0"/>
        <v>0</v>
      </c>
      <c r="G29" s="77"/>
      <c r="H29" s="77"/>
      <c r="I29" s="55">
        <f t="shared" si="37"/>
        <v>0</v>
      </c>
      <c r="J29" s="77"/>
      <c r="K29" s="70"/>
      <c r="L29" s="55">
        <f t="shared" si="1"/>
        <v>0</v>
      </c>
      <c r="M29" s="77"/>
      <c r="N29" s="70"/>
      <c r="O29" s="55">
        <f t="shared" si="2"/>
        <v>0</v>
      </c>
      <c r="P29" s="77"/>
      <c r="Q29" s="70"/>
      <c r="R29" s="55">
        <f t="shared" si="3"/>
        <v>0</v>
      </c>
      <c r="S29" s="77"/>
      <c r="T29" s="77"/>
      <c r="U29" s="55">
        <f t="shared" si="4"/>
        <v>0</v>
      </c>
      <c r="V29" s="77"/>
      <c r="W29" s="70"/>
      <c r="X29" s="55">
        <f t="shared" si="5"/>
        <v>0</v>
      </c>
      <c r="Y29" s="77"/>
      <c r="Z29" s="70"/>
      <c r="AA29" s="55">
        <f t="shared" si="6"/>
        <v>0</v>
      </c>
      <c r="AB29" s="77"/>
      <c r="AC29" s="70"/>
      <c r="AD29" s="55">
        <f t="shared" si="7"/>
        <v>0</v>
      </c>
      <c r="AE29" s="77"/>
      <c r="AF29" s="70"/>
      <c r="AG29" s="55">
        <f t="shared" si="8"/>
        <v>0</v>
      </c>
      <c r="AH29" s="77">
        <v>0</v>
      </c>
      <c r="AI29" s="70"/>
      <c r="AJ29" s="55">
        <f t="shared" si="9"/>
        <v>0</v>
      </c>
      <c r="AK29" s="77">
        <v>0</v>
      </c>
      <c r="AL29" s="70"/>
      <c r="AM29" s="55">
        <f t="shared" si="10"/>
        <v>0</v>
      </c>
      <c r="AN29" s="97">
        <f>SUM(D29,G29,J29,M29,P29,S29,V29,Y29,AB29,AE29,AH29,AK29)</f>
        <v>0</v>
      </c>
      <c r="AO29" s="77">
        <f>SUM(E29,H29,K29,N29,Q29,W29,T29,Z29,AC29,AF29,AI29,AL29)</f>
        <v>0</v>
      </c>
      <c r="AP29" s="56">
        <f t="shared" si="11"/>
        <v>0</v>
      </c>
      <c r="AQ29" s="118"/>
      <c r="AR29" s="121"/>
      <c r="AS29" s="106"/>
      <c r="AW29" s="65"/>
      <c r="AY29" s="106"/>
      <c r="BA29" s="4"/>
    </row>
    <row r="30" spans="1:124" ht="18.75" customHeight="1" x14ac:dyDescent="0.3">
      <c r="A30" s="233"/>
      <c r="B30" s="234"/>
      <c r="C30" s="102" t="s">
        <v>44</v>
      </c>
      <c r="D30" s="58">
        <f>SUM(D27:D29)</f>
        <v>0</v>
      </c>
      <c r="E30" s="71">
        <f>SUM(E27:E29)</f>
        <v>0</v>
      </c>
      <c r="F30" s="59">
        <f t="shared" si="0"/>
        <v>0</v>
      </c>
      <c r="G30" s="58">
        <f>SUM(G27:G29)</f>
        <v>0</v>
      </c>
      <c r="H30" s="71">
        <f>SUM(H27:H29)</f>
        <v>0</v>
      </c>
      <c r="I30" s="59">
        <f t="shared" si="37"/>
        <v>0</v>
      </c>
      <c r="J30" s="58">
        <f>SUM(J27:J29)</f>
        <v>0</v>
      </c>
      <c r="K30" s="71">
        <f>SUM(K27:K29)</f>
        <v>0</v>
      </c>
      <c r="L30" s="59">
        <f t="shared" si="1"/>
        <v>0</v>
      </c>
      <c r="M30" s="58">
        <f>SUM(M27:M29)</f>
        <v>0</v>
      </c>
      <c r="N30" s="71">
        <f>SUM(N27:N29)</f>
        <v>0</v>
      </c>
      <c r="O30" s="59">
        <f t="shared" si="2"/>
        <v>0</v>
      </c>
      <c r="P30" s="58">
        <f>SUM(P27:P29)</f>
        <v>0</v>
      </c>
      <c r="Q30" s="71">
        <f>SUM(Q27:Q29)</f>
        <v>0</v>
      </c>
      <c r="R30" s="59">
        <f t="shared" si="3"/>
        <v>0</v>
      </c>
      <c r="S30" s="58">
        <f>SUM(S27:S29)</f>
        <v>0</v>
      </c>
      <c r="T30" s="71">
        <f>SUM(T27:T29)</f>
        <v>0</v>
      </c>
      <c r="U30" s="59">
        <f t="shared" si="4"/>
        <v>0</v>
      </c>
      <c r="V30" s="58">
        <f>SUM(V27:V29)</f>
        <v>0</v>
      </c>
      <c r="W30" s="71">
        <f>SUM(W27:W29)</f>
        <v>0</v>
      </c>
      <c r="X30" s="59">
        <f t="shared" si="5"/>
        <v>0</v>
      </c>
      <c r="Y30" s="58">
        <f>SUM(Y27:Y29)</f>
        <v>0</v>
      </c>
      <c r="Z30" s="71">
        <f>SUM(Z27:Z29)</f>
        <v>0</v>
      </c>
      <c r="AA30" s="59">
        <f t="shared" si="6"/>
        <v>0</v>
      </c>
      <c r="AB30" s="58">
        <f>SUM(AB27:AB29)</f>
        <v>0</v>
      </c>
      <c r="AC30" s="71">
        <f>SUM(AC27:AC29)</f>
        <v>0</v>
      </c>
      <c r="AD30" s="59">
        <f t="shared" si="7"/>
        <v>0</v>
      </c>
      <c r="AE30" s="58">
        <f>SUM(AE27:AE29)</f>
        <v>0</v>
      </c>
      <c r="AF30" s="71">
        <f>SUM(AF27:AF29)</f>
        <v>0</v>
      </c>
      <c r="AG30" s="59">
        <f t="shared" si="8"/>
        <v>0</v>
      </c>
      <c r="AH30" s="58">
        <f>SUM(AH27:AH29)</f>
        <v>0</v>
      </c>
      <c r="AI30" s="71">
        <f>SUM(AI27:AI29)</f>
        <v>0</v>
      </c>
      <c r="AJ30" s="59">
        <f t="shared" si="9"/>
        <v>0</v>
      </c>
      <c r="AK30" s="58">
        <f>SUM(AK27:AK29)</f>
        <v>0</v>
      </c>
      <c r="AL30" s="71">
        <f>SUM(AL27:AL29)</f>
        <v>0</v>
      </c>
      <c r="AM30" s="59">
        <f t="shared" si="10"/>
        <v>0</v>
      </c>
      <c r="AN30" s="58">
        <f>SUM(AN27:AN29)</f>
        <v>0</v>
      </c>
      <c r="AO30" s="58">
        <f>SUM(AO27:AO29)</f>
        <v>0</v>
      </c>
      <c r="AP30" s="60">
        <f t="shared" si="11"/>
        <v>0</v>
      </c>
      <c r="AQ30" s="119">
        <f>SUM(AQ27:AQ29)</f>
        <v>0</v>
      </c>
      <c r="AR30" s="121"/>
    </row>
    <row r="31" spans="1:124" ht="18.75" customHeight="1" x14ac:dyDescent="0.3">
      <c r="A31" s="233"/>
      <c r="B31" s="232" t="s">
        <v>26</v>
      </c>
      <c r="C31" s="100" t="s">
        <v>55</v>
      </c>
      <c r="D31" s="137"/>
      <c r="E31" s="77"/>
      <c r="F31" s="55">
        <f t="shared" si="0"/>
        <v>0</v>
      </c>
      <c r="G31" s="77"/>
      <c r="H31" s="77"/>
      <c r="I31" s="55">
        <f t="shared" si="37"/>
        <v>0</v>
      </c>
      <c r="J31" s="137"/>
      <c r="K31" s="70"/>
      <c r="L31" s="55">
        <f t="shared" si="1"/>
        <v>0</v>
      </c>
      <c r="M31" s="137"/>
      <c r="N31" s="70"/>
      <c r="O31" s="55">
        <f t="shared" si="2"/>
        <v>0</v>
      </c>
      <c r="P31" s="137"/>
      <c r="Q31" s="70"/>
      <c r="R31" s="55">
        <f t="shared" si="3"/>
        <v>0</v>
      </c>
      <c r="S31" s="77"/>
      <c r="T31" s="77"/>
      <c r="U31" s="55">
        <f t="shared" si="4"/>
        <v>0</v>
      </c>
      <c r="V31" s="137"/>
      <c r="W31" s="70"/>
      <c r="X31" s="55">
        <f t="shared" si="5"/>
        <v>0</v>
      </c>
      <c r="Y31" s="137"/>
      <c r="Z31" s="70"/>
      <c r="AA31" s="55">
        <f t="shared" si="6"/>
        <v>0</v>
      </c>
      <c r="AB31" s="77"/>
      <c r="AC31" s="77"/>
      <c r="AD31" s="55">
        <f t="shared" si="7"/>
        <v>0</v>
      </c>
      <c r="AE31" s="77"/>
      <c r="AF31" s="77"/>
      <c r="AG31" s="55">
        <f t="shared" si="8"/>
        <v>0</v>
      </c>
      <c r="AH31" s="77">
        <v>0</v>
      </c>
      <c r="AI31" s="69"/>
      <c r="AJ31" s="55">
        <f t="shared" si="9"/>
        <v>0</v>
      </c>
      <c r="AK31" s="77">
        <v>0</v>
      </c>
      <c r="AL31" s="69"/>
      <c r="AM31" s="55">
        <f t="shared" si="10"/>
        <v>0</v>
      </c>
      <c r="AN31" s="97">
        <f>SUM(D31,G31,J31,M31,P31,S31,V31,Y31,AB31,AE31,AH31,AK31)</f>
        <v>0</v>
      </c>
      <c r="AO31" s="77">
        <f>SUM(E31,H31,K31,N31,Q31,W31,T31,Z31,AC31,AF31,AI31,AL31)</f>
        <v>0</v>
      </c>
      <c r="AP31" s="56">
        <f t="shared" si="11"/>
        <v>0</v>
      </c>
      <c r="AQ31" s="135"/>
      <c r="AR31" s="121"/>
      <c r="AW31" s="108"/>
    </row>
    <row r="32" spans="1:124" ht="18.75" customHeight="1" x14ac:dyDescent="0.3">
      <c r="A32" s="233"/>
      <c r="B32" s="233"/>
      <c r="C32" s="100" t="s">
        <v>50</v>
      </c>
      <c r="D32" s="142"/>
      <c r="E32" s="146"/>
      <c r="F32" s="55">
        <f t="shared" si="0"/>
        <v>0</v>
      </c>
      <c r="G32" s="77"/>
      <c r="H32" s="70"/>
      <c r="I32" s="55">
        <f t="shared" si="37"/>
        <v>0</v>
      </c>
      <c r="J32" s="142"/>
      <c r="K32" s="72"/>
      <c r="L32" s="55">
        <f t="shared" si="1"/>
        <v>0</v>
      </c>
      <c r="M32" s="142"/>
      <c r="N32" s="72"/>
      <c r="O32" s="55">
        <f t="shared" si="2"/>
        <v>0</v>
      </c>
      <c r="P32" s="147"/>
      <c r="Q32" s="72"/>
      <c r="R32" s="55">
        <f t="shared" si="3"/>
        <v>0</v>
      </c>
      <c r="S32" s="77"/>
      <c r="T32" s="70"/>
      <c r="U32" s="55">
        <f t="shared" si="4"/>
        <v>0</v>
      </c>
      <c r="V32" s="147"/>
      <c r="W32" s="72"/>
      <c r="X32" s="55">
        <f t="shared" si="5"/>
        <v>0</v>
      </c>
      <c r="Y32" s="147"/>
      <c r="Z32" s="72"/>
      <c r="AA32" s="55">
        <f t="shared" si="6"/>
        <v>0</v>
      </c>
      <c r="AB32" s="77"/>
      <c r="AC32" s="70"/>
      <c r="AD32" s="55">
        <f t="shared" si="7"/>
        <v>0</v>
      </c>
      <c r="AE32" s="77"/>
      <c r="AF32" s="70"/>
      <c r="AG32" s="55">
        <f t="shared" si="8"/>
        <v>0</v>
      </c>
      <c r="AH32" s="77">
        <v>0</v>
      </c>
      <c r="AI32" s="70"/>
      <c r="AJ32" s="55">
        <f t="shared" si="9"/>
        <v>0</v>
      </c>
      <c r="AK32" s="77">
        <v>0</v>
      </c>
      <c r="AL32" s="70"/>
      <c r="AM32" s="55">
        <f t="shared" si="10"/>
        <v>0</v>
      </c>
      <c r="AN32" s="97">
        <f>SUM(D32,G32,J32,M32,P32,S32,V32,Y32,AB32,AE32,AH32,AK32)</f>
        <v>0</v>
      </c>
      <c r="AO32" s="77">
        <f>SUM(E32,H32,K32,N32,Q32,W32,T32,Z32,AC32,AF32,AI32,AL32)</f>
        <v>0</v>
      </c>
      <c r="AP32" s="56">
        <f t="shared" si="11"/>
        <v>0</v>
      </c>
      <c r="AQ32" s="118"/>
      <c r="AR32" s="121"/>
    </row>
    <row r="33" spans="1:56" ht="18.75" customHeight="1" x14ac:dyDescent="0.3">
      <c r="A33" s="233"/>
      <c r="B33" s="233"/>
      <c r="C33" s="100" t="s">
        <v>51</v>
      </c>
      <c r="D33" s="77"/>
      <c r="E33" s="70"/>
      <c r="F33" s="55">
        <f t="shared" si="0"/>
        <v>0</v>
      </c>
      <c r="G33" s="77">
        <v>0</v>
      </c>
      <c r="H33" s="70"/>
      <c r="I33" s="55">
        <f t="shared" si="37"/>
        <v>0</v>
      </c>
      <c r="J33" s="77"/>
      <c r="K33" s="70"/>
      <c r="L33" s="55">
        <f t="shared" si="1"/>
        <v>0</v>
      </c>
      <c r="M33" s="77"/>
      <c r="N33" s="70"/>
      <c r="O33" s="55">
        <f t="shared" si="2"/>
        <v>0</v>
      </c>
      <c r="P33" s="77"/>
      <c r="Q33" s="70"/>
      <c r="R33" s="55">
        <f t="shared" si="3"/>
        <v>0</v>
      </c>
      <c r="S33" s="77"/>
      <c r="T33" s="70"/>
      <c r="U33" s="55">
        <f t="shared" si="4"/>
        <v>0</v>
      </c>
      <c r="V33" s="77"/>
      <c r="W33" s="70"/>
      <c r="X33" s="55">
        <f t="shared" si="5"/>
        <v>0</v>
      </c>
      <c r="Y33" s="77"/>
      <c r="Z33" s="70"/>
      <c r="AA33" s="55">
        <f t="shared" si="6"/>
        <v>0</v>
      </c>
      <c r="AB33" s="77"/>
      <c r="AC33" s="70"/>
      <c r="AD33" s="55">
        <f t="shared" si="7"/>
        <v>0</v>
      </c>
      <c r="AE33" s="77"/>
      <c r="AF33" s="70"/>
      <c r="AG33" s="55">
        <f t="shared" si="8"/>
        <v>0</v>
      </c>
      <c r="AH33" s="77">
        <v>0</v>
      </c>
      <c r="AI33" s="70"/>
      <c r="AJ33" s="55">
        <f t="shared" si="9"/>
        <v>0</v>
      </c>
      <c r="AK33" s="77">
        <v>0</v>
      </c>
      <c r="AL33" s="70"/>
      <c r="AM33" s="55">
        <f t="shared" si="10"/>
        <v>0</v>
      </c>
      <c r="AN33" s="97">
        <f>SUM(D33,G33,J33,M33,P33,S33,V33,Y33,AB33,AE33,AH33,AK33)</f>
        <v>0</v>
      </c>
      <c r="AO33" s="77">
        <f>SUM(E33,H33,K33,N33,Q33,W33,T33,Z33,AC33,AF33,AI33,AL33)</f>
        <v>0</v>
      </c>
      <c r="AP33" s="56">
        <f t="shared" si="11"/>
        <v>0</v>
      </c>
      <c r="AQ33" s="118"/>
      <c r="AR33" s="121"/>
      <c r="AX33" s="106"/>
    </row>
    <row r="34" spans="1:56" ht="18.75" customHeight="1" x14ac:dyDescent="0.3">
      <c r="A34" s="233"/>
      <c r="B34" s="234"/>
      <c r="C34" s="102" t="s">
        <v>44</v>
      </c>
      <c r="D34" s="58">
        <f>SUM(D31:D33)</f>
        <v>0</v>
      </c>
      <c r="E34" s="71">
        <f>SUM(E31:E33)</f>
        <v>0</v>
      </c>
      <c r="F34" s="59">
        <f t="shared" si="0"/>
        <v>0</v>
      </c>
      <c r="G34" s="58">
        <f>SUM(G31:G33)</f>
        <v>0</v>
      </c>
      <c r="H34" s="71">
        <f>SUM(H31:H33)</f>
        <v>0</v>
      </c>
      <c r="I34" s="59">
        <f t="shared" si="37"/>
        <v>0</v>
      </c>
      <c r="J34" s="58">
        <f>SUM(J31:J33)</f>
        <v>0</v>
      </c>
      <c r="K34" s="71">
        <f>SUM(K31:K33)</f>
        <v>0</v>
      </c>
      <c r="L34" s="59">
        <f t="shared" si="1"/>
        <v>0</v>
      </c>
      <c r="M34" s="58">
        <f>SUM(M31:M33)</f>
        <v>0</v>
      </c>
      <c r="N34" s="71">
        <f>SUM(N31:N33)</f>
        <v>0</v>
      </c>
      <c r="O34" s="59">
        <f t="shared" si="2"/>
        <v>0</v>
      </c>
      <c r="P34" s="58">
        <f>SUM(P31:P33)</f>
        <v>0</v>
      </c>
      <c r="Q34" s="71">
        <f>SUM(Q31:Q33)</f>
        <v>0</v>
      </c>
      <c r="R34" s="59">
        <f t="shared" si="3"/>
        <v>0</v>
      </c>
      <c r="S34" s="58">
        <f>SUM(S31:S33)</f>
        <v>0</v>
      </c>
      <c r="T34" s="71">
        <f>SUM(T31:T33)</f>
        <v>0</v>
      </c>
      <c r="U34" s="59">
        <f t="shared" si="4"/>
        <v>0</v>
      </c>
      <c r="V34" s="58">
        <f>SUM(V31:V33)</f>
        <v>0</v>
      </c>
      <c r="W34" s="71">
        <f>SUM(W31:W33)</f>
        <v>0</v>
      </c>
      <c r="X34" s="59">
        <f t="shared" si="5"/>
        <v>0</v>
      </c>
      <c r="Y34" s="58">
        <f>SUM(Y31:Y33)</f>
        <v>0</v>
      </c>
      <c r="Z34" s="71">
        <f>SUM(Z31:Z33)</f>
        <v>0</v>
      </c>
      <c r="AA34" s="59">
        <f t="shared" si="6"/>
        <v>0</v>
      </c>
      <c r="AB34" s="58">
        <f>SUM(AB31:AB33)</f>
        <v>0</v>
      </c>
      <c r="AC34" s="71">
        <f>SUM(AC31:AC33)</f>
        <v>0</v>
      </c>
      <c r="AD34" s="59">
        <f t="shared" si="7"/>
        <v>0</v>
      </c>
      <c r="AE34" s="58">
        <f>SUM(AE31:AE33)</f>
        <v>0</v>
      </c>
      <c r="AF34" s="71">
        <f>SUM(AF31:AF33)</f>
        <v>0</v>
      </c>
      <c r="AG34" s="59">
        <f t="shared" si="8"/>
        <v>0</v>
      </c>
      <c r="AH34" s="58">
        <f>SUM(AH31:AH33)</f>
        <v>0</v>
      </c>
      <c r="AI34" s="71">
        <f>SUM(AI31:AI33)</f>
        <v>0</v>
      </c>
      <c r="AJ34" s="59">
        <f t="shared" si="9"/>
        <v>0</v>
      </c>
      <c r="AK34" s="58">
        <f>SUM(AK31:AK33)</f>
        <v>0</v>
      </c>
      <c r="AL34" s="71">
        <f>SUM(AL31:AL33)</f>
        <v>0</v>
      </c>
      <c r="AM34" s="59">
        <f t="shared" si="10"/>
        <v>0</v>
      </c>
      <c r="AN34" s="58">
        <f>SUM(AN31:AN33)</f>
        <v>0</v>
      </c>
      <c r="AO34" s="58">
        <f>SUM(AO31:AO33)</f>
        <v>0</v>
      </c>
      <c r="AP34" s="60">
        <f t="shared" si="11"/>
        <v>0</v>
      </c>
      <c r="AQ34" s="119">
        <f>SUM(AQ31:AQ33)</f>
        <v>0</v>
      </c>
      <c r="AR34" s="121"/>
      <c r="AX34" s="106"/>
    </row>
    <row r="35" spans="1:56" ht="18.75" customHeight="1" x14ac:dyDescent="0.3">
      <c r="A35" s="233"/>
      <c r="B35" s="232" t="s">
        <v>9</v>
      </c>
      <c r="C35" s="100" t="s">
        <v>53</v>
      </c>
      <c r="D35" s="111"/>
      <c r="E35" s="70"/>
      <c r="F35" s="55">
        <f t="shared" si="0"/>
        <v>0</v>
      </c>
      <c r="G35" s="113">
        <v>0</v>
      </c>
      <c r="H35" s="70"/>
      <c r="I35" s="55">
        <f t="shared" si="37"/>
        <v>0</v>
      </c>
      <c r="J35" s="111"/>
      <c r="K35" s="70"/>
      <c r="L35" s="55">
        <f t="shared" si="1"/>
        <v>0</v>
      </c>
      <c r="M35" s="111"/>
      <c r="N35" s="70"/>
      <c r="O35" s="55">
        <f t="shared" si="2"/>
        <v>0</v>
      </c>
      <c r="P35" s="111"/>
      <c r="Q35" s="70"/>
      <c r="R35" s="55">
        <f t="shared" si="3"/>
        <v>0</v>
      </c>
      <c r="S35" s="113"/>
      <c r="T35" s="70"/>
      <c r="U35" s="55">
        <f t="shared" si="4"/>
        <v>0</v>
      </c>
      <c r="V35" s="111"/>
      <c r="W35" s="70"/>
      <c r="X35" s="55">
        <f t="shared" si="5"/>
        <v>0</v>
      </c>
      <c r="Y35" s="111"/>
      <c r="Z35" s="70"/>
      <c r="AA35" s="55">
        <f t="shared" si="6"/>
        <v>0</v>
      </c>
      <c r="AB35" s="113"/>
      <c r="AC35" s="70"/>
      <c r="AD35" s="55">
        <f t="shared" si="7"/>
        <v>0</v>
      </c>
      <c r="AE35" s="113"/>
      <c r="AF35" s="70"/>
      <c r="AG35" s="55">
        <f t="shared" si="8"/>
        <v>0</v>
      </c>
      <c r="AH35" s="77">
        <v>0</v>
      </c>
      <c r="AI35" s="69"/>
      <c r="AJ35" s="55">
        <f t="shared" si="9"/>
        <v>0</v>
      </c>
      <c r="AK35" s="77">
        <v>0</v>
      </c>
      <c r="AL35" s="69"/>
      <c r="AM35" s="55">
        <f t="shared" si="10"/>
        <v>0</v>
      </c>
      <c r="AN35" s="97">
        <f>SUM(D35,G35,J35,M35,P35,S35,V35,Y35,AB35,AE35,AH35,AK35)</f>
        <v>0</v>
      </c>
      <c r="AO35" s="77">
        <f>SUM(E35,H35,K35,N35,Q35,W35,T35,Z35,AC35,AF35,AI35,AL35)</f>
        <v>0</v>
      </c>
      <c r="AP35" s="56">
        <f t="shared" si="11"/>
        <v>0</v>
      </c>
      <c r="AQ35" s="118"/>
      <c r="AR35" s="121"/>
    </row>
    <row r="36" spans="1:56" ht="18.75" customHeight="1" x14ac:dyDescent="0.3">
      <c r="A36" s="233"/>
      <c r="B36" s="233"/>
      <c r="C36" s="100" t="s">
        <v>48</v>
      </c>
      <c r="D36" s="142"/>
      <c r="E36" s="70"/>
      <c r="F36" s="55">
        <f t="shared" si="0"/>
        <v>0</v>
      </c>
      <c r="G36" s="77"/>
      <c r="H36" s="70"/>
      <c r="I36" s="55">
        <f t="shared" si="37"/>
        <v>0</v>
      </c>
      <c r="J36" s="142"/>
      <c r="K36" s="70"/>
      <c r="L36" s="55">
        <f t="shared" si="1"/>
        <v>0</v>
      </c>
      <c r="M36" s="142"/>
      <c r="N36" s="70"/>
      <c r="O36" s="55">
        <f t="shared" si="2"/>
        <v>0</v>
      </c>
      <c r="P36" s="142"/>
      <c r="Q36" s="70"/>
      <c r="R36" s="55">
        <f t="shared" si="3"/>
        <v>0</v>
      </c>
      <c r="S36" s="77"/>
      <c r="T36" s="70"/>
      <c r="U36" s="55">
        <f t="shared" si="4"/>
        <v>0</v>
      </c>
      <c r="V36" s="142"/>
      <c r="W36" s="70"/>
      <c r="X36" s="55">
        <f t="shared" si="5"/>
        <v>0</v>
      </c>
      <c r="Y36" s="77"/>
      <c r="Z36" s="70"/>
      <c r="AA36" s="55">
        <f t="shared" si="6"/>
        <v>0</v>
      </c>
      <c r="AB36" s="77"/>
      <c r="AC36" s="70"/>
      <c r="AD36" s="55">
        <f t="shared" si="7"/>
        <v>0</v>
      </c>
      <c r="AE36" s="77"/>
      <c r="AF36" s="70"/>
      <c r="AG36" s="55">
        <f t="shared" si="8"/>
        <v>0</v>
      </c>
      <c r="AH36" s="77">
        <v>0</v>
      </c>
      <c r="AI36" s="70"/>
      <c r="AJ36" s="55">
        <f t="shared" si="9"/>
        <v>0</v>
      </c>
      <c r="AK36" s="77">
        <v>0</v>
      </c>
      <c r="AL36" s="70"/>
      <c r="AM36" s="55">
        <f t="shared" si="10"/>
        <v>0</v>
      </c>
      <c r="AN36" s="97">
        <f>SUM(D36,G36,J36,M36,P36,S36,V36,Y36,AB36,AE36,AH36,AK36)</f>
        <v>0</v>
      </c>
      <c r="AO36" s="77">
        <f>SUM(E36,H36,K36,N36,Q36,W36,T36,Z36,AC36,AF36,AI36,AL36)</f>
        <v>0</v>
      </c>
      <c r="AP36" s="56">
        <f t="shared" si="11"/>
        <v>0</v>
      </c>
      <c r="AQ36" s="158"/>
      <c r="AR36" s="121"/>
      <c r="AV36" s="106"/>
      <c r="AW36" s="4"/>
    </row>
    <row r="37" spans="1:56" ht="18.75" customHeight="1" x14ac:dyDescent="0.3">
      <c r="A37" s="233"/>
      <c r="B37" s="233"/>
      <c r="C37" s="100" t="s">
        <v>54</v>
      </c>
      <c r="D37" s="111"/>
      <c r="E37" s="70"/>
      <c r="F37" s="55">
        <f t="shared" si="0"/>
        <v>0</v>
      </c>
      <c r="G37" s="77">
        <v>0</v>
      </c>
      <c r="H37" s="70"/>
      <c r="I37" s="55">
        <f t="shared" si="37"/>
        <v>0</v>
      </c>
      <c r="J37" s="111"/>
      <c r="K37" s="70"/>
      <c r="L37" s="55">
        <f t="shared" si="1"/>
        <v>0</v>
      </c>
      <c r="M37" s="111"/>
      <c r="N37" s="70"/>
      <c r="O37" s="55">
        <f>IF(ISERROR(M37/N37),0,(M37/N37))</f>
        <v>0</v>
      </c>
      <c r="P37" s="111"/>
      <c r="Q37" s="70"/>
      <c r="R37" s="55">
        <f t="shared" si="3"/>
        <v>0</v>
      </c>
      <c r="S37" s="77">
        <v>0</v>
      </c>
      <c r="T37" s="70"/>
      <c r="U37" s="55">
        <f t="shared" si="4"/>
        <v>0</v>
      </c>
      <c r="V37" s="111"/>
      <c r="W37" s="70"/>
      <c r="X37" s="55">
        <f t="shared" si="5"/>
        <v>0</v>
      </c>
      <c r="Y37" s="111"/>
      <c r="Z37" s="70"/>
      <c r="AA37" s="55">
        <f t="shared" si="6"/>
        <v>0</v>
      </c>
      <c r="AB37" s="77">
        <v>0</v>
      </c>
      <c r="AC37" s="70"/>
      <c r="AD37" s="55">
        <f t="shared" si="7"/>
        <v>0</v>
      </c>
      <c r="AE37" s="77">
        <v>0</v>
      </c>
      <c r="AF37" s="70"/>
      <c r="AG37" s="55">
        <f t="shared" si="8"/>
        <v>0</v>
      </c>
      <c r="AH37" s="77">
        <v>0</v>
      </c>
      <c r="AI37" s="70"/>
      <c r="AJ37" s="55">
        <f t="shared" si="9"/>
        <v>0</v>
      </c>
      <c r="AK37" s="77">
        <v>0</v>
      </c>
      <c r="AL37" s="70"/>
      <c r="AM37" s="55">
        <f t="shared" si="10"/>
        <v>0</v>
      </c>
      <c r="AN37" s="97">
        <f>SUM(D37,G37,J37,M37,P37,S37,V37,Y37,AB37,AE37,AH37,AK37)</f>
        <v>0</v>
      </c>
      <c r="AO37" s="77">
        <f>SUM(E37,H37,K37,N37,Q37,W37,T37,Z37,AC37,AF37,AI37,AL37)</f>
        <v>0</v>
      </c>
      <c r="AP37" s="56">
        <f t="shared" si="11"/>
        <v>0</v>
      </c>
      <c r="AQ37" s="118"/>
      <c r="AR37" s="121"/>
      <c r="AV37" s="106"/>
      <c r="BC37" s="50"/>
    </row>
    <row r="38" spans="1:56" ht="18.75" customHeight="1" x14ac:dyDescent="0.3">
      <c r="A38" s="234"/>
      <c r="B38" s="234"/>
      <c r="C38" s="102" t="s">
        <v>44</v>
      </c>
      <c r="D38" s="58">
        <f>SUM(D35:D37)</f>
        <v>0</v>
      </c>
      <c r="E38" s="71">
        <f>SUM(E35:E37)</f>
        <v>0</v>
      </c>
      <c r="F38" s="59">
        <f t="shared" si="0"/>
        <v>0</v>
      </c>
      <c r="G38" s="58">
        <f>SUM(G35:G37)</f>
        <v>0</v>
      </c>
      <c r="H38" s="71">
        <f>SUM(H35:H37)</f>
        <v>0</v>
      </c>
      <c r="I38" s="59">
        <f t="shared" si="37"/>
        <v>0</v>
      </c>
      <c r="J38" s="58">
        <f>SUM(J35:J37)</f>
        <v>0</v>
      </c>
      <c r="K38" s="71">
        <f>SUM(K35:K37)</f>
        <v>0</v>
      </c>
      <c r="L38" s="59">
        <f t="shared" si="1"/>
        <v>0</v>
      </c>
      <c r="M38" s="58">
        <f>SUM(M35:M37)</f>
        <v>0</v>
      </c>
      <c r="N38" s="71">
        <f>SUM(N35:N37)</f>
        <v>0</v>
      </c>
      <c r="O38" s="59">
        <f>IF(ISERROR(M38/N38),0,(M38/N38))</f>
        <v>0</v>
      </c>
      <c r="P38" s="58">
        <f>SUM(P35:P37)</f>
        <v>0</v>
      </c>
      <c r="Q38" s="71">
        <f>SUM(Q35:Q37)</f>
        <v>0</v>
      </c>
      <c r="R38" s="59">
        <f t="shared" si="3"/>
        <v>0</v>
      </c>
      <c r="S38" s="58">
        <f>SUM(S35:S37)</f>
        <v>0</v>
      </c>
      <c r="T38" s="71">
        <f>SUM(T35:T37)</f>
        <v>0</v>
      </c>
      <c r="U38" s="59">
        <f t="shared" si="4"/>
        <v>0</v>
      </c>
      <c r="V38" s="58">
        <f>SUM(V35:V37)</f>
        <v>0</v>
      </c>
      <c r="W38" s="71">
        <f>SUM(W35:W37)</f>
        <v>0</v>
      </c>
      <c r="X38" s="59">
        <f t="shared" si="5"/>
        <v>0</v>
      </c>
      <c r="Y38" s="58">
        <f>SUM(Y35:Y37)</f>
        <v>0</v>
      </c>
      <c r="Z38" s="71">
        <f>SUM(Z35:Z37)</f>
        <v>0</v>
      </c>
      <c r="AA38" s="59">
        <f t="shared" si="6"/>
        <v>0</v>
      </c>
      <c r="AB38" s="58">
        <f>SUM(AB35:AB37)</f>
        <v>0</v>
      </c>
      <c r="AC38" s="71">
        <f>SUM(AC35:AC37)</f>
        <v>0</v>
      </c>
      <c r="AD38" s="59">
        <f t="shared" si="7"/>
        <v>0</v>
      </c>
      <c r="AE38" s="58">
        <f>SUM(AE35:AE37)</f>
        <v>0</v>
      </c>
      <c r="AF38" s="71">
        <f>SUM(AF35:AF37)</f>
        <v>0</v>
      </c>
      <c r="AG38" s="59">
        <f t="shared" si="8"/>
        <v>0</v>
      </c>
      <c r="AH38" s="58">
        <f>SUM(AH35:AH37)</f>
        <v>0</v>
      </c>
      <c r="AI38" s="71">
        <f>SUM(AI35:AI37)</f>
        <v>0</v>
      </c>
      <c r="AJ38" s="59">
        <f t="shared" si="9"/>
        <v>0</v>
      </c>
      <c r="AK38" s="58">
        <f>SUM(AK35:AK37)</f>
        <v>0</v>
      </c>
      <c r="AL38" s="71">
        <f>SUM(AL35:AL37)</f>
        <v>0</v>
      </c>
      <c r="AM38" s="59">
        <f t="shared" si="10"/>
        <v>0</v>
      </c>
      <c r="AN38" s="58">
        <f>SUM(AN35:AN37)</f>
        <v>0</v>
      </c>
      <c r="AO38" s="58">
        <f>SUM(AO35:AO37)</f>
        <v>0</v>
      </c>
      <c r="AP38" s="60">
        <f t="shared" si="11"/>
        <v>0</v>
      </c>
      <c r="AQ38" s="119">
        <f>SUM(AQ35:AQ37)</f>
        <v>0</v>
      </c>
      <c r="AR38" s="121"/>
      <c r="AZ38" s="109"/>
    </row>
    <row r="39" spans="1:56" ht="18.75" customHeight="1" x14ac:dyDescent="0.3">
      <c r="A39" s="235" t="s">
        <v>46</v>
      </c>
      <c r="B39" s="236"/>
      <c r="C39" s="237"/>
      <c r="D39" s="61">
        <f>SUM(D26,D30,D34,D38)</f>
        <v>66894</v>
      </c>
      <c r="E39" s="73">
        <f>SUM(E26,E30,E34,E38)</f>
        <v>0</v>
      </c>
      <c r="F39" s="62">
        <f t="shared" si="0"/>
        <v>0</v>
      </c>
      <c r="G39" s="61">
        <f>SUM(G26,G30,G34,G38)</f>
        <v>0</v>
      </c>
      <c r="H39" s="73">
        <f>SUM(H26,H30,H34,H38)</f>
        <v>0</v>
      </c>
      <c r="I39" s="62">
        <f t="shared" si="37"/>
        <v>0</v>
      </c>
      <c r="J39" s="61">
        <f>SUM(J26,J30,J34,J38)</f>
        <v>36610</v>
      </c>
      <c r="K39" s="73">
        <f>SUM(K26,K30,K34,K38)</f>
        <v>0</v>
      </c>
      <c r="L39" s="62">
        <f t="shared" si="1"/>
        <v>0</v>
      </c>
      <c r="M39" s="61">
        <f>SUM(M26,M30,M34,M38)</f>
        <v>18552</v>
      </c>
      <c r="N39" s="73">
        <f>SUM(N26,N30,N34,N38)</f>
        <v>0</v>
      </c>
      <c r="O39" s="62">
        <f t="shared" si="2"/>
        <v>0</v>
      </c>
      <c r="P39" s="61">
        <f>SUM(P26,P30,P34,P38)</f>
        <v>106747</v>
      </c>
      <c r="Q39" s="73">
        <f>SUM(Q26,Q30,Q34,Q38)</f>
        <v>0</v>
      </c>
      <c r="R39" s="62">
        <f t="shared" si="3"/>
        <v>0</v>
      </c>
      <c r="S39" s="61">
        <f>SUM(S26,S30,S34,S38)</f>
        <v>0</v>
      </c>
      <c r="T39" s="73">
        <f>SUM(T26,T30,T34,T38)</f>
        <v>0</v>
      </c>
      <c r="U39" s="62">
        <f t="shared" si="4"/>
        <v>0</v>
      </c>
      <c r="V39" s="61">
        <f>SUM(V26,V30,V34,V38)</f>
        <v>19139</v>
      </c>
      <c r="W39" s="73">
        <f>SUM(W26,W30,W34,W38)</f>
        <v>0</v>
      </c>
      <c r="X39" s="62">
        <f t="shared" si="5"/>
        <v>0</v>
      </c>
      <c r="Y39" s="61">
        <f>SUM(Y26,Y30,Y34,Y38)</f>
        <v>10210</v>
      </c>
      <c r="Z39" s="73">
        <f>SUM(Z26,Z30,Z34,Z38)</f>
        <v>0</v>
      </c>
      <c r="AA39" s="62">
        <f t="shared" si="6"/>
        <v>0</v>
      </c>
      <c r="AB39" s="61">
        <f>SUM(AB26,AB30,AB34,AB38)</f>
        <v>0</v>
      </c>
      <c r="AC39" s="73">
        <f>SUM(AC26,AC30,AC34,AC38)</f>
        <v>0</v>
      </c>
      <c r="AD39" s="62">
        <f t="shared" si="7"/>
        <v>0</v>
      </c>
      <c r="AE39" s="61">
        <f>SUM(AE26,AE30,AE34,AE38)</f>
        <v>0</v>
      </c>
      <c r="AF39" s="73">
        <f>SUM(AF26,AF30,AF34,AF38)</f>
        <v>0</v>
      </c>
      <c r="AG39" s="62">
        <f t="shared" si="8"/>
        <v>0</v>
      </c>
      <c r="AH39" s="61">
        <f>SUM(AH26,AH30,AH34,AH38)</f>
        <v>0</v>
      </c>
      <c r="AI39" s="73">
        <f>SUM(AI26,AI30,AI34,AI38)</f>
        <v>0</v>
      </c>
      <c r="AJ39" s="62">
        <f t="shared" si="9"/>
        <v>0</v>
      </c>
      <c r="AK39" s="61">
        <f>SUM(AK26,AK30,AK34,AK38)</f>
        <v>0</v>
      </c>
      <c r="AL39" s="73">
        <f>SUM(AL26,AL30,AL34,AL38)</f>
        <v>0</v>
      </c>
      <c r="AM39" s="62">
        <f t="shared" si="10"/>
        <v>0</v>
      </c>
      <c r="AN39" s="61">
        <f>SUM(AN26,AN30,AN34,AN38)</f>
        <v>258152</v>
      </c>
      <c r="AO39" s="61">
        <f>SUM(AO26,AO30,AO34,AO38)</f>
        <v>0</v>
      </c>
      <c r="AP39" s="63">
        <f t="shared" si="11"/>
        <v>0</v>
      </c>
      <c r="AQ39" s="120">
        <f>SUM(AQ26,AQ30,AQ34,AQ38)</f>
        <v>18880</v>
      </c>
      <c r="AR39" s="123"/>
      <c r="AZ39" s="106"/>
    </row>
    <row r="40" spans="1:56" ht="18.75" customHeight="1" x14ac:dyDescent="0.3">
      <c r="A40" s="238" t="s">
        <v>12</v>
      </c>
      <c r="B40" s="232" t="s">
        <v>24</v>
      </c>
      <c r="C40" s="100" t="s">
        <v>41</v>
      </c>
      <c r="D40" s="22">
        <v>70871</v>
      </c>
      <c r="E40" s="69"/>
      <c r="F40" s="55">
        <f>IF(ISERROR(#REF!/E40),0,(#REF!/E40))</f>
        <v>0</v>
      </c>
      <c r="G40" s="5">
        <v>69560</v>
      </c>
      <c r="H40" s="70"/>
      <c r="I40" s="55">
        <f t="shared" si="37"/>
        <v>0</v>
      </c>
      <c r="J40" s="5">
        <v>59677</v>
      </c>
      <c r="K40" s="70"/>
      <c r="L40" s="55">
        <f t="shared" si="1"/>
        <v>0</v>
      </c>
      <c r="M40" s="5">
        <v>46663</v>
      </c>
      <c r="N40" s="70"/>
      <c r="O40" s="55">
        <f t="shared" si="2"/>
        <v>0</v>
      </c>
      <c r="P40" s="5">
        <v>35844</v>
      </c>
      <c r="Q40" s="70"/>
      <c r="R40" s="55">
        <f t="shared" si="3"/>
        <v>0</v>
      </c>
      <c r="S40" s="77"/>
      <c r="T40" s="69"/>
      <c r="U40" s="55">
        <f t="shared" si="4"/>
        <v>0</v>
      </c>
      <c r="V40" s="5">
        <v>49332</v>
      </c>
      <c r="W40" s="69"/>
      <c r="X40" s="55">
        <f t="shared" si="5"/>
        <v>0</v>
      </c>
      <c r="Y40" s="5">
        <v>12633</v>
      </c>
      <c r="Z40" s="70"/>
      <c r="AA40" s="55">
        <f t="shared" si="6"/>
        <v>0</v>
      </c>
      <c r="AB40" s="5">
        <v>1787</v>
      </c>
      <c r="AC40" s="70"/>
      <c r="AD40" s="55">
        <f t="shared" si="7"/>
        <v>0</v>
      </c>
      <c r="AE40" s="5">
        <v>3085</v>
      </c>
      <c r="AF40" s="70"/>
      <c r="AG40" s="55">
        <f t="shared" si="8"/>
        <v>0</v>
      </c>
      <c r="AH40" s="5">
        <v>2774</v>
      </c>
      <c r="AI40" s="70"/>
      <c r="AJ40" s="55">
        <f t="shared" si="9"/>
        <v>0</v>
      </c>
      <c r="AK40" s="77"/>
      <c r="AL40" s="70"/>
      <c r="AM40" s="55">
        <f t="shared" si="10"/>
        <v>0</v>
      </c>
      <c r="AN40" s="97">
        <f>SUM(D40,G40,J40,M40,P40,S40,V40,Y40,AB40,AE40,AH40,AK40)</f>
        <v>352226</v>
      </c>
      <c r="AO40" s="77">
        <f>SUM(E40,H40,K40,N40,Q40,W40,T40,Z40,AC40,AF40,AI40,AL40)</f>
        <v>0</v>
      </c>
      <c r="AP40" s="56">
        <f t="shared" si="11"/>
        <v>0</v>
      </c>
      <c r="AQ40" s="166">
        <v>38725</v>
      </c>
      <c r="AR40" s="121"/>
      <c r="AZ40" s="106"/>
      <c r="BD40" s="51"/>
    </row>
    <row r="41" spans="1:56" ht="18.75" customHeight="1" x14ac:dyDescent="0.3">
      <c r="A41" s="233"/>
      <c r="B41" s="233"/>
      <c r="C41" s="100" t="s">
        <v>43</v>
      </c>
      <c r="D41" s="111">
        <v>68932</v>
      </c>
      <c r="E41" s="70"/>
      <c r="F41" s="55">
        <f>IF(ISERROR(D40/E41),0,(D40/E41))</f>
        <v>0</v>
      </c>
      <c r="G41" s="77">
        <v>66968</v>
      </c>
      <c r="H41" s="70"/>
      <c r="I41" s="55">
        <f t="shared" si="37"/>
        <v>0</v>
      </c>
      <c r="J41" s="77">
        <v>49936</v>
      </c>
      <c r="K41" s="70"/>
      <c r="L41" s="55">
        <f t="shared" si="1"/>
        <v>0</v>
      </c>
      <c r="M41" s="77">
        <v>40973</v>
      </c>
      <c r="N41" s="70"/>
      <c r="O41" s="55">
        <f t="shared" si="2"/>
        <v>0</v>
      </c>
      <c r="P41" s="77">
        <v>32675</v>
      </c>
      <c r="Q41" s="70"/>
      <c r="R41" s="55">
        <f t="shared" si="3"/>
        <v>0</v>
      </c>
      <c r="S41" s="77"/>
      <c r="T41" s="70"/>
      <c r="U41" s="55">
        <f t="shared" si="4"/>
        <v>0</v>
      </c>
      <c r="V41" s="77">
        <v>41587</v>
      </c>
      <c r="W41" s="70"/>
      <c r="X41" s="55">
        <f t="shared" si="5"/>
        <v>0</v>
      </c>
      <c r="Y41" s="77">
        <v>10335</v>
      </c>
      <c r="Z41" s="70"/>
      <c r="AA41" s="55">
        <f t="shared" si="6"/>
        <v>0</v>
      </c>
      <c r="AB41" s="77">
        <v>1677</v>
      </c>
      <c r="AC41" s="70"/>
      <c r="AD41" s="55">
        <f t="shared" si="7"/>
        <v>0</v>
      </c>
      <c r="AE41" s="77">
        <v>1763</v>
      </c>
      <c r="AF41" s="70"/>
      <c r="AG41" s="55">
        <f t="shared" si="8"/>
        <v>0</v>
      </c>
      <c r="AH41" s="77">
        <v>2327</v>
      </c>
      <c r="AI41" s="70"/>
      <c r="AJ41" s="55">
        <f t="shared" si="9"/>
        <v>0</v>
      </c>
      <c r="AK41" s="77"/>
      <c r="AL41" s="70"/>
      <c r="AM41" s="55">
        <f t="shared" si="10"/>
        <v>0</v>
      </c>
      <c r="AN41" s="97">
        <f>SUM(D41,G41,J41,M41,P41,S41,V41,Y41,AB41,AE41,AH41,AK41)</f>
        <v>317173</v>
      </c>
      <c r="AO41" s="77">
        <f>SUM(E41,H41,K41,N41,Q41,W41,T41,Z41,AC41,AF41,AI41,AL41)</f>
        <v>0</v>
      </c>
      <c r="AP41" s="56">
        <f t="shared" si="11"/>
        <v>0</v>
      </c>
      <c r="AQ41" s="167">
        <v>38865</v>
      </c>
      <c r="AR41" s="121"/>
    </row>
    <row r="42" spans="1:56" ht="18.75" customHeight="1" x14ac:dyDescent="0.3">
      <c r="A42" s="233"/>
      <c r="B42" s="233"/>
      <c r="C42" s="100" t="s">
        <v>47</v>
      </c>
      <c r="D42" s="77">
        <v>69414</v>
      </c>
      <c r="E42" s="70"/>
      <c r="F42" s="55">
        <f t="shared" si="0"/>
        <v>0</v>
      </c>
      <c r="G42" s="77">
        <v>66654</v>
      </c>
      <c r="H42" s="70"/>
      <c r="I42" s="55">
        <f t="shared" si="37"/>
        <v>0</v>
      </c>
      <c r="J42" s="77">
        <v>58315</v>
      </c>
      <c r="K42" s="70"/>
      <c r="L42" s="55">
        <f t="shared" si="1"/>
        <v>0</v>
      </c>
      <c r="M42" s="77">
        <v>47899</v>
      </c>
      <c r="N42" s="70"/>
      <c r="O42" s="55">
        <f t="shared" si="2"/>
        <v>0</v>
      </c>
      <c r="P42" s="77">
        <v>34159</v>
      </c>
      <c r="Q42" s="70"/>
      <c r="R42" s="55">
        <f t="shared" si="3"/>
        <v>0</v>
      </c>
      <c r="S42" s="77">
        <v>3796</v>
      </c>
      <c r="T42" s="70"/>
      <c r="U42" s="55">
        <f t="shared" si="4"/>
        <v>0</v>
      </c>
      <c r="V42" s="77">
        <v>49221</v>
      </c>
      <c r="W42" s="70"/>
      <c r="X42" s="55">
        <f t="shared" si="5"/>
        <v>0</v>
      </c>
      <c r="Y42" s="77">
        <v>10854</v>
      </c>
      <c r="Z42" s="70"/>
      <c r="AA42" s="55">
        <f t="shared" si="6"/>
        <v>0</v>
      </c>
      <c r="AB42" s="77">
        <v>1616</v>
      </c>
      <c r="AC42" s="70"/>
      <c r="AD42" s="55">
        <f t="shared" si="7"/>
        <v>0</v>
      </c>
      <c r="AE42" s="77">
        <v>2713</v>
      </c>
      <c r="AF42" s="70"/>
      <c r="AG42" s="55">
        <f t="shared" si="8"/>
        <v>0</v>
      </c>
      <c r="AH42" s="77">
        <v>3190</v>
      </c>
      <c r="AI42" s="70"/>
      <c r="AJ42" s="55">
        <f t="shared" si="9"/>
        <v>0</v>
      </c>
      <c r="AK42" s="77"/>
      <c r="AL42" s="70"/>
      <c r="AM42" s="55">
        <f t="shared" si="10"/>
        <v>0</v>
      </c>
      <c r="AN42" s="97">
        <f>SUM(D42,G42,J42,M42,P42,S42,V42,Y42,AB42,AE42,AH42,AK42)</f>
        <v>347831</v>
      </c>
      <c r="AO42" s="77">
        <f>SUM(E42,H42,K42,N42,Q42,W42,T42,Z42,AC42,AF42,AI42,AL42)</f>
        <v>0</v>
      </c>
      <c r="AP42" s="56">
        <f t="shared" si="11"/>
        <v>0</v>
      </c>
      <c r="AQ42" s="111">
        <v>32051</v>
      </c>
      <c r="AR42" s="121"/>
    </row>
    <row r="43" spans="1:56" ht="18.75" customHeight="1" x14ac:dyDescent="0.3">
      <c r="A43" s="233"/>
      <c r="B43" s="234"/>
      <c r="C43" s="102" t="s">
        <v>44</v>
      </c>
      <c r="D43" s="58">
        <f>SUM(D40:D42)</f>
        <v>209217</v>
      </c>
      <c r="E43" s="71">
        <f>SUM(E40:E42)</f>
        <v>0</v>
      </c>
      <c r="F43" s="59">
        <f t="shared" si="0"/>
        <v>0</v>
      </c>
      <c r="G43" s="58">
        <f>SUM(G40:G42)</f>
        <v>203182</v>
      </c>
      <c r="H43" s="71">
        <f>SUM(H40:H42)</f>
        <v>0</v>
      </c>
      <c r="I43" s="59">
        <f t="shared" si="37"/>
        <v>0</v>
      </c>
      <c r="J43" s="58">
        <f>SUM(J40:J42)</f>
        <v>167928</v>
      </c>
      <c r="K43" s="71">
        <f>SUM(K40:K42)</f>
        <v>0</v>
      </c>
      <c r="L43" s="59">
        <f t="shared" si="1"/>
        <v>0</v>
      </c>
      <c r="M43" s="58">
        <f>SUM(M40:M42)</f>
        <v>135535</v>
      </c>
      <c r="N43" s="71">
        <f>SUM(N40:N42)</f>
        <v>0</v>
      </c>
      <c r="O43" s="59">
        <f t="shared" si="2"/>
        <v>0</v>
      </c>
      <c r="P43" s="58">
        <f>SUM(P40:P42)</f>
        <v>102678</v>
      </c>
      <c r="Q43" s="71">
        <f>SUM(Q40:Q42)</f>
        <v>0</v>
      </c>
      <c r="R43" s="59">
        <f t="shared" si="3"/>
        <v>0</v>
      </c>
      <c r="S43" s="58">
        <f>SUM(S40:S42)</f>
        <v>3796</v>
      </c>
      <c r="T43" s="71">
        <f>SUM(T40:T42)</f>
        <v>0</v>
      </c>
      <c r="U43" s="59">
        <f t="shared" si="4"/>
        <v>0</v>
      </c>
      <c r="V43" s="58">
        <f>SUM(V40:V42)</f>
        <v>140140</v>
      </c>
      <c r="W43" s="71">
        <f>SUM(W40:W42)</f>
        <v>0</v>
      </c>
      <c r="X43" s="59">
        <f t="shared" si="5"/>
        <v>0</v>
      </c>
      <c r="Y43" s="58">
        <f>SUM(Y40:Y42)</f>
        <v>33822</v>
      </c>
      <c r="Z43" s="71">
        <f>SUM(Z40:Z42)</f>
        <v>0</v>
      </c>
      <c r="AA43" s="59">
        <f t="shared" si="6"/>
        <v>0</v>
      </c>
      <c r="AB43" s="58">
        <f>SUM(AB40:AB42)</f>
        <v>5080</v>
      </c>
      <c r="AC43" s="71">
        <f>SUM(AC40:AC42)</f>
        <v>0</v>
      </c>
      <c r="AD43" s="59">
        <f t="shared" si="7"/>
        <v>0</v>
      </c>
      <c r="AE43" s="58">
        <f>SUM(AE40:AE42)</f>
        <v>7561</v>
      </c>
      <c r="AF43" s="71">
        <f>SUM(AF40:AF42)</f>
        <v>0</v>
      </c>
      <c r="AG43" s="59">
        <f t="shared" si="8"/>
        <v>0</v>
      </c>
      <c r="AH43" s="58">
        <f>SUM(AH40:AH42)</f>
        <v>8291</v>
      </c>
      <c r="AI43" s="71">
        <f>SUM(AI40:AI42)</f>
        <v>0</v>
      </c>
      <c r="AJ43" s="59">
        <f t="shared" si="9"/>
        <v>0</v>
      </c>
      <c r="AK43" s="58">
        <f>SUM(AK40:AK42)</f>
        <v>0</v>
      </c>
      <c r="AL43" s="71">
        <f>SUM(AL40:AL42)</f>
        <v>0</v>
      </c>
      <c r="AM43" s="59">
        <f t="shared" si="10"/>
        <v>0</v>
      </c>
      <c r="AN43" s="58">
        <f>SUM(AN40:AN42)</f>
        <v>1017230</v>
      </c>
      <c r="AO43" s="58">
        <f>SUM(AO40:AO42)</f>
        <v>0</v>
      </c>
      <c r="AP43" s="60">
        <f t="shared" si="11"/>
        <v>0</v>
      </c>
      <c r="AQ43" s="119">
        <f>SUM(AQ40:AQ42)</f>
        <v>109641</v>
      </c>
      <c r="AR43" s="121"/>
      <c r="AV43" s="106"/>
    </row>
    <row r="44" spans="1:56" ht="18.75" customHeight="1" x14ac:dyDescent="0.3">
      <c r="A44" s="233"/>
      <c r="B44" s="232" t="s">
        <v>25</v>
      </c>
      <c r="C44" s="100" t="s">
        <v>38</v>
      </c>
      <c r="D44" s="129"/>
      <c r="E44" s="70"/>
      <c r="F44" s="55">
        <f t="shared" si="0"/>
        <v>0</v>
      </c>
      <c r="G44" s="77"/>
      <c r="H44" s="70"/>
      <c r="I44" s="55">
        <f t="shared" si="37"/>
        <v>0</v>
      </c>
      <c r="J44" s="77"/>
      <c r="K44" s="70"/>
      <c r="L44" s="55">
        <f t="shared" si="1"/>
        <v>0</v>
      </c>
      <c r="M44" s="77"/>
      <c r="N44" s="70"/>
      <c r="O44" s="55">
        <f t="shared" si="2"/>
        <v>0</v>
      </c>
      <c r="P44" s="77"/>
      <c r="Q44" s="70"/>
      <c r="R44" s="55">
        <f t="shared" si="3"/>
        <v>0</v>
      </c>
      <c r="S44" s="77"/>
      <c r="T44" s="70"/>
      <c r="U44" s="55">
        <f t="shared" si="4"/>
        <v>0</v>
      </c>
      <c r="V44" s="129"/>
      <c r="W44" s="70"/>
      <c r="X44" s="55">
        <f t="shared" si="5"/>
        <v>0</v>
      </c>
      <c r="Y44" s="77"/>
      <c r="Z44" s="70"/>
      <c r="AA44" s="55">
        <f t="shared" si="6"/>
        <v>0</v>
      </c>
      <c r="AB44" s="77"/>
      <c r="AC44" s="70"/>
      <c r="AD44" s="55">
        <f t="shared" si="7"/>
        <v>0</v>
      </c>
      <c r="AE44" s="77"/>
      <c r="AF44" s="70"/>
      <c r="AG44" s="55">
        <f t="shared" si="8"/>
        <v>0</v>
      </c>
      <c r="AH44" s="77"/>
      <c r="AI44" s="70"/>
      <c r="AJ44" s="55">
        <f t="shared" si="9"/>
        <v>0</v>
      </c>
      <c r="AK44" s="77"/>
      <c r="AL44" s="70"/>
      <c r="AM44" s="55">
        <f t="shared" si="10"/>
        <v>0</v>
      </c>
      <c r="AN44" s="97">
        <f>SUM(D44,G44,J44,M44,P44,S44,V44,Y44,AB44,AE44,AH44,AK44)</f>
        <v>0</v>
      </c>
      <c r="AO44" s="77">
        <f>SUM(E44,H44,K44,N44,Q44,W44,T44,Z44,AC44,AF44,AI44,AL44)</f>
        <v>0</v>
      </c>
      <c r="AP44" s="56">
        <f t="shared" si="11"/>
        <v>0</v>
      </c>
      <c r="AQ44" s="168"/>
      <c r="AR44" s="121"/>
    </row>
    <row r="45" spans="1:56" ht="18.75" customHeight="1" x14ac:dyDescent="0.3">
      <c r="A45" s="233"/>
      <c r="B45" s="233"/>
      <c r="C45" s="54" t="s">
        <v>39</v>
      </c>
      <c r="D45" s="136"/>
      <c r="F45" s="55">
        <f t="shared" si="0"/>
        <v>0</v>
      </c>
      <c r="G45" s="77"/>
      <c r="H45" s="77"/>
      <c r="I45" s="55">
        <f t="shared" si="37"/>
        <v>0</v>
      </c>
      <c r="J45" s="77"/>
      <c r="K45" s="77"/>
      <c r="L45" s="55">
        <f t="shared" si="1"/>
        <v>0</v>
      </c>
      <c r="M45" s="77"/>
      <c r="N45" s="77"/>
      <c r="O45" s="55">
        <f t="shared" si="2"/>
        <v>0</v>
      </c>
      <c r="P45" s="77"/>
      <c r="Q45" s="77"/>
      <c r="R45" s="55">
        <f t="shared" si="3"/>
        <v>0</v>
      </c>
      <c r="S45" s="77"/>
      <c r="T45" s="77"/>
      <c r="U45" s="55">
        <f t="shared" si="4"/>
        <v>0</v>
      </c>
      <c r="V45" s="135"/>
      <c r="W45" s="70"/>
      <c r="X45" s="55">
        <f t="shared" si="5"/>
        <v>0</v>
      </c>
      <c r="Y45" s="77"/>
      <c r="Z45" s="77"/>
      <c r="AA45" s="55">
        <f t="shared" si="6"/>
        <v>0</v>
      </c>
      <c r="AB45" s="77"/>
      <c r="AC45" s="77"/>
      <c r="AD45" s="55">
        <f t="shared" si="7"/>
        <v>0</v>
      </c>
      <c r="AE45" s="77"/>
      <c r="AF45" s="77"/>
      <c r="AG45" s="55">
        <f t="shared" si="8"/>
        <v>0</v>
      </c>
      <c r="AH45" s="77"/>
      <c r="AI45" s="77"/>
      <c r="AJ45" s="55">
        <f t="shared" si="9"/>
        <v>0</v>
      </c>
      <c r="AK45" s="77"/>
      <c r="AL45" s="77"/>
      <c r="AM45" s="55">
        <f t="shared" si="10"/>
        <v>0</v>
      </c>
      <c r="AN45" s="97">
        <f>SUM(D45,G45,J45,M45,P45,S45,V45,Y45,AB45,AE45,AH45,AK45)</f>
        <v>0</v>
      </c>
      <c r="AO45" s="77">
        <f>SUM(E45,H45,K45,N45,Q45,W45,T45,Z45,AC45,AF45,AI45,AL45)</f>
        <v>0</v>
      </c>
      <c r="AP45" s="56">
        <f t="shared" si="11"/>
        <v>0</v>
      </c>
      <c r="AQ45" s="118"/>
      <c r="AR45" s="122"/>
    </row>
    <row r="46" spans="1:56" ht="18.75" customHeight="1" x14ac:dyDescent="0.3">
      <c r="A46" s="233"/>
      <c r="B46" s="233"/>
      <c r="C46" s="100" t="s">
        <v>52</v>
      </c>
      <c r="D46" s="77"/>
      <c r="E46" s="70"/>
      <c r="F46" s="55">
        <f t="shared" si="0"/>
        <v>0</v>
      </c>
      <c r="G46" s="77"/>
      <c r="H46" s="70"/>
      <c r="I46" s="55">
        <f t="shared" si="37"/>
        <v>0</v>
      </c>
      <c r="J46" s="77"/>
      <c r="K46" s="70"/>
      <c r="L46" s="55">
        <f t="shared" si="1"/>
        <v>0</v>
      </c>
      <c r="M46" s="77"/>
      <c r="N46" s="70"/>
      <c r="O46" s="55">
        <f t="shared" si="2"/>
        <v>0</v>
      </c>
      <c r="P46" s="77"/>
      <c r="Q46" s="70"/>
      <c r="R46" s="55">
        <f t="shared" si="3"/>
        <v>0</v>
      </c>
      <c r="S46" s="77"/>
      <c r="T46" s="77"/>
      <c r="U46" s="55">
        <f t="shared" si="4"/>
        <v>0</v>
      </c>
      <c r="V46" s="77"/>
      <c r="W46" s="70"/>
      <c r="X46" s="55">
        <f t="shared" si="5"/>
        <v>0</v>
      </c>
      <c r="Y46" s="77"/>
      <c r="Z46" s="70"/>
      <c r="AA46" s="55">
        <f t="shared" si="6"/>
        <v>0</v>
      </c>
      <c r="AB46" s="77"/>
      <c r="AC46" s="70"/>
      <c r="AD46" s="55">
        <f t="shared" si="7"/>
        <v>0</v>
      </c>
      <c r="AE46" s="77"/>
      <c r="AF46" s="70"/>
      <c r="AG46" s="55">
        <f t="shared" si="8"/>
        <v>0</v>
      </c>
      <c r="AH46" s="77"/>
      <c r="AI46" s="70"/>
      <c r="AJ46" s="55">
        <f t="shared" si="9"/>
        <v>0</v>
      </c>
      <c r="AK46" s="77"/>
      <c r="AL46" s="70"/>
      <c r="AM46" s="55">
        <f t="shared" si="10"/>
        <v>0</v>
      </c>
      <c r="AN46" s="97">
        <f>SUM(D46,G46,J46,M46,P46,S46,V46,Y46,AB46,AE46,AH46,AK46)</f>
        <v>0</v>
      </c>
      <c r="AO46" s="77">
        <f>SUM(E46,H46,K46,N46,Q46,W46,T46,Z46,AC46,AF46,AI46,AL46)</f>
        <v>0</v>
      </c>
      <c r="AP46" s="56">
        <f t="shared" si="11"/>
        <v>0</v>
      </c>
      <c r="AQ46" s="118"/>
      <c r="AR46" s="121"/>
      <c r="AY46" s="106"/>
    </row>
    <row r="47" spans="1:56" ht="18.75" customHeight="1" x14ac:dyDescent="0.3">
      <c r="A47" s="233"/>
      <c r="B47" s="234"/>
      <c r="C47" s="102" t="s">
        <v>44</v>
      </c>
      <c r="D47" s="58">
        <f>SUM(D44:D46)</f>
        <v>0</v>
      </c>
      <c r="E47" s="71">
        <f>SUM(E44:E46)</f>
        <v>0</v>
      </c>
      <c r="F47" s="59">
        <f t="shared" si="0"/>
        <v>0</v>
      </c>
      <c r="G47" s="58">
        <f>SUM(G44:G46)</f>
        <v>0</v>
      </c>
      <c r="H47" s="71">
        <f>SUM(H44:H46)</f>
        <v>0</v>
      </c>
      <c r="I47" s="59">
        <f t="shared" si="37"/>
        <v>0</v>
      </c>
      <c r="J47" s="58">
        <f>SUM(J44:J46)</f>
        <v>0</v>
      </c>
      <c r="K47" s="71">
        <f>SUM(K44:K46)</f>
        <v>0</v>
      </c>
      <c r="L47" s="59">
        <f t="shared" si="1"/>
        <v>0</v>
      </c>
      <c r="M47" s="58">
        <f>SUM(M44:M46)</f>
        <v>0</v>
      </c>
      <c r="N47" s="71">
        <f>SUM(N44:N46)</f>
        <v>0</v>
      </c>
      <c r="O47" s="59">
        <f t="shared" si="2"/>
        <v>0</v>
      </c>
      <c r="P47" s="58">
        <f>SUM(P44:P46)</f>
        <v>0</v>
      </c>
      <c r="Q47" s="71">
        <f>SUM(Q44:Q46)</f>
        <v>0</v>
      </c>
      <c r="R47" s="59">
        <f t="shared" si="3"/>
        <v>0</v>
      </c>
      <c r="S47" s="58">
        <f>SUM(S44:S46)</f>
        <v>0</v>
      </c>
      <c r="T47" s="71">
        <f>SUM(T44:T46)</f>
        <v>0</v>
      </c>
      <c r="U47" s="59">
        <f t="shared" si="4"/>
        <v>0</v>
      </c>
      <c r="V47" s="58">
        <f>SUM(V44:V46)</f>
        <v>0</v>
      </c>
      <c r="W47" s="71">
        <f>SUM(W44:W46)</f>
        <v>0</v>
      </c>
      <c r="X47" s="59">
        <f t="shared" si="5"/>
        <v>0</v>
      </c>
      <c r="Y47" s="58">
        <f>SUM(Y44:Y46)</f>
        <v>0</v>
      </c>
      <c r="Z47" s="71">
        <f>SUM(Z44:Z46)</f>
        <v>0</v>
      </c>
      <c r="AA47" s="59">
        <f t="shared" si="6"/>
        <v>0</v>
      </c>
      <c r="AB47" s="58">
        <f>SUM(AB44:AB46)</f>
        <v>0</v>
      </c>
      <c r="AC47" s="71">
        <f>SUM(AC44:AC46)</f>
        <v>0</v>
      </c>
      <c r="AD47" s="59">
        <f t="shared" si="7"/>
        <v>0</v>
      </c>
      <c r="AE47" s="58">
        <f>SUM(AE44:AE46)</f>
        <v>0</v>
      </c>
      <c r="AF47" s="71">
        <f>SUM(AF44:AF46)</f>
        <v>0</v>
      </c>
      <c r="AG47" s="59">
        <f t="shared" si="8"/>
        <v>0</v>
      </c>
      <c r="AH47" s="58">
        <f>SUM(AH44:AH46)</f>
        <v>0</v>
      </c>
      <c r="AI47" s="71">
        <f>SUM(AI44:AI46)</f>
        <v>0</v>
      </c>
      <c r="AJ47" s="59">
        <f t="shared" si="9"/>
        <v>0</v>
      </c>
      <c r="AK47" s="58">
        <f>SUM(AK44:AK46)</f>
        <v>0</v>
      </c>
      <c r="AL47" s="71">
        <f>SUM(AL44:AL46)</f>
        <v>0</v>
      </c>
      <c r="AM47" s="59">
        <f t="shared" si="10"/>
        <v>0</v>
      </c>
      <c r="AN47" s="58">
        <f>SUM(AN44:AN46)</f>
        <v>0</v>
      </c>
      <c r="AO47" s="58">
        <f>SUM(AO44:AO46)</f>
        <v>0</v>
      </c>
      <c r="AP47" s="60">
        <f t="shared" si="11"/>
        <v>0</v>
      </c>
      <c r="AQ47" s="119">
        <f>SUM(AQ44:AQ46)</f>
        <v>0</v>
      </c>
      <c r="AR47" s="121"/>
    </row>
    <row r="48" spans="1:56" ht="18.75" customHeight="1" x14ac:dyDescent="0.3">
      <c r="A48" s="233"/>
      <c r="B48" s="232" t="s">
        <v>26</v>
      </c>
      <c r="C48" s="100" t="s">
        <v>55</v>
      </c>
      <c r="D48" s="137"/>
      <c r="E48" s="77"/>
      <c r="F48" s="55">
        <f t="shared" si="0"/>
        <v>0</v>
      </c>
      <c r="G48" s="169"/>
      <c r="H48" s="77"/>
      <c r="I48" s="55">
        <f t="shared" si="37"/>
        <v>0</v>
      </c>
      <c r="J48" s="77"/>
      <c r="K48" s="77"/>
      <c r="L48" s="55">
        <f t="shared" si="1"/>
        <v>0</v>
      </c>
      <c r="M48" s="77"/>
      <c r="N48" s="77"/>
      <c r="O48" s="55">
        <f t="shared" si="2"/>
        <v>0</v>
      </c>
      <c r="P48" s="77"/>
      <c r="Q48" s="77"/>
      <c r="R48" s="55">
        <f t="shared" si="3"/>
        <v>0</v>
      </c>
      <c r="S48" s="77"/>
      <c r="T48" s="77"/>
      <c r="U48" s="55">
        <f t="shared" si="4"/>
        <v>0</v>
      </c>
      <c r="V48" s="137"/>
      <c r="W48" s="70"/>
      <c r="X48" s="55">
        <f t="shared" si="5"/>
        <v>0</v>
      </c>
      <c r="Y48" s="77"/>
      <c r="Z48" s="77"/>
      <c r="AA48" s="55">
        <f t="shared" si="6"/>
        <v>0</v>
      </c>
      <c r="AB48" s="77"/>
      <c r="AC48" s="77"/>
      <c r="AD48" s="55">
        <f t="shared" si="7"/>
        <v>0</v>
      </c>
      <c r="AE48" s="77"/>
      <c r="AF48" s="77"/>
      <c r="AG48" s="55">
        <f t="shared" si="8"/>
        <v>0</v>
      </c>
      <c r="AH48" s="77"/>
      <c r="AI48" s="77"/>
      <c r="AJ48" s="55">
        <f t="shared" si="9"/>
        <v>0</v>
      </c>
      <c r="AK48" s="77"/>
      <c r="AL48" s="77"/>
      <c r="AM48" s="55">
        <f t="shared" si="10"/>
        <v>0</v>
      </c>
      <c r="AN48" s="97">
        <f>SUM(D48,G48,J48,M48,P48,S48,V48,Y48,AB48,AE48,AH48,AK48)</f>
        <v>0</v>
      </c>
      <c r="AO48" s="77">
        <f>SUM(E48,H48,K48,N48,Q48,W48,T48,Z48,AC48,AF48,AI48,AL48)</f>
        <v>0</v>
      </c>
      <c r="AP48" s="56">
        <f t="shared" si="11"/>
        <v>0</v>
      </c>
      <c r="AQ48" s="135"/>
      <c r="AR48" s="121"/>
      <c r="AW48" s="4"/>
    </row>
    <row r="49" spans="1:50" ht="18.75" customHeight="1" x14ac:dyDescent="0.3">
      <c r="A49" s="233"/>
      <c r="B49" s="233"/>
      <c r="C49" s="100" t="s">
        <v>50</v>
      </c>
      <c r="D49" s="142"/>
      <c r="E49" s="170"/>
      <c r="F49" s="55">
        <f t="shared" si="0"/>
        <v>0</v>
      </c>
      <c r="G49" s="142"/>
      <c r="H49" s="70"/>
      <c r="I49" s="55">
        <f t="shared" si="37"/>
        <v>0</v>
      </c>
      <c r="J49" s="142"/>
      <c r="K49" s="70"/>
      <c r="L49" s="55">
        <f t="shared" si="1"/>
        <v>0</v>
      </c>
      <c r="M49" s="142"/>
      <c r="N49" s="70"/>
      <c r="O49" s="55">
        <f t="shared" si="2"/>
        <v>0</v>
      </c>
      <c r="P49" s="142"/>
      <c r="Q49" s="70"/>
      <c r="R49" s="55">
        <f t="shared" si="3"/>
        <v>0</v>
      </c>
      <c r="S49" s="77"/>
      <c r="T49" s="170"/>
      <c r="U49" s="55">
        <f t="shared" si="4"/>
        <v>0</v>
      </c>
      <c r="V49" s="147"/>
      <c r="W49" s="170"/>
      <c r="X49" s="55">
        <f t="shared" si="5"/>
        <v>0</v>
      </c>
      <c r="Y49" s="142"/>
      <c r="Z49" s="70"/>
      <c r="AA49" s="55">
        <f t="shared" si="6"/>
        <v>0</v>
      </c>
      <c r="AB49" s="142"/>
      <c r="AC49" s="70"/>
      <c r="AD49" s="55">
        <f t="shared" si="7"/>
        <v>0</v>
      </c>
      <c r="AE49" s="142"/>
      <c r="AF49" s="70"/>
      <c r="AG49" s="55">
        <f t="shared" si="8"/>
        <v>0</v>
      </c>
      <c r="AH49" s="142"/>
      <c r="AI49" s="70"/>
      <c r="AJ49" s="55">
        <f t="shared" si="9"/>
        <v>0</v>
      </c>
      <c r="AK49" s="77"/>
      <c r="AL49" s="70"/>
      <c r="AM49" s="55">
        <f t="shared" si="10"/>
        <v>0</v>
      </c>
      <c r="AN49" s="97">
        <f>SUM(D49,G49,J49,M49,P49,S49,V49,Y49,AB49,AE49,AH49,AK49)</f>
        <v>0</v>
      </c>
      <c r="AO49" s="77">
        <f>SUM(E49,H49,K49,N49,Q49,W49,T49,Z49,AC49,AF49,AI49,AL49)</f>
        <v>0</v>
      </c>
      <c r="AP49" s="56">
        <f t="shared" si="11"/>
        <v>0</v>
      </c>
      <c r="AQ49" s="111"/>
      <c r="AR49" s="121"/>
    </row>
    <row r="50" spans="1:50" ht="18.75" customHeight="1" x14ac:dyDescent="0.3">
      <c r="A50" s="233"/>
      <c r="B50" s="233"/>
      <c r="C50" s="100" t="s">
        <v>51</v>
      </c>
      <c r="D50" s="111"/>
      <c r="E50" s="70"/>
      <c r="F50" s="55">
        <f t="shared" si="0"/>
        <v>0</v>
      </c>
      <c r="G50" s="77"/>
      <c r="H50" s="70"/>
      <c r="I50" s="55">
        <f t="shared" si="37"/>
        <v>0</v>
      </c>
      <c r="J50" s="111"/>
      <c r="K50" s="70"/>
      <c r="L50" s="55">
        <f t="shared" si="1"/>
        <v>0</v>
      </c>
      <c r="M50" s="77"/>
      <c r="N50" s="70"/>
      <c r="O50" s="55">
        <f t="shared" si="2"/>
        <v>0</v>
      </c>
      <c r="P50" s="77"/>
      <c r="Q50" s="70"/>
      <c r="R50" s="55">
        <f t="shared" si="3"/>
        <v>0</v>
      </c>
      <c r="S50" s="77"/>
      <c r="T50" s="70"/>
      <c r="U50" s="55">
        <f t="shared" si="4"/>
        <v>0</v>
      </c>
      <c r="V50" s="77"/>
      <c r="W50" s="70"/>
      <c r="X50" s="55">
        <f t="shared" si="5"/>
        <v>0</v>
      </c>
      <c r="Y50" s="77"/>
      <c r="Z50" s="70"/>
      <c r="AA50" s="55">
        <f t="shared" si="6"/>
        <v>0</v>
      </c>
      <c r="AB50" s="77"/>
      <c r="AC50" s="70"/>
      <c r="AD50" s="55">
        <f t="shared" si="7"/>
        <v>0</v>
      </c>
      <c r="AE50" s="77"/>
      <c r="AF50" s="70"/>
      <c r="AG50" s="55">
        <f t="shared" si="8"/>
        <v>0</v>
      </c>
      <c r="AH50" s="77"/>
      <c r="AI50" s="70"/>
      <c r="AJ50" s="55">
        <f t="shared" si="9"/>
        <v>0</v>
      </c>
      <c r="AK50" s="77"/>
      <c r="AL50" s="70"/>
      <c r="AM50" s="55">
        <f t="shared" si="10"/>
        <v>0</v>
      </c>
      <c r="AN50" s="97">
        <f>SUM(D50,G50,J50,M50,P50,S50,V50,Y50,AB50,AE50,AH50,AK50)</f>
        <v>0</v>
      </c>
      <c r="AO50" s="77">
        <f>SUM(E50,H50,K50,N50,Q50,W50,T50,Z50,AC50,AF50,AI50,AL50)</f>
        <v>0</v>
      </c>
      <c r="AP50" s="56">
        <f t="shared" si="11"/>
        <v>0</v>
      </c>
      <c r="AQ50" s="118"/>
      <c r="AR50" s="121"/>
      <c r="AX50" s="106"/>
    </row>
    <row r="51" spans="1:50" ht="18.75" customHeight="1" x14ac:dyDescent="0.3">
      <c r="A51" s="233"/>
      <c r="B51" s="234"/>
      <c r="C51" s="102" t="s">
        <v>44</v>
      </c>
      <c r="D51" s="58">
        <f>SUM(D48:D50)</f>
        <v>0</v>
      </c>
      <c r="E51" s="71">
        <f>SUM(E48:E50)</f>
        <v>0</v>
      </c>
      <c r="F51" s="59">
        <f t="shared" si="0"/>
        <v>0</v>
      </c>
      <c r="G51" s="58">
        <f>SUM(G48:G50)</f>
        <v>0</v>
      </c>
      <c r="H51" s="71">
        <f>SUM(H48:H50)</f>
        <v>0</v>
      </c>
      <c r="I51" s="59">
        <f t="shared" si="37"/>
        <v>0</v>
      </c>
      <c r="J51" s="58">
        <f>SUM(J48:J50)</f>
        <v>0</v>
      </c>
      <c r="K51" s="71">
        <f>SUM(K48:K50)</f>
        <v>0</v>
      </c>
      <c r="L51" s="59">
        <f t="shared" si="1"/>
        <v>0</v>
      </c>
      <c r="M51" s="58">
        <f>SUM(M48:M50)</f>
        <v>0</v>
      </c>
      <c r="N51" s="71">
        <f>SUM(N48:N50)</f>
        <v>0</v>
      </c>
      <c r="O51" s="59">
        <f t="shared" si="2"/>
        <v>0</v>
      </c>
      <c r="P51" s="58">
        <f>SUM(P48:P50)</f>
        <v>0</v>
      </c>
      <c r="Q51" s="71">
        <f>SUM(Q48:Q50)</f>
        <v>0</v>
      </c>
      <c r="R51" s="59">
        <f t="shared" si="3"/>
        <v>0</v>
      </c>
      <c r="S51" s="58">
        <f>SUM(S48:S50)</f>
        <v>0</v>
      </c>
      <c r="T51" s="71">
        <f>SUM(T48:T50)</f>
        <v>0</v>
      </c>
      <c r="U51" s="59">
        <f t="shared" si="4"/>
        <v>0</v>
      </c>
      <c r="V51" s="58">
        <f>SUM(V48:V50)</f>
        <v>0</v>
      </c>
      <c r="W51" s="71">
        <f>SUM(W48:W50)</f>
        <v>0</v>
      </c>
      <c r="X51" s="59">
        <f t="shared" si="5"/>
        <v>0</v>
      </c>
      <c r="Y51" s="58">
        <f>SUM(Y48:Y50)</f>
        <v>0</v>
      </c>
      <c r="Z51" s="71">
        <f>SUM(Z48:Z50)</f>
        <v>0</v>
      </c>
      <c r="AA51" s="59">
        <f t="shared" si="6"/>
        <v>0</v>
      </c>
      <c r="AB51" s="58">
        <f>SUM(AB48:AB50)</f>
        <v>0</v>
      </c>
      <c r="AC51" s="71">
        <f>SUM(AC48:AC50)</f>
        <v>0</v>
      </c>
      <c r="AD51" s="59">
        <f t="shared" si="7"/>
        <v>0</v>
      </c>
      <c r="AE51" s="58">
        <f>SUM(AE48:AE50)</f>
        <v>0</v>
      </c>
      <c r="AF51" s="71">
        <f>SUM(AF48:AF50)</f>
        <v>0</v>
      </c>
      <c r="AG51" s="59">
        <f t="shared" si="8"/>
        <v>0</v>
      </c>
      <c r="AH51" s="58">
        <f>SUM(AH48:AH50)</f>
        <v>0</v>
      </c>
      <c r="AI51" s="71">
        <f>SUM(AI48:AI50)</f>
        <v>0</v>
      </c>
      <c r="AJ51" s="59">
        <f t="shared" si="9"/>
        <v>0</v>
      </c>
      <c r="AK51" s="58">
        <f>SUM(AK48:AK50)</f>
        <v>0</v>
      </c>
      <c r="AL51" s="71">
        <f>SUM(AL48:AL50)</f>
        <v>0</v>
      </c>
      <c r="AM51" s="59">
        <f t="shared" si="10"/>
        <v>0</v>
      </c>
      <c r="AN51" s="58">
        <f>SUM(AN48:AN50)</f>
        <v>0</v>
      </c>
      <c r="AO51" s="58">
        <f>SUM(AO48:AO50)</f>
        <v>0</v>
      </c>
      <c r="AP51" s="60">
        <f t="shared" si="11"/>
        <v>0</v>
      </c>
      <c r="AQ51" s="119">
        <f>SUM(AQ48:AQ50)</f>
        <v>0</v>
      </c>
      <c r="AR51" s="121"/>
      <c r="AX51" s="106"/>
    </row>
    <row r="52" spans="1:50" ht="18.75" customHeight="1" x14ac:dyDescent="0.3">
      <c r="A52" s="233"/>
      <c r="B52" s="232" t="s">
        <v>9</v>
      </c>
      <c r="C52" s="100" t="s">
        <v>53</v>
      </c>
      <c r="D52" s="142"/>
      <c r="E52" s="70"/>
      <c r="F52" s="55">
        <f t="shared" si="0"/>
        <v>0</v>
      </c>
      <c r="G52" s="142"/>
      <c r="H52" s="70"/>
      <c r="I52" s="55">
        <f t="shared" si="37"/>
        <v>0</v>
      </c>
      <c r="J52" s="142"/>
      <c r="K52" s="70"/>
      <c r="L52" s="55">
        <f t="shared" si="1"/>
        <v>0</v>
      </c>
      <c r="M52" s="142"/>
      <c r="N52" s="70"/>
      <c r="O52" s="55">
        <f t="shared" si="2"/>
        <v>0</v>
      </c>
      <c r="P52" s="142"/>
      <c r="Q52" s="70"/>
      <c r="R52" s="55">
        <f t="shared" si="3"/>
        <v>0</v>
      </c>
      <c r="S52" s="171"/>
      <c r="T52" s="70"/>
      <c r="U52" s="55">
        <f t="shared" si="4"/>
        <v>0</v>
      </c>
      <c r="V52" s="142"/>
      <c r="W52" s="70"/>
      <c r="X52" s="55">
        <f t="shared" si="5"/>
        <v>0</v>
      </c>
      <c r="Y52" s="142"/>
      <c r="Z52" s="70"/>
      <c r="AA52" s="55">
        <f t="shared" si="6"/>
        <v>0</v>
      </c>
      <c r="AB52" s="142"/>
      <c r="AC52" s="70"/>
      <c r="AD52" s="55">
        <f t="shared" si="7"/>
        <v>0</v>
      </c>
      <c r="AE52" s="142"/>
      <c r="AF52" s="70"/>
      <c r="AG52" s="55">
        <f t="shared" si="8"/>
        <v>0</v>
      </c>
      <c r="AH52" s="142"/>
      <c r="AI52" s="146"/>
      <c r="AJ52" s="55">
        <f t="shared" si="9"/>
        <v>0</v>
      </c>
      <c r="AK52" s="113"/>
      <c r="AL52" s="70"/>
      <c r="AM52" s="55">
        <f t="shared" si="10"/>
        <v>0</v>
      </c>
      <c r="AN52" s="97">
        <f>SUM(D52,G52,J52,M52,P52,S52,V52,Y52,AB52,AE52,AH52,AK52)</f>
        <v>0</v>
      </c>
      <c r="AO52" s="77">
        <f>SUM(E52,H52,K52,N52,Q52,W52,T52,Z52,AC52,AF52,AI52,AL52)</f>
        <v>0</v>
      </c>
      <c r="AP52" s="56">
        <f t="shared" si="11"/>
        <v>0</v>
      </c>
      <c r="AQ52" s="118"/>
      <c r="AR52" s="121"/>
      <c r="AW52" s="4"/>
    </row>
    <row r="53" spans="1:50" ht="18.75" customHeight="1" x14ac:dyDescent="0.3">
      <c r="A53" s="233"/>
      <c r="B53" s="233"/>
      <c r="C53" s="100" t="s">
        <v>48</v>
      </c>
      <c r="D53" s="142"/>
      <c r="E53" s="70"/>
      <c r="F53" s="55">
        <f t="shared" si="0"/>
        <v>0</v>
      </c>
      <c r="G53" s="142"/>
      <c r="H53" s="70"/>
      <c r="I53" s="55">
        <f t="shared" si="37"/>
        <v>0</v>
      </c>
      <c r="J53" s="142"/>
      <c r="K53" s="70"/>
      <c r="L53" s="55">
        <f t="shared" si="1"/>
        <v>0</v>
      </c>
      <c r="M53" s="142"/>
      <c r="N53" s="70"/>
      <c r="O53" s="55">
        <f t="shared" si="2"/>
        <v>0</v>
      </c>
      <c r="P53" s="142"/>
      <c r="Q53" s="70"/>
      <c r="R53" s="55">
        <f t="shared" si="3"/>
        <v>0</v>
      </c>
      <c r="S53" s="77"/>
      <c r="T53" s="70"/>
      <c r="U53" s="55">
        <f t="shared" si="4"/>
        <v>0</v>
      </c>
      <c r="V53" s="142"/>
      <c r="W53" s="70"/>
      <c r="X53" s="55">
        <f t="shared" si="5"/>
        <v>0</v>
      </c>
      <c r="Y53" s="142"/>
      <c r="Z53" s="70"/>
      <c r="AA53" s="55">
        <f t="shared" si="6"/>
        <v>0</v>
      </c>
      <c r="AB53" s="142"/>
      <c r="AC53" s="70"/>
      <c r="AD53" s="55">
        <f t="shared" si="7"/>
        <v>0</v>
      </c>
      <c r="AE53" s="142"/>
      <c r="AF53" s="70"/>
      <c r="AG53" s="55">
        <f t="shared" si="8"/>
        <v>0</v>
      </c>
      <c r="AH53" s="142"/>
      <c r="AI53" s="146"/>
      <c r="AJ53" s="55">
        <f t="shared" si="9"/>
        <v>0</v>
      </c>
      <c r="AK53" s="77"/>
      <c r="AL53" s="70"/>
      <c r="AM53" s="55">
        <f t="shared" si="10"/>
        <v>0</v>
      </c>
      <c r="AN53" s="97">
        <f>SUM(D53,G53,J53,M53,P53,S53,V53,Y53,AB53,AE53,AH53,AK53)</f>
        <v>0</v>
      </c>
      <c r="AO53" s="77">
        <f>SUM(E53,H53,K53,N53,Q53,W53,T53,Z53,AC53,AF53,AI53,AL53)</f>
        <v>0</v>
      </c>
      <c r="AP53" s="56">
        <f t="shared" si="11"/>
        <v>0</v>
      </c>
      <c r="AQ53" s="158"/>
      <c r="AR53" s="121"/>
      <c r="AV53" s="106"/>
      <c r="AW53" s="4"/>
    </row>
    <row r="54" spans="1:50" ht="18.75" customHeight="1" x14ac:dyDescent="0.3">
      <c r="A54" s="233"/>
      <c r="B54" s="233"/>
      <c r="C54" s="100" t="s">
        <v>54</v>
      </c>
      <c r="D54" s="142"/>
      <c r="E54" s="142"/>
      <c r="F54" s="55">
        <f t="shared" si="0"/>
        <v>0</v>
      </c>
      <c r="G54" s="142"/>
      <c r="H54" s="142"/>
      <c r="I54" s="142"/>
      <c r="J54" s="142"/>
      <c r="K54" s="142"/>
      <c r="L54" s="55">
        <f t="shared" si="1"/>
        <v>0</v>
      </c>
      <c r="M54" s="142"/>
      <c r="N54" s="142"/>
      <c r="O54" s="55">
        <f t="shared" si="2"/>
        <v>0</v>
      </c>
      <c r="P54" s="142"/>
      <c r="Q54" s="142"/>
      <c r="R54" s="55">
        <f t="shared" si="3"/>
        <v>0</v>
      </c>
      <c r="S54" s="142">
        <v>0</v>
      </c>
      <c r="T54" s="142"/>
      <c r="U54" s="55">
        <f t="shared" si="4"/>
        <v>0</v>
      </c>
      <c r="V54" s="142"/>
      <c r="W54" s="142"/>
      <c r="X54" s="55">
        <f t="shared" si="5"/>
        <v>0</v>
      </c>
      <c r="Y54" s="142"/>
      <c r="Z54" s="142"/>
      <c r="AA54" s="55">
        <f t="shared" si="6"/>
        <v>0</v>
      </c>
      <c r="AB54" s="142"/>
      <c r="AC54" s="142"/>
      <c r="AD54" s="55">
        <f t="shared" si="7"/>
        <v>0</v>
      </c>
      <c r="AE54" s="142"/>
      <c r="AF54" s="142"/>
      <c r="AG54" s="55">
        <f t="shared" si="8"/>
        <v>0</v>
      </c>
      <c r="AH54" s="142"/>
      <c r="AI54" s="111"/>
      <c r="AJ54" s="55">
        <f t="shared" si="9"/>
        <v>0</v>
      </c>
      <c r="AK54" s="111">
        <v>0</v>
      </c>
      <c r="AL54" s="70"/>
      <c r="AM54" s="55">
        <f t="shared" si="10"/>
        <v>0</v>
      </c>
      <c r="AN54" s="97">
        <f>SUM(D54,G54,J54,M54,P54,S54,V54,Y54,AB54,AE54,AH54,AK54)</f>
        <v>0</v>
      </c>
      <c r="AO54" s="77">
        <f>SUM(E54,H54,K54,N54,Q54,W54,T54,Z54,AC54,AF54,AI54,AL54)</f>
        <v>0</v>
      </c>
      <c r="AP54" s="56">
        <f t="shared" si="11"/>
        <v>0</v>
      </c>
      <c r="AQ54" s="111"/>
      <c r="AR54" s="121"/>
      <c r="AV54" s="106"/>
    </row>
    <row r="55" spans="1:50" ht="18.75" customHeight="1" x14ac:dyDescent="0.3">
      <c r="A55" s="234"/>
      <c r="B55" s="234"/>
      <c r="C55" s="102" t="s">
        <v>44</v>
      </c>
      <c r="D55" s="58">
        <f>SUM(D52:D54)</f>
        <v>0</v>
      </c>
      <c r="E55" s="71">
        <f>SUM(E52:E54)</f>
        <v>0</v>
      </c>
      <c r="F55" s="59">
        <f t="shared" si="0"/>
        <v>0</v>
      </c>
      <c r="G55" s="58">
        <f>SUM(G52:G54)</f>
        <v>0</v>
      </c>
      <c r="H55" s="71">
        <f>SUM(H52:H54)</f>
        <v>0</v>
      </c>
      <c r="I55" s="59">
        <f t="shared" si="37"/>
        <v>0</v>
      </c>
      <c r="J55" s="58">
        <f>SUM(J52:J54)</f>
        <v>0</v>
      </c>
      <c r="K55" s="71">
        <f>SUM(K52:K54)</f>
        <v>0</v>
      </c>
      <c r="L55" s="59">
        <f t="shared" si="1"/>
        <v>0</v>
      </c>
      <c r="M55" s="58">
        <f>SUM(M52:M54)</f>
        <v>0</v>
      </c>
      <c r="N55" s="71">
        <f>SUM(N52:N54)</f>
        <v>0</v>
      </c>
      <c r="O55" s="59">
        <f t="shared" si="2"/>
        <v>0</v>
      </c>
      <c r="P55" s="58">
        <f>SUM(P52:P54)</f>
        <v>0</v>
      </c>
      <c r="Q55" s="71">
        <f>SUM(Q52:Q54)</f>
        <v>0</v>
      </c>
      <c r="R55" s="59">
        <f t="shared" si="3"/>
        <v>0</v>
      </c>
      <c r="S55" s="58">
        <f>SUM(S52:S54)</f>
        <v>0</v>
      </c>
      <c r="T55" s="71">
        <f>SUM(T52:T54)</f>
        <v>0</v>
      </c>
      <c r="U55" s="59">
        <f t="shared" si="4"/>
        <v>0</v>
      </c>
      <c r="V55" s="58">
        <f>SUM(V52:V54)</f>
        <v>0</v>
      </c>
      <c r="W55" s="71">
        <f>SUM(W52:W54)</f>
        <v>0</v>
      </c>
      <c r="X55" s="59">
        <f t="shared" si="5"/>
        <v>0</v>
      </c>
      <c r="Y55" s="58">
        <f>SUM(Y52:Y54)</f>
        <v>0</v>
      </c>
      <c r="Z55" s="71">
        <f>SUM(Z52:Z54)</f>
        <v>0</v>
      </c>
      <c r="AA55" s="59">
        <f t="shared" si="6"/>
        <v>0</v>
      </c>
      <c r="AB55" s="58">
        <f>SUM(AB52:AB54)</f>
        <v>0</v>
      </c>
      <c r="AC55" s="71">
        <f>SUM(AC52:AC54)</f>
        <v>0</v>
      </c>
      <c r="AD55" s="59">
        <f t="shared" si="7"/>
        <v>0</v>
      </c>
      <c r="AE55" s="58">
        <f>SUM(AE52:AE54)</f>
        <v>0</v>
      </c>
      <c r="AF55" s="71">
        <f>SUM(AF52:AF54)</f>
        <v>0</v>
      </c>
      <c r="AG55" s="59">
        <f t="shared" si="8"/>
        <v>0</v>
      </c>
      <c r="AH55" s="58">
        <f>SUM(AH52:AH54)</f>
        <v>0</v>
      </c>
      <c r="AI55" s="71">
        <f>SUM(AI52:AI54)</f>
        <v>0</v>
      </c>
      <c r="AJ55" s="59">
        <f t="shared" si="9"/>
        <v>0</v>
      </c>
      <c r="AK55" s="58">
        <f>SUM(AK52:AK54)</f>
        <v>0</v>
      </c>
      <c r="AL55" s="71">
        <f>SUM(AL52:AL54)</f>
        <v>0</v>
      </c>
      <c r="AM55" s="59">
        <f t="shared" si="10"/>
        <v>0</v>
      </c>
      <c r="AN55" s="58">
        <f>SUM(AN52:AN54)</f>
        <v>0</v>
      </c>
      <c r="AO55" s="58">
        <f>SUM(AO52:AO54)</f>
        <v>0</v>
      </c>
      <c r="AP55" s="60">
        <f t="shared" si="11"/>
        <v>0</v>
      </c>
      <c r="AQ55" s="119">
        <f>SUM(AQ52:AQ54)</f>
        <v>0</v>
      </c>
      <c r="AR55" s="121"/>
    </row>
    <row r="56" spans="1:50" ht="18.75" customHeight="1" x14ac:dyDescent="0.3">
      <c r="A56" s="235" t="s">
        <v>46</v>
      </c>
      <c r="B56" s="236"/>
      <c r="C56" s="237"/>
      <c r="D56" s="61">
        <f>SUM(D43,D47,D51,D55)</f>
        <v>209217</v>
      </c>
      <c r="E56" s="73">
        <f>SUM(E43,E47,E51,E55)</f>
        <v>0</v>
      </c>
      <c r="F56" s="62">
        <f t="shared" si="0"/>
        <v>0</v>
      </c>
      <c r="G56" s="61">
        <f>SUM(G43,G47,G51,G55)</f>
        <v>203182</v>
      </c>
      <c r="H56" s="73">
        <f>SUM(H43,H47,H51,H55)</f>
        <v>0</v>
      </c>
      <c r="I56" s="62">
        <f t="shared" si="37"/>
        <v>0</v>
      </c>
      <c r="J56" s="61">
        <f>SUM(J43,J47,J51,J55)</f>
        <v>167928</v>
      </c>
      <c r="K56" s="73">
        <f>SUM(K43,K47,K51,K55)</f>
        <v>0</v>
      </c>
      <c r="L56" s="62">
        <f t="shared" si="1"/>
        <v>0</v>
      </c>
      <c r="M56" s="61">
        <f>SUM(M43,M47,M51,M55)</f>
        <v>135535</v>
      </c>
      <c r="N56" s="73">
        <f>SUM(N43,N47,N51,N55)</f>
        <v>0</v>
      </c>
      <c r="O56" s="62">
        <f t="shared" si="2"/>
        <v>0</v>
      </c>
      <c r="P56" s="61">
        <f>SUM(P43,P47,P51,P55)</f>
        <v>102678</v>
      </c>
      <c r="Q56" s="73">
        <f>SUM(Q43,Q47,Q51,Q55)</f>
        <v>0</v>
      </c>
      <c r="R56" s="62">
        <f t="shared" si="3"/>
        <v>0</v>
      </c>
      <c r="S56" s="61">
        <f>SUM(S43,S47,S51,S55)</f>
        <v>3796</v>
      </c>
      <c r="T56" s="73">
        <f>SUM(T43,T47,T51,T55)</f>
        <v>0</v>
      </c>
      <c r="U56" s="62">
        <f t="shared" si="4"/>
        <v>0</v>
      </c>
      <c r="V56" s="61">
        <f>SUM(V43,V47,V51,V55)</f>
        <v>140140</v>
      </c>
      <c r="W56" s="73">
        <f>SUM(W43,W47,W51,W55)</f>
        <v>0</v>
      </c>
      <c r="X56" s="62">
        <f t="shared" si="5"/>
        <v>0</v>
      </c>
      <c r="Y56" s="61">
        <f>SUM(Y43,Y47,Y51,Y55)</f>
        <v>33822</v>
      </c>
      <c r="Z56" s="73">
        <f>SUM(Z43,Z47,Z51,Z55)</f>
        <v>0</v>
      </c>
      <c r="AA56" s="62">
        <f t="shared" si="6"/>
        <v>0</v>
      </c>
      <c r="AB56" s="61">
        <f>SUM(AB43,AB47,AB51,AB55)</f>
        <v>5080</v>
      </c>
      <c r="AC56" s="73">
        <f>SUM(AC43,AC47,AC51,AC55)</f>
        <v>0</v>
      </c>
      <c r="AD56" s="62">
        <f t="shared" si="7"/>
        <v>0</v>
      </c>
      <c r="AE56" s="61">
        <f>SUM(AE43,AE47,AE51,AE55)</f>
        <v>7561</v>
      </c>
      <c r="AF56" s="73">
        <f>SUM(AF43,AF47,AF51,AF55)</f>
        <v>0</v>
      </c>
      <c r="AG56" s="62">
        <f t="shared" si="8"/>
        <v>0</v>
      </c>
      <c r="AH56" s="61">
        <f>SUM(AH43,AH47,AH51,AH55)</f>
        <v>8291</v>
      </c>
      <c r="AI56" s="73">
        <f>SUM(AI43,AI47,AI51,AI55)</f>
        <v>0</v>
      </c>
      <c r="AJ56" s="62">
        <f t="shared" si="9"/>
        <v>0</v>
      </c>
      <c r="AK56" s="61">
        <f>SUM(AK43,AK47,AK51,AK55)</f>
        <v>0</v>
      </c>
      <c r="AL56" s="73">
        <f>SUM(AL43,AL47,AL51,AL55)</f>
        <v>0</v>
      </c>
      <c r="AM56" s="62">
        <f t="shared" si="10"/>
        <v>0</v>
      </c>
      <c r="AN56" s="61">
        <f>SUM(AN43,AN47,AN51,AN55)</f>
        <v>1017230</v>
      </c>
      <c r="AO56" s="61">
        <f>SUM(AO43,AO47,AO51,AO55)</f>
        <v>0</v>
      </c>
      <c r="AP56" s="63">
        <f t="shared" si="11"/>
        <v>0</v>
      </c>
      <c r="AQ56" s="120">
        <f>SUM(AQ43,AQ47,AQ51,AQ55)</f>
        <v>109641</v>
      </c>
      <c r="AR56" s="123"/>
    </row>
    <row r="57" spans="1:50" x14ac:dyDescent="0.3">
      <c r="A57" s="238" t="s">
        <v>13</v>
      </c>
      <c r="B57" s="232" t="s">
        <v>24</v>
      </c>
      <c r="C57" s="100" t="s">
        <v>41</v>
      </c>
      <c r="D57" s="77">
        <v>0</v>
      </c>
      <c r="E57" s="70"/>
      <c r="F57" s="55">
        <f t="shared" si="0"/>
        <v>0</v>
      </c>
      <c r="G57" s="5">
        <v>1996</v>
      </c>
      <c r="H57" s="70"/>
      <c r="I57" s="55">
        <f t="shared" si="37"/>
        <v>0</v>
      </c>
      <c r="J57" s="5">
        <v>3333</v>
      </c>
      <c r="K57" s="70"/>
      <c r="L57" s="55">
        <f t="shared" si="1"/>
        <v>0</v>
      </c>
      <c r="M57" s="5">
        <v>4112</v>
      </c>
      <c r="N57" s="70"/>
      <c r="O57" s="55">
        <f t="shared" si="2"/>
        <v>0</v>
      </c>
      <c r="P57" s="77"/>
      <c r="Q57" s="70"/>
      <c r="R57" s="55">
        <f t="shared" si="3"/>
        <v>0</v>
      </c>
      <c r="S57" s="77"/>
      <c r="T57" s="70"/>
      <c r="U57" s="55">
        <f t="shared" si="4"/>
        <v>0</v>
      </c>
      <c r="V57" s="5">
        <v>9662</v>
      </c>
      <c r="W57" s="69"/>
      <c r="X57" s="55">
        <f t="shared" si="5"/>
        <v>0</v>
      </c>
      <c r="Y57" s="77"/>
      <c r="Z57" s="70"/>
      <c r="AA57" s="55">
        <f t="shared" si="6"/>
        <v>0</v>
      </c>
      <c r="AB57" s="77"/>
      <c r="AC57" s="70"/>
      <c r="AD57" s="55">
        <f t="shared" si="7"/>
        <v>0</v>
      </c>
      <c r="AE57" s="77"/>
      <c r="AF57" s="70"/>
      <c r="AG57" s="55">
        <f t="shared" si="8"/>
        <v>0</v>
      </c>
      <c r="AH57" s="77">
        <v>0</v>
      </c>
      <c r="AI57" s="69"/>
      <c r="AJ57" s="55">
        <f t="shared" si="9"/>
        <v>0</v>
      </c>
      <c r="AK57" s="77">
        <v>0</v>
      </c>
      <c r="AL57" s="69"/>
      <c r="AM57" s="55">
        <f t="shared" si="10"/>
        <v>0</v>
      </c>
      <c r="AN57" s="97">
        <f>SUM(D57,G57,J57,M57,P57,S57,V57,Y57,AB57,AE57,AH57,AK57)</f>
        <v>19103</v>
      </c>
      <c r="AO57" s="77">
        <f>SUM(E57,H57,K57,N57,Q57,W57,T57,Z57,AC57,AF57,AI57,AL57)</f>
        <v>0</v>
      </c>
      <c r="AP57" s="56">
        <f t="shared" si="11"/>
        <v>0</v>
      </c>
      <c r="AQ57" s="111">
        <v>4791</v>
      </c>
      <c r="AR57" s="121"/>
    </row>
    <row r="58" spans="1:50" x14ac:dyDescent="0.3">
      <c r="A58" s="233"/>
      <c r="B58" s="233"/>
      <c r="C58" s="100" t="s">
        <v>43</v>
      </c>
      <c r="D58" s="77"/>
      <c r="E58" s="70"/>
      <c r="F58" s="55">
        <f t="shared" si="0"/>
        <v>0</v>
      </c>
      <c r="G58" s="77">
        <v>2000</v>
      </c>
      <c r="H58" s="70"/>
      <c r="I58" s="55">
        <f t="shared" si="37"/>
        <v>0</v>
      </c>
      <c r="J58" s="77">
        <v>2897</v>
      </c>
      <c r="K58" s="70"/>
      <c r="L58" s="55">
        <f t="shared" si="1"/>
        <v>0</v>
      </c>
      <c r="M58" s="77">
        <v>3595</v>
      </c>
      <c r="N58" s="70"/>
      <c r="O58" s="55">
        <f t="shared" si="2"/>
        <v>0</v>
      </c>
      <c r="P58" s="77"/>
      <c r="Q58" s="70"/>
      <c r="R58" s="55">
        <f t="shared" si="3"/>
        <v>0</v>
      </c>
      <c r="S58" s="77"/>
      <c r="T58" s="70"/>
      <c r="U58" s="55">
        <f t="shared" si="4"/>
        <v>0</v>
      </c>
      <c r="V58" s="77">
        <v>7939</v>
      </c>
      <c r="W58" s="70"/>
      <c r="X58" s="55">
        <f t="shared" si="5"/>
        <v>0</v>
      </c>
      <c r="Y58" s="77"/>
      <c r="Z58" s="70"/>
      <c r="AA58" s="55">
        <f t="shared" si="6"/>
        <v>0</v>
      </c>
      <c r="AB58" s="77"/>
      <c r="AC58" s="70"/>
      <c r="AD58" s="55">
        <f t="shared" si="7"/>
        <v>0</v>
      </c>
      <c r="AE58" s="77"/>
      <c r="AF58" s="70"/>
      <c r="AG58" s="55">
        <f t="shared" si="8"/>
        <v>0</v>
      </c>
      <c r="AH58" s="77">
        <v>0</v>
      </c>
      <c r="AI58" s="70"/>
      <c r="AJ58" s="55">
        <f t="shared" si="9"/>
        <v>0</v>
      </c>
      <c r="AK58" s="77">
        <v>0</v>
      </c>
      <c r="AL58" s="70"/>
      <c r="AM58" s="55">
        <f t="shared" si="10"/>
        <v>0</v>
      </c>
      <c r="AN58" s="97">
        <f>SUM(D58,G58,J58,M58,P58,S58,V58,Y58,AB58,AE58,AH58,AK58)</f>
        <v>16431</v>
      </c>
      <c r="AO58" s="77">
        <f>SUM(E58,H58,K58,N58,Q58,W58,T58,Z58,AC58,AF58,AI58,AL58)</f>
        <v>0</v>
      </c>
      <c r="AP58" s="56">
        <f t="shared" si="11"/>
        <v>0</v>
      </c>
      <c r="AQ58" s="167">
        <v>4100</v>
      </c>
      <c r="AR58" s="121"/>
    </row>
    <row r="59" spans="1:50" x14ac:dyDescent="0.3">
      <c r="A59" s="233"/>
      <c r="B59" s="233"/>
      <c r="C59" s="100" t="s">
        <v>47</v>
      </c>
      <c r="D59" s="77"/>
      <c r="E59" s="70"/>
      <c r="F59" s="55">
        <f t="shared" si="0"/>
        <v>0</v>
      </c>
      <c r="G59" s="77">
        <v>1774</v>
      </c>
      <c r="H59" s="70"/>
      <c r="I59" s="55">
        <f t="shared" si="37"/>
        <v>0</v>
      </c>
      <c r="J59" s="77">
        <v>3161</v>
      </c>
      <c r="K59" s="70"/>
      <c r="L59" s="55">
        <f t="shared" si="1"/>
        <v>0</v>
      </c>
      <c r="M59" s="77">
        <v>4611</v>
      </c>
      <c r="N59" s="70"/>
      <c r="O59" s="55">
        <f t="shared" si="2"/>
        <v>0</v>
      </c>
      <c r="P59" s="77"/>
      <c r="Q59" s="70"/>
      <c r="R59" s="55">
        <f t="shared" si="3"/>
        <v>0</v>
      </c>
      <c r="S59" s="77"/>
      <c r="T59" s="70"/>
      <c r="U59" s="55">
        <f t="shared" si="4"/>
        <v>0</v>
      </c>
      <c r="V59" s="77">
        <v>9602</v>
      </c>
      <c r="W59" s="70"/>
      <c r="X59" s="55">
        <f t="shared" si="5"/>
        <v>0</v>
      </c>
      <c r="Y59" s="77"/>
      <c r="Z59" s="70"/>
      <c r="AA59" s="55">
        <f t="shared" si="6"/>
        <v>0</v>
      </c>
      <c r="AB59" s="77"/>
      <c r="AC59" s="70"/>
      <c r="AD59" s="55">
        <f t="shared" si="7"/>
        <v>0</v>
      </c>
      <c r="AE59" s="77"/>
      <c r="AF59" s="70"/>
      <c r="AG59" s="55">
        <f t="shared" si="8"/>
        <v>0</v>
      </c>
      <c r="AH59" s="77">
        <v>0</v>
      </c>
      <c r="AI59" s="70"/>
      <c r="AJ59" s="55">
        <f t="shared" si="9"/>
        <v>0</v>
      </c>
      <c r="AK59" s="77">
        <v>0</v>
      </c>
      <c r="AL59" s="70"/>
      <c r="AM59" s="55">
        <f t="shared" si="10"/>
        <v>0</v>
      </c>
      <c r="AN59" s="97">
        <f>SUM(D59,G59,J59,M59,P59,S59,V59,Y59,AB59,AE59,AH59,AK59)</f>
        <v>19148</v>
      </c>
      <c r="AO59" s="77">
        <f>SUM(E59,H59,K59,N59,Q59,W59,T59,Z59,AC59,AF59,AI59,AL59)</f>
        <v>0</v>
      </c>
      <c r="AP59" s="56">
        <f t="shared" si="11"/>
        <v>0</v>
      </c>
      <c r="AQ59" s="118">
        <v>3504</v>
      </c>
      <c r="AR59" s="121"/>
      <c r="AV59" s="106"/>
      <c r="AX59" s="107"/>
    </row>
    <row r="60" spans="1:50" x14ac:dyDescent="0.3">
      <c r="A60" s="233"/>
      <c r="B60" s="234"/>
      <c r="C60" s="102" t="s">
        <v>44</v>
      </c>
      <c r="D60" s="58">
        <f>SUM(D57:D59)</f>
        <v>0</v>
      </c>
      <c r="E60" s="71">
        <f>SUM(E57:E59)</f>
        <v>0</v>
      </c>
      <c r="F60" s="59">
        <f t="shared" si="0"/>
        <v>0</v>
      </c>
      <c r="G60" s="58">
        <f>SUM(G57:G59)</f>
        <v>5770</v>
      </c>
      <c r="H60" s="71">
        <f>SUM(H57:H59)</f>
        <v>0</v>
      </c>
      <c r="I60" s="59">
        <f t="shared" si="37"/>
        <v>0</v>
      </c>
      <c r="J60" s="58">
        <f>SUM(J57:J59)</f>
        <v>9391</v>
      </c>
      <c r="K60" s="71">
        <f>SUM(K57:K59)</f>
        <v>0</v>
      </c>
      <c r="L60" s="59">
        <f t="shared" si="1"/>
        <v>0</v>
      </c>
      <c r="M60" s="58">
        <f>SUM(M57:M59)</f>
        <v>12318</v>
      </c>
      <c r="N60" s="71">
        <f>SUM(N57:N59)</f>
        <v>0</v>
      </c>
      <c r="O60" s="59">
        <f t="shared" si="2"/>
        <v>0</v>
      </c>
      <c r="P60" s="58">
        <f>SUM(P57:P59)</f>
        <v>0</v>
      </c>
      <c r="Q60" s="71">
        <f>SUM(Q57:Q59)</f>
        <v>0</v>
      </c>
      <c r="R60" s="59">
        <f t="shared" si="3"/>
        <v>0</v>
      </c>
      <c r="S60" s="58">
        <f>SUM(S57:S59)</f>
        <v>0</v>
      </c>
      <c r="T60" s="71">
        <f>SUM(T57:T59)</f>
        <v>0</v>
      </c>
      <c r="U60" s="59">
        <f t="shared" si="4"/>
        <v>0</v>
      </c>
      <c r="V60" s="58">
        <f>SUM(V57:V59)</f>
        <v>27203</v>
      </c>
      <c r="W60" s="71">
        <f>SUM(W57:W59)</f>
        <v>0</v>
      </c>
      <c r="X60" s="59">
        <f t="shared" si="5"/>
        <v>0</v>
      </c>
      <c r="Y60" s="58">
        <f>SUM(Y57:Y59)</f>
        <v>0</v>
      </c>
      <c r="Z60" s="71">
        <f>SUM(Z57:Z59)</f>
        <v>0</v>
      </c>
      <c r="AA60" s="59">
        <f t="shared" si="6"/>
        <v>0</v>
      </c>
      <c r="AB60" s="58">
        <f>SUM(AB57:AB59)</f>
        <v>0</v>
      </c>
      <c r="AC60" s="71">
        <f>SUM(AC57:AC59)</f>
        <v>0</v>
      </c>
      <c r="AD60" s="59">
        <f t="shared" si="7"/>
        <v>0</v>
      </c>
      <c r="AE60" s="58">
        <f>SUM(AE57:AE59)</f>
        <v>0</v>
      </c>
      <c r="AF60" s="71">
        <f>SUM(AF57:AF59)</f>
        <v>0</v>
      </c>
      <c r="AG60" s="59">
        <f t="shared" si="8"/>
        <v>0</v>
      </c>
      <c r="AH60" s="58">
        <f>SUM(AH57:AH59)</f>
        <v>0</v>
      </c>
      <c r="AI60" s="71">
        <f>SUM(AI57:AI59)</f>
        <v>0</v>
      </c>
      <c r="AJ60" s="59">
        <f t="shared" si="9"/>
        <v>0</v>
      </c>
      <c r="AK60" s="58">
        <f>SUM(AK57:AK59)</f>
        <v>0</v>
      </c>
      <c r="AL60" s="71">
        <f>SUM(AL57:AL59)</f>
        <v>0</v>
      </c>
      <c r="AM60" s="59">
        <f t="shared" si="10"/>
        <v>0</v>
      </c>
      <c r="AN60" s="58">
        <f>SUM(AN57:AN59)</f>
        <v>54682</v>
      </c>
      <c r="AO60" s="58">
        <f>SUM(AO57:AO59)</f>
        <v>0</v>
      </c>
      <c r="AP60" s="60">
        <f t="shared" si="11"/>
        <v>0</v>
      </c>
      <c r="AQ60" s="119">
        <f>SUM(AQ57:AQ59)</f>
        <v>12395</v>
      </c>
      <c r="AR60" s="121"/>
      <c r="AV60" s="106"/>
      <c r="AX60" s="107"/>
    </row>
    <row r="61" spans="1:50" x14ac:dyDescent="0.3">
      <c r="A61" s="233"/>
      <c r="B61" s="232" t="s">
        <v>25</v>
      </c>
      <c r="C61" s="100" t="s">
        <v>38</v>
      </c>
      <c r="D61" s="77"/>
      <c r="E61" s="70"/>
      <c r="F61" s="55">
        <f t="shared" si="0"/>
        <v>0</v>
      </c>
      <c r="G61" s="77"/>
      <c r="H61" s="70"/>
      <c r="I61" s="55">
        <f t="shared" si="37"/>
        <v>0</v>
      </c>
      <c r="J61" s="77"/>
      <c r="K61" s="70"/>
      <c r="L61" s="55">
        <f t="shared" si="1"/>
        <v>0</v>
      </c>
      <c r="M61" s="77"/>
      <c r="N61" s="70"/>
      <c r="O61" s="55">
        <f t="shared" si="2"/>
        <v>0</v>
      </c>
      <c r="P61" s="77"/>
      <c r="Q61" s="70"/>
      <c r="R61" s="55">
        <f t="shared" si="3"/>
        <v>0</v>
      </c>
      <c r="S61" s="77"/>
      <c r="T61" s="70"/>
      <c r="U61" s="55">
        <f t="shared" si="4"/>
        <v>0</v>
      </c>
      <c r="V61" s="129"/>
      <c r="W61" s="70"/>
      <c r="X61" s="55">
        <f t="shared" si="5"/>
        <v>0</v>
      </c>
      <c r="Y61" s="77"/>
      <c r="Z61" s="70"/>
      <c r="AA61" s="55">
        <f t="shared" si="6"/>
        <v>0</v>
      </c>
      <c r="AB61" s="77"/>
      <c r="AC61" s="70"/>
      <c r="AD61" s="55">
        <f t="shared" si="7"/>
        <v>0</v>
      </c>
      <c r="AE61" s="77"/>
      <c r="AF61" s="70"/>
      <c r="AG61" s="55">
        <f t="shared" si="8"/>
        <v>0</v>
      </c>
      <c r="AH61" s="77">
        <v>0</v>
      </c>
      <c r="AI61" s="69"/>
      <c r="AJ61" s="55">
        <f t="shared" si="9"/>
        <v>0</v>
      </c>
      <c r="AK61" s="77">
        <v>0</v>
      </c>
      <c r="AL61" s="69"/>
      <c r="AM61" s="55">
        <f t="shared" si="10"/>
        <v>0</v>
      </c>
      <c r="AN61" s="97">
        <f>SUM(D61,G61,J61,M61,P61,S61,V61,Y61,AB61,AE61,AH61,AK61)</f>
        <v>0</v>
      </c>
      <c r="AO61" s="77">
        <f>SUM(E61,H61,K61,N61,Q61,W61,T61,Z61,AC61,AF61,AI61,AL61)</f>
        <v>0</v>
      </c>
      <c r="AP61" s="56">
        <f t="shared" si="11"/>
        <v>0</v>
      </c>
      <c r="AQ61" s="168"/>
      <c r="AR61" s="121"/>
    </row>
    <row r="62" spans="1:50" x14ac:dyDescent="0.3">
      <c r="A62" s="233"/>
      <c r="B62" s="233"/>
      <c r="C62" s="54" t="s">
        <v>39</v>
      </c>
      <c r="D62" s="77"/>
      <c r="F62" s="55">
        <f t="shared" si="0"/>
        <v>0</v>
      </c>
      <c r="G62" s="135"/>
      <c r="H62" s="77"/>
      <c r="I62" s="55">
        <f>IF(ISERROR(#REF!/H62),0,(#REF!/H62))</f>
        <v>0</v>
      </c>
      <c r="J62" s="77"/>
      <c r="K62" s="77"/>
      <c r="L62" s="55">
        <f t="shared" si="1"/>
        <v>0</v>
      </c>
      <c r="M62" s="77"/>
      <c r="N62" s="77"/>
      <c r="O62" s="55">
        <f t="shared" si="2"/>
        <v>0</v>
      </c>
      <c r="P62" s="77"/>
      <c r="Q62" s="77"/>
      <c r="R62" s="55">
        <f t="shared" si="3"/>
        <v>0</v>
      </c>
      <c r="S62" s="77"/>
      <c r="T62" s="77"/>
      <c r="U62" s="55">
        <f t="shared" si="4"/>
        <v>0</v>
      </c>
      <c r="V62" s="142"/>
      <c r="W62" s="70"/>
      <c r="X62" s="55">
        <f>IF(ISERROR(G62/W62),0,(G62/W62))</f>
        <v>0</v>
      </c>
      <c r="Y62" s="77"/>
      <c r="Z62" s="77"/>
      <c r="AA62" s="55">
        <f t="shared" si="6"/>
        <v>0</v>
      </c>
      <c r="AB62" s="77"/>
      <c r="AC62" s="77"/>
      <c r="AD62" s="55">
        <f t="shared" si="7"/>
        <v>0</v>
      </c>
      <c r="AE62" s="77"/>
      <c r="AF62" s="77"/>
      <c r="AG62" s="55">
        <f t="shared" si="8"/>
        <v>0</v>
      </c>
      <c r="AH62" s="77">
        <v>0</v>
      </c>
      <c r="AI62" s="70"/>
      <c r="AJ62" s="55">
        <f t="shared" si="9"/>
        <v>0</v>
      </c>
      <c r="AK62" s="77">
        <v>0</v>
      </c>
      <c r="AL62" s="70"/>
      <c r="AM62" s="55">
        <f t="shared" si="10"/>
        <v>0</v>
      </c>
      <c r="AN62" s="97">
        <f>SUM(D62,J62,M62,P62,S62,G62,Y62,AB62,AE62,AH62,AK62,V62)</f>
        <v>0</v>
      </c>
      <c r="AO62" s="77">
        <f>SUM(E62,H62,K62,N62,Q62,W62,T62,Z62,AC62,AF62,AI62,AL62)</f>
        <v>0</v>
      </c>
      <c r="AP62" s="56">
        <f t="shared" si="11"/>
        <v>0</v>
      </c>
      <c r="AQ62" s="118"/>
      <c r="AR62" s="122"/>
    </row>
    <row r="63" spans="1:50" x14ac:dyDescent="0.3">
      <c r="A63" s="233"/>
      <c r="B63" s="233"/>
      <c r="C63" s="100" t="s">
        <v>52</v>
      </c>
      <c r="D63" s="77"/>
      <c r="E63" s="70"/>
      <c r="F63" s="55">
        <f t="shared" si="0"/>
        <v>0</v>
      </c>
      <c r="G63" s="77"/>
      <c r="H63" s="70"/>
      <c r="I63" s="55">
        <f t="shared" si="37"/>
        <v>0</v>
      </c>
      <c r="J63" s="77"/>
      <c r="K63" s="70"/>
      <c r="L63" s="55">
        <f t="shared" si="1"/>
        <v>0</v>
      </c>
      <c r="M63" s="77"/>
      <c r="N63" s="70"/>
      <c r="O63" s="55">
        <f t="shared" si="2"/>
        <v>0</v>
      </c>
      <c r="P63" s="77"/>
      <c r="Q63" s="77"/>
      <c r="R63" s="55">
        <f t="shared" si="3"/>
        <v>0</v>
      </c>
      <c r="S63" s="77"/>
      <c r="T63" s="77"/>
      <c r="U63" s="55">
        <f t="shared" si="4"/>
        <v>0</v>
      </c>
      <c r="V63" s="77"/>
      <c r="W63" s="70"/>
      <c r="X63" s="55">
        <f t="shared" si="5"/>
        <v>0</v>
      </c>
      <c r="Y63" s="77"/>
      <c r="Z63" s="70"/>
      <c r="AA63" s="55">
        <f t="shared" si="6"/>
        <v>0</v>
      </c>
      <c r="AB63" s="77"/>
      <c r="AC63" s="70"/>
      <c r="AD63" s="55">
        <f t="shared" si="7"/>
        <v>0</v>
      </c>
      <c r="AE63" s="77"/>
      <c r="AF63" s="70"/>
      <c r="AG63" s="55">
        <f t="shared" si="8"/>
        <v>0</v>
      </c>
      <c r="AH63" s="77">
        <v>0</v>
      </c>
      <c r="AI63" s="70"/>
      <c r="AJ63" s="55">
        <f t="shared" si="9"/>
        <v>0</v>
      </c>
      <c r="AK63" s="77">
        <v>0</v>
      </c>
      <c r="AL63" s="70"/>
      <c r="AM63" s="55">
        <f t="shared" si="10"/>
        <v>0</v>
      </c>
      <c r="AN63" s="97">
        <f>SUM(D63,G63,J63,M63,P63,S63,V63,Y63,AB63,AE63,AH63,AK63)</f>
        <v>0</v>
      </c>
      <c r="AO63" s="77">
        <f>SUM(E63,H63,K63,N63,Q63,W63,T63,Z63,AC63,AF63,AI63,AL63)</f>
        <v>0</v>
      </c>
      <c r="AP63" s="56">
        <f t="shared" si="11"/>
        <v>0</v>
      </c>
      <c r="AQ63" s="118"/>
      <c r="AR63" s="121"/>
      <c r="AV63" s="106"/>
    </row>
    <row r="64" spans="1:50" x14ac:dyDescent="0.3">
      <c r="A64" s="233"/>
      <c r="B64" s="234"/>
      <c r="C64" s="102" t="s">
        <v>44</v>
      </c>
      <c r="D64" s="58">
        <f>SUM(D61:D63)</f>
        <v>0</v>
      </c>
      <c r="E64" s="71">
        <f>SUM(E61:E63)</f>
        <v>0</v>
      </c>
      <c r="F64" s="59">
        <f t="shared" si="0"/>
        <v>0</v>
      </c>
      <c r="G64" s="58">
        <f>SUM(G61:G63)</f>
        <v>0</v>
      </c>
      <c r="H64" s="71">
        <f>SUM(H61:H63)</f>
        <v>0</v>
      </c>
      <c r="I64" s="59">
        <f t="shared" si="37"/>
        <v>0</v>
      </c>
      <c r="J64" s="58">
        <f>SUM(J61:J63)</f>
        <v>0</v>
      </c>
      <c r="K64" s="71">
        <f>SUM(K61:K63)</f>
        <v>0</v>
      </c>
      <c r="L64" s="59">
        <f t="shared" si="1"/>
        <v>0</v>
      </c>
      <c r="M64" s="58">
        <f>SUM(M61:M63)</f>
        <v>0</v>
      </c>
      <c r="N64" s="71">
        <f>SUM(N61:N63)</f>
        <v>0</v>
      </c>
      <c r="O64" s="59">
        <f t="shared" si="2"/>
        <v>0</v>
      </c>
      <c r="P64" s="58">
        <f>SUM(P61:P63)</f>
        <v>0</v>
      </c>
      <c r="Q64" s="71">
        <f>SUM(Q61:Q63)</f>
        <v>0</v>
      </c>
      <c r="R64" s="59">
        <f t="shared" si="3"/>
        <v>0</v>
      </c>
      <c r="S64" s="58">
        <f>SUM(S61:S63)</f>
        <v>0</v>
      </c>
      <c r="T64" s="71">
        <f>SUM(T61:T63)</f>
        <v>0</v>
      </c>
      <c r="U64" s="59">
        <f t="shared" si="4"/>
        <v>0</v>
      </c>
      <c r="V64" s="58">
        <f>SUM(V61:V63)</f>
        <v>0</v>
      </c>
      <c r="W64" s="71">
        <f>SUM(W61:W63)</f>
        <v>0</v>
      </c>
      <c r="X64" s="59">
        <f t="shared" si="5"/>
        <v>0</v>
      </c>
      <c r="Y64" s="58">
        <f>SUM(Y61:Y63)</f>
        <v>0</v>
      </c>
      <c r="Z64" s="71">
        <f>SUM(Z61:Z63)</f>
        <v>0</v>
      </c>
      <c r="AA64" s="59">
        <f t="shared" si="6"/>
        <v>0</v>
      </c>
      <c r="AB64" s="58">
        <f>SUM(AB61:AB63)</f>
        <v>0</v>
      </c>
      <c r="AC64" s="71">
        <f>SUM(AC61:AC63)</f>
        <v>0</v>
      </c>
      <c r="AD64" s="59">
        <f t="shared" si="7"/>
        <v>0</v>
      </c>
      <c r="AE64" s="58">
        <f>SUM(AE61:AE63)</f>
        <v>0</v>
      </c>
      <c r="AF64" s="71">
        <f>SUM(AF61:AF63)</f>
        <v>0</v>
      </c>
      <c r="AG64" s="59">
        <f t="shared" si="8"/>
        <v>0</v>
      </c>
      <c r="AH64" s="58">
        <f>SUM(AH61:AH63)</f>
        <v>0</v>
      </c>
      <c r="AI64" s="71">
        <f>SUM(AI61:AI63)</f>
        <v>0</v>
      </c>
      <c r="AJ64" s="59">
        <f t="shared" si="9"/>
        <v>0</v>
      </c>
      <c r="AK64" s="58">
        <f>SUM(AK61:AK63)</f>
        <v>0</v>
      </c>
      <c r="AL64" s="71">
        <f>SUM(AL61:AL63)</f>
        <v>0</v>
      </c>
      <c r="AM64" s="59">
        <f t="shared" si="10"/>
        <v>0</v>
      </c>
      <c r="AN64" s="58">
        <f>SUM(AN61:AN63)</f>
        <v>0</v>
      </c>
      <c r="AO64" s="58">
        <f>SUM(AO61:AO63)</f>
        <v>0</v>
      </c>
      <c r="AP64" s="60">
        <f t="shared" si="11"/>
        <v>0</v>
      </c>
      <c r="AQ64" s="119">
        <f>SUM(AQ61:AQ63)</f>
        <v>0</v>
      </c>
      <c r="AR64" s="121"/>
      <c r="AV64" s="106"/>
    </row>
    <row r="65" spans="1:51" x14ac:dyDescent="0.3">
      <c r="A65" s="233"/>
      <c r="B65" s="232" t="s">
        <v>26</v>
      </c>
      <c r="C65" s="100" t="s">
        <v>55</v>
      </c>
      <c r="D65" s="77"/>
      <c r="E65" s="77"/>
      <c r="F65" s="55">
        <f t="shared" si="0"/>
        <v>0</v>
      </c>
      <c r="G65" s="77"/>
      <c r="H65" s="77"/>
      <c r="I65" s="55">
        <f t="shared" si="37"/>
        <v>0</v>
      </c>
      <c r="J65" s="77"/>
      <c r="K65" s="77"/>
      <c r="L65" s="55">
        <f t="shared" si="1"/>
        <v>0</v>
      </c>
      <c r="M65" s="77"/>
      <c r="N65" s="77"/>
      <c r="O65" s="55">
        <f t="shared" si="2"/>
        <v>0</v>
      </c>
      <c r="P65" s="77"/>
      <c r="Q65" s="77"/>
      <c r="R65" s="55">
        <f t="shared" si="3"/>
        <v>0</v>
      </c>
      <c r="S65" s="77"/>
      <c r="T65" s="77"/>
      <c r="U65" s="55">
        <f t="shared" si="4"/>
        <v>0</v>
      </c>
      <c r="V65" s="137"/>
      <c r="W65" s="70"/>
      <c r="X65" s="55">
        <f t="shared" si="5"/>
        <v>0</v>
      </c>
      <c r="Y65" s="77"/>
      <c r="Z65" s="77"/>
      <c r="AA65" s="55">
        <f t="shared" si="6"/>
        <v>0</v>
      </c>
      <c r="AB65" s="77"/>
      <c r="AC65" s="77"/>
      <c r="AD65" s="55">
        <f t="shared" si="7"/>
        <v>0</v>
      </c>
      <c r="AE65" s="77"/>
      <c r="AF65" s="77"/>
      <c r="AG65" s="55">
        <f t="shared" si="8"/>
        <v>0</v>
      </c>
      <c r="AH65" s="77">
        <v>0</v>
      </c>
      <c r="AI65" s="69"/>
      <c r="AJ65" s="55">
        <f t="shared" si="9"/>
        <v>0</v>
      </c>
      <c r="AK65" s="77">
        <v>0</v>
      </c>
      <c r="AL65" s="69"/>
      <c r="AM65" s="55">
        <f t="shared" si="10"/>
        <v>0</v>
      </c>
      <c r="AN65" s="97">
        <f>SUM(D65,G65,J65,M65,P65,S65,V65,Y65,AB65,AE65,AH65,AK65)</f>
        <v>0</v>
      </c>
      <c r="AO65" s="77">
        <f>SUM(E65,H65,K65,N65,Q65,W65,T65,Z65,AC65,AF65,AI65,AL65)</f>
        <v>0</v>
      </c>
      <c r="AP65" s="56">
        <f t="shared" si="11"/>
        <v>0</v>
      </c>
      <c r="AQ65" s="135"/>
      <c r="AR65" s="121"/>
    </row>
    <row r="66" spans="1:51" x14ac:dyDescent="0.3">
      <c r="A66" s="233"/>
      <c r="B66" s="233"/>
      <c r="C66" s="100" t="s">
        <v>50</v>
      </c>
      <c r="D66" s="77"/>
      <c r="E66" s="72"/>
      <c r="F66" s="55">
        <f t="shared" si="0"/>
        <v>0</v>
      </c>
      <c r="G66" s="111"/>
      <c r="H66" s="70"/>
      <c r="I66" s="55">
        <f t="shared" si="37"/>
        <v>0</v>
      </c>
      <c r="J66" s="142"/>
      <c r="K66" s="70"/>
      <c r="L66" s="55">
        <f t="shared" si="1"/>
        <v>0</v>
      </c>
      <c r="M66" s="111"/>
      <c r="N66" s="70"/>
      <c r="O66" s="55">
        <f t="shared" si="2"/>
        <v>0</v>
      </c>
      <c r="P66" s="77"/>
      <c r="Q66" s="72"/>
      <c r="R66" s="55">
        <f t="shared" si="3"/>
        <v>0</v>
      </c>
      <c r="S66" s="77"/>
      <c r="T66" s="72"/>
      <c r="U66" s="55">
        <f t="shared" si="4"/>
        <v>0</v>
      </c>
      <c r="V66" s="147"/>
      <c r="W66" s="72"/>
      <c r="X66" s="55">
        <f t="shared" si="5"/>
        <v>0</v>
      </c>
      <c r="Y66" s="77"/>
      <c r="Z66" s="72"/>
      <c r="AA66" s="55">
        <f t="shared" si="6"/>
        <v>0</v>
      </c>
      <c r="AB66" s="77"/>
      <c r="AC66" s="70"/>
      <c r="AD66" s="55">
        <f t="shared" si="7"/>
        <v>0</v>
      </c>
      <c r="AE66" s="77"/>
      <c r="AF66" s="70"/>
      <c r="AG66" s="55">
        <f t="shared" si="8"/>
        <v>0</v>
      </c>
      <c r="AH66" s="77">
        <v>0</v>
      </c>
      <c r="AI66" s="70"/>
      <c r="AJ66" s="55">
        <f t="shared" si="9"/>
        <v>0</v>
      </c>
      <c r="AK66" s="77">
        <v>0</v>
      </c>
      <c r="AL66" s="70"/>
      <c r="AM66" s="55">
        <f t="shared" si="10"/>
        <v>0</v>
      </c>
      <c r="AN66" s="97">
        <f>SUM(D66,G66,J66,M66,P66,S66,V66,Y66,AB66,AE66,AH66,AK66)</f>
        <v>0</v>
      </c>
      <c r="AO66" s="77">
        <f>SUM(E66,H66,K66,N66,Q66,W66,T66,Z66,AC66,AF66,AI66,AL66)</f>
        <v>0</v>
      </c>
      <c r="AP66" s="56">
        <f t="shared" si="11"/>
        <v>0</v>
      </c>
      <c r="AQ66" s="118"/>
      <c r="AR66" s="121"/>
    </row>
    <row r="67" spans="1:51" x14ac:dyDescent="0.3">
      <c r="A67" s="233"/>
      <c r="B67" s="233"/>
      <c r="C67" s="100" t="s">
        <v>51</v>
      </c>
      <c r="D67" s="77"/>
      <c r="E67" s="70"/>
      <c r="F67" s="55">
        <f t="shared" si="0"/>
        <v>0</v>
      </c>
      <c r="G67" s="77"/>
      <c r="H67" s="70"/>
      <c r="I67" s="55">
        <f t="shared" si="37"/>
        <v>0</v>
      </c>
      <c r="J67" s="77"/>
      <c r="K67" s="70"/>
      <c r="L67" s="55">
        <f t="shared" si="1"/>
        <v>0</v>
      </c>
      <c r="M67" s="77"/>
      <c r="N67" s="70"/>
      <c r="O67" s="55">
        <f t="shared" si="2"/>
        <v>0</v>
      </c>
      <c r="P67" s="77"/>
      <c r="Q67" s="70"/>
      <c r="R67" s="55">
        <f t="shared" si="3"/>
        <v>0</v>
      </c>
      <c r="S67" s="77"/>
      <c r="T67" s="70"/>
      <c r="U67" s="55">
        <f t="shared" si="4"/>
        <v>0</v>
      </c>
      <c r="V67" s="77"/>
      <c r="W67" s="70"/>
      <c r="X67" s="55">
        <f t="shared" si="5"/>
        <v>0</v>
      </c>
      <c r="Y67" s="77"/>
      <c r="Z67" s="70"/>
      <c r="AA67" s="55">
        <f t="shared" si="6"/>
        <v>0</v>
      </c>
      <c r="AB67" s="77"/>
      <c r="AC67" s="70"/>
      <c r="AD67" s="55">
        <f t="shared" si="7"/>
        <v>0</v>
      </c>
      <c r="AE67" s="77"/>
      <c r="AF67" s="70"/>
      <c r="AG67" s="55">
        <f t="shared" si="8"/>
        <v>0</v>
      </c>
      <c r="AH67" s="77">
        <v>0</v>
      </c>
      <c r="AI67" s="70"/>
      <c r="AJ67" s="55">
        <f t="shared" si="9"/>
        <v>0</v>
      </c>
      <c r="AK67" s="77">
        <v>0</v>
      </c>
      <c r="AL67" s="70"/>
      <c r="AM67" s="55">
        <f t="shared" si="10"/>
        <v>0</v>
      </c>
      <c r="AN67" s="97">
        <f>SUM(D67,G67,J67,M67,P67,S67,V67,Y67,AB67,AE67,AH67,AK67)</f>
        <v>0</v>
      </c>
      <c r="AO67" s="77">
        <f>SUM(E67,H67,K67,N67,Q67,W67,T67,Z67,AC67,AF67,AI67,AL67)</f>
        <v>0</v>
      </c>
      <c r="AP67" s="56">
        <f t="shared" si="11"/>
        <v>0</v>
      </c>
      <c r="AQ67" s="118"/>
      <c r="AR67" s="121"/>
    </row>
    <row r="68" spans="1:51" x14ac:dyDescent="0.3">
      <c r="A68" s="233"/>
      <c r="B68" s="234"/>
      <c r="C68" s="102" t="s">
        <v>44</v>
      </c>
      <c r="D68" s="58">
        <f>SUM(D65:D67)</f>
        <v>0</v>
      </c>
      <c r="E68" s="71">
        <f>SUM(E65:E67)</f>
        <v>0</v>
      </c>
      <c r="F68" s="59">
        <f t="shared" si="0"/>
        <v>0</v>
      </c>
      <c r="G68" s="58">
        <f>SUM(G65:G67)</f>
        <v>0</v>
      </c>
      <c r="H68" s="58">
        <f>SUM(H65:H67)</f>
        <v>0</v>
      </c>
      <c r="I68" s="59">
        <f t="shared" si="37"/>
        <v>0</v>
      </c>
      <c r="J68" s="58">
        <f>SUM(J65:J67)</f>
        <v>0</v>
      </c>
      <c r="K68" s="71">
        <f>SUM(K65:K67)</f>
        <v>0</v>
      </c>
      <c r="L68" s="59">
        <f t="shared" si="1"/>
        <v>0</v>
      </c>
      <c r="M68" s="58">
        <f>SUM(M65:M67)</f>
        <v>0</v>
      </c>
      <c r="N68" s="71">
        <f>SUM(N65:N67)</f>
        <v>0</v>
      </c>
      <c r="O68" s="59">
        <f t="shared" si="2"/>
        <v>0</v>
      </c>
      <c r="P68" s="58">
        <f>SUM(P65:P67)</f>
        <v>0</v>
      </c>
      <c r="Q68" s="71">
        <f>SUM(Q65:Q67)</f>
        <v>0</v>
      </c>
      <c r="R68" s="59">
        <f t="shared" si="3"/>
        <v>0</v>
      </c>
      <c r="S68" s="58">
        <f>SUM(S65:S67)</f>
        <v>0</v>
      </c>
      <c r="T68" s="71">
        <f>SUM(T65:T67)</f>
        <v>0</v>
      </c>
      <c r="U68" s="59">
        <f t="shared" si="4"/>
        <v>0</v>
      </c>
      <c r="V68" s="58">
        <f>SUM(V65:V67)</f>
        <v>0</v>
      </c>
      <c r="W68" s="71">
        <f>SUM(W65:W67)</f>
        <v>0</v>
      </c>
      <c r="X68" s="59">
        <f t="shared" si="5"/>
        <v>0</v>
      </c>
      <c r="Y68" s="58">
        <f>SUM(Y65:Y67)</f>
        <v>0</v>
      </c>
      <c r="Z68" s="71">
        <f>SUM(Z65:Z67)</f>
        <v>0</v>
      </c>
      <c r="AA68" s="59">
        <f t="shared" si="6"/>
        <v>0</v>
      </c>
      <c r="AB68" s="58">
        <f>SUM(AB65:AB67)</f>
        <v>0</v>
      </c>
      <c r="AC68" s="71">
        <f>SUM(AC65:AC67)</f>
        <v>0</v>
      </c>
      <c r="AD68" s="59">
        <f t="shared" si="7"/>
        <v>0</v>
      </c>
      <c r="AE68" s="58">
        <f>SUM(AE65:AE67)</f>
        <v>0</v>
      </c>
      <c r="AF68" s="71">
        <f>SUM(AF65:AF67)</f>
        <v>0</v>
      </c>
      <c r="AG68" s="59">
        <f t="shared" si="8"/>
        <v>0</v>
      </c>
      <c r="AH68" s="58">
        <f>SUM(AH65:AH67)</f>
        <v>0</v>
      </c>
      <c r="AI68" s="71">
        <f>SUM(AI65:AI67)</f>
        <v>0</v>
      </c>
      <c r="AJ68" s="59">
        <f t="shared" si="9"/>
        <v>0</v>
      </c>
      <c r="AK68" s="58">
        <f>SUM(AK65:AK67)</f>
        <v>0</v>
      </c>
      <c r="AL68" s="71">
        <f>SUM(AL65:AL67)</f>
        <v>0</v>
      </c>
      <c r="AM68" s="59">
        <f t="shared" si="10"/>
        <v>0</v>
      </c>
      <c r="AN68" s="58">
        <f>SUM(AN65:AN67)</f>
        <v>0</v>
      </c>
      <c r="AO68" s="58">
        <f>SUM(AO65:AO67)</f>
        <v>0</v>
      </c>
      <c r="AP68" s="60">
        <f t="shared" si="11"/>
        <v>0</v>
      </c>
      <c r="AQ68" s="119">
        <f>SUM(AQ65:AQ67)</f>
        <v>0</v>
      </c>
      <c r="AR68" s="121"/>
      <c r="AX68" s="106"/>
      <c r="AY68" s="4"/>
    </row>
    <row r="69" spans="1:51" x14ac:dyDescent="0.3">
      <c r="A69" s="233"/>
      <c r="B69" s="232" t="s">
        <v>9</v>
      </c>
      <c r="C69" s="100" t="s">
        <v>53</v>
      </c>
      <c r="D69" s="171"/>
      <c r="E69" s="70"/>
      <c r="F69" s="55">
        <f t="shared" si="0"/>
        <v>0</v>
      </c>
      <c r="G69" s="142"/>
      <c r="H69" s="70"/>
      <c r="I69" s="55">
        <f t="shared" si="37"/>
        <v>0</v>
      </c>
      <c r="J69" s="142"/>
      <c r="K69" s="70"/>
      <c r="L69" s="55">
        <f t="shared" si="1"/>
        <v>0</v>
      </c>
      <c r="M69" s="142"/>
      <c r="N69" s="70"/>
      <c r="O69" s="55">
        <f t="shared" si="2"/>
        <v>0</v>
      </c>
      <c r="P69" s="171"/>
      <c r="Q69" s="70"/>
      <c r="R69" s="55">
        <f t="shared" si="3"/>
        <v>0</v>
      </c>
      <c r="S69" s="171"/>
      <c r="T69" s="70"/>
      <c r="U69" s="55">
        <f t="shared" si="4"/>
        <v>0</v>
      </c>
      <c r="V69" s="142"/>
      <c r="W69" s="70"/>
      <c r="X69" s="55">
        <f t="shared" si="5"/>
        <v>0</v>
      </c>
      <c r="Y69" s="171"/>
      <c r="Z69" s="70"/>
      <c r="AA69" s="55">
        <f t="shared" si="6"/>
        <v>0</v>
      </c>
      <c r="AB69" s="171"/>
      <c r="AC69" s="70"/>
      <c r="AD69" s="55">
        <f t="shared" si="7"/>
        <v>0</v>
      </c>
      <c r="AE69" s="171"/>
      <c r="AF69" s="70"/>
      <c r="AG69" s="55">
        <f t="shared" si="8"/>
        <v>0</v>
      </c>
      <c r="AH69" s="77">
        <v>0</v>
      </c>
      <c r="AI69" s="70"/>
      <c r="AJ69" s="55">
        <f t="shared" si="9"/>
        <v>0</v>
      </c>
      <c r="AK69" s="77">
        <v>0</v>
      </c>
      <c r="AL69" s="70"/>
      <c r="AM69" s="55">
        <f t="shared" si="10"/>
        <v>0</v>
      </c>
      <c r="AN69" s="77">
        <f>SUM(D69,G69,J69,M69,P69,S69,V69,Y69,AB69,AE69,AH69,AK69)</f>
        <v>0</v>
      </c>
      <c r="AO69" s="77">
        <f>SUM(E69,H69,K69,N69,Q69,W69,T69,Z69,AC69,AF69,AI69,AL69)</f>
        <v>0</v>
      </c>
      <c r="AP69" s="56">
        <f t="shared" si="11"/>
        <v>0</v>
      </c>
      <c r="AQ69" s="118"/>
      <c r="AR69" s="121"/>
      <c r="AX69" s="106"/>
      <c r="AY69" s="4"/>
    </row>
    <row r="70" spans="1:51" x14ac:dyDescent="0.3">
      <c r="A70" s="233"/>
      <c r="B70" s="233"/>
      <c r="C70" s="100" t="s">
        <v>48</v>
      </c>
      <c r="D70" s="77"/>
      <c r="E70" s="70"/>
      <c r="F70" s="55">
        <f t="shared" ref="F70:F133" si="78">IF(ISERROR(D70/E70),0,(D70/E70))</f>
        <v>0</v>
      </c>
      <c r="G70" s="142"/>
      <c r="H70" s="70"/>
      <c r="I70" s="55">
        <f t="shared" si="37"/>
        <v>0</v>
      </c>
      <c r="J70" s="142"/>
      <c r="K70" s="70"/>
      <c r="L70" s="55">
        <f t="shared" ref="L70:L133" si="79">IF(ISERROR(J70/K70),0,(J70/K70))</f>
        <v>0</v>
      </c>
      <c r="M70" s="142"/>
      <c r="N70" s="70"/>
      <c r="O70" s="55">
        <f t="shared" ref="O70:O133" si="80">IF(ISERROR(M70/N70),0,(M70/N70))</f>
        <v>0</v>
      </c>
      <c r="P70" s="77"/>
      <c r="Q70" s="70"/>
      <c r="R70" s="55">
        <f t="shared" ref="R70:R133" si="81">IF(ISERROR(P70/Q70),0,(P70/Q70))</f>
        <v>0</v>
      </c>
      <c r="S70" s="77"/>
      <c r="T70" s="70"/>
      <c r="U70" s="55">
        <f t="shared" ref="U70:U133" si="82">IF(ISERROR(S70/T70),0,(S70/T70))</f>
        <v>0</v>
      </c>
      <c r="V70" s="142"/>
      <c r="W70" s="70"/>
      <c r="X70" s="55">
        <f t="shared" ref="X70:X133" si="83">IF(ISERROR(V70/W70),0,(V70/W70))</f>
        <v>0</v>
      </c>
      <c r="Y70" s="77"/>
      <c r="Z70" s="70"/>
      <c r="AA70" s="55">
        <f t="shared" ref="AA70:AA133" si="84">IF(ISERROR(Y70/Z70),0,(Y70/Z70))</f>
        <v>0</v>
      </c>
      <c r="AB70" s="77"/>
      <c r="AC70" s="70"/>
      <c r="AD70" s="55">
        <f t="shared" ref="AD70:AD133" si="85">IF(ISERROR(AB70/AC70),0,(AB70/AC70))</f>
        <v>0</v>
      </c>
      <c r="AE70" s="77"/>
      <c r="AF70" s="70"/>
      <c r="AG70" s="55">
        <f t="shared" ref="AG70:AG133" si="86">IF(ISERROR(AE70/AF70),0,(AE70/AF70))</f>
        <v>0</v>
      </c>
      <c r="AH70" s="77">
        <v>0</v>
      </c>
      <c r="AI70" s="70"/>
      <c r="AJ70" s="55">
        <f t="shared" ref="AJ70:AJ133" si="87">IF(ISERROR(AH70/AI70),0,(AH70/AI70))</f>
        <v>0</v>
      </c>
      <c r="AK70" s="77">
        <v>0</v>
      </c>
      <c r="AL70" s="70"/>
      <c r="AM70" s="55">
        <f t="shared" ref="AM70:AM133" si="88">IF(ISERROR(AK70/AL70),0,(AK70/AL70))</f>
        <v>0</v>
      </c>
      <c r="AN70" s="77">
        <f>SUM(D70,G70,J70,M70,P70,S70,V70,Y70,AB70,AE70,AH70,AK70)</f>
        <v>0</v>
      </c>
      <c r="AO70" s="77">
        <f>SUM(E70,H70,K70,N70,Q70,W70,T70,Z70,AC70,AF70,AI70,AL70)</f>
        <v>0</v>
      </c>
      <c r="AP70" s="56">
        <f t="shared" ref="AP70:AP133" si="89">IF(ISERROR(AN70/AO70),0,(AN70/AO70))</f>
        <v>0</v>
      </c>
      <c r="AQ70" s="158"/>
      <c r="AR70" s="121"/>
      <c r="AW70" s="106"/>
      <c r="AX70" s="106"/>
      <c r="AY70" s="4"/>
    </row>
    <row r="71" spans="1:51" x14ac:dyDescent="0.3">
      <c r="A71" s="233"/>
      <c r="B71" s="233"/>
      <c r="C71" s="100" t="s">
        <v>54</v>
      </c>
      <c r="D71" s="142">
        <v>0</v>
      </c>
      <c r="E71" s="142"/>
      <c r="F71" s="55">
        <f t="shared" si="78"/>
        <v>0</v>
      </c>
      <c r="G71" s="142"/>
      <c r="H71" s="142"/>
      <c r="I71" s="142"/>
      <c r="J71" s="142"/>
      <c r="K71" s="142"/>
      <c r="L71" s="55">
        <f t="shared" si="79"/>
        <v>0</v>
      </c>
      <c r="M71" s="142"/>
      <c r="N71" s="142"/>
      <c r="O71" s="55">
        <f t="shared" si="80"/>
        <v>0</v>
      </c>
      <c r="P71" s="142">
        <v>0</v>
      </c>
      <c r="Q71" s="142"/>
      <c r="R71" s="55">
        <f t="shared" si="81"/>
        <v>0</v>
      </c>
      <c r="S71" s="142">
        <v>0</v>
      </c>
      <c r="T71" s="142"/>
      <c r="U71" s="55">
        <f t="shared" si="82"/>
        <v>0</v>
      </c>
      <c r="V71" s="142"/>
      <c r="W71" s="142"/>
      <c r="X71" s="55">
        <f t="shared" si="83"/>
        <v>0</v>
      </c>
      <c r="Y71" s="142">
        <v>0</v>
      </c>
      <c r="Z71" s="142"/>
      <c r="AA71" s="55">
        <f t="shared" si="84"/>
        <v>0</v>
      </c>
      <c r="AB71" s="142">
        <v>0</v>
      </c>
      <c r="AC71" s="142"/>
      <c r="AD71" s="55">
        <f t="shared" si="85"/>
        <v>0</v>
      </c>
      <c r="AE71" s="142">
        <v>0</v>
      </c>
      <c r="AF71" s="142"/>
      <c r="AG71" s="55">
        <f t="shared" si="86"/>
        <v>0</v>
      </c>
      <c r="AH71" s="142">
        <v>0</v>
      </c>
      <c r="AI71" s="142"/>
      <c r="AJ71" s="55">
        <f t="shared" si="87"/>
        <v>0</v>
      </c>
      <c r="AK71" s="142">
        <v>0</v>
      </c>
      <c r="AL71" s="70"/>
      <c r="AM71" s="55">
        <f t="shared" si="88"/>
        <v>0</v>
      </c>
      <c r="AN71" s="77">
        <f>SUM(D71,G71,J71,M71,P71,S71,V71,Y71,AB71,AE71,AH71,AK71)</f>
        <v>0</v>
      </c>
      <c r="AO71" s="77">
        <f>SUM(E71,H71,K71,N71,Q71,W71,T71,Z71,AC71,AF71,AI71,AL71)</f>
        <v>0</v>
      </c>
      <c r="AP71" s="56">
        <f t="shared" si="89"/>
        <v>0</v>
      </c>
      <c r="AQ71" s="118"/>
      <c r="AR71" s="121"/>
    </row>
    <row r="72" spans="1:51" x14ac:dyDescent="0.3">
      <c r="A72" s="234"/>
      <c r="B72" s="234"/>
      <c r="C72" s="102" t="s">
        <v>44</v>
      </c>
      <c r="D72" s="58">
        <f>SUM(D69:D71)</f>
        <v>0</v>
      </c>
      <c r="E72" s="71">
        <f>SUM(E69:E71)</f>
        <v>0</v>
      </c>
      <c r="F72" s="59">
        <f t="shared" si="78"/>
        <v>0</v>
      </c>
      <c r="G72" s="58">
        <f>SUM(G69:G71)</f>
        <v>0</v>
      </c>
      <c r="H72" s="71">
        <f>SUM(H69:H71)</f>
        <v>0</v>
      </c>
      <c r="I72" s="59">
        <f t="shared" ref="I72:I137" si="90">IF(ISERROR(G72/H72),0,(G72/H72))</f>
        <v>0</v>
      </c>
      <c r="J72" s="58">
        <f>SUM(J69:J71)</f>
        <v>0</v>
      </c>
      <c r="K72" s="71">
        <f>SUM(K69:K71)</f>
        <v>0</v>
      </c>
      <c r="L72" s="59">
        <f t="shared" si="79"/>
        <v>0</v>
      </c>
      <c r="M72" s="58">
        <f>SUM(M69:M71)</f>
        <v>0</v>
      </c>
      <c r="N72" s="71">
        <f>SUM(N69:N71)</f>
        <v>0</v>
      </c>
      <c r="O72" s="59">
        <f t="shared" si="80"/>
        <v>0</v>
      </c>
      <c r="P72" s="58">
        <f>SUM(P69:P71)</f>
        <v>0</v>
      </c>
      <c r="Q72" s="71">
        <f>SUM(Q69:Q71)</f>
        <v>0</v>
      </c>
      <c r="R72" s="59">
        <f t="shared" si="81"/>
        <v>0</v>
      </c>
      <c r="S72" s="58">
        <f>SUM(S69:S71)</f>
        <v>0</v>
      </c>
      <c r="T72" s="71">
        <f>SUM(T69:T71)</f>
        <v>0</v>
      </c>
      <c r="U72" s="59">
        <f t="shared" si="82"/>
        <v>0</v>
      </c>
      <c r="V72" s="58">
        <f>SUM(V69:V71)</f>
        <v>0</v>
      </c>
      <c r="W72" s="71">
        <f>SUM(W69:W71)</f>
        <v>0</v>
      </c>
      <c r="X72" s="59">
        <f t="shared" si="83"/>
        <v>0</v>
      </c>
      <c r="Y72" s="58">
        <f>SUM(Y69:Y71)</f>
        <v>0</v>
      </c>
      <c r="Z72" s="71">
        <f>SUM(Z69:Z71)</f>
        <v>0</v>
      </c>
      <c r="AA72" s="59">
        <f t="shared" si="84"/>
        <v>0</v>
      </c>
      <c r="AB72" s="58">
        <f>SUM(AB69:AB71)</f>
        <v>0</v>
      </c>
      <c r="AC72" s="71">
        <f>SUM(AC69:AC71)</f>
        <v>0</v>
      </c>
      <c r="AD72" s="59">
        <f t="shared" si="85"/>
        <v>0</v>
      </c>
      <c r="AE72" s="58">
        <f>SUM(AE69:AE71)</f>
        <v>0</v>
      </c>
      <c r="AF72" s="71">
        <f>SUM(AF69:AF71)</f>
        <v>0</v>
      </c>
      <c r="AG72" s="59">
        <f t="shared" si="86"/>
        <v>0</v>
      </c>
      <c r="AH72" s="58">
        <f>SUM(AH69:AH71)</f>
        <v>0</v>
      </c>
      <c r="AI72" s="71">
        <f>SUM(AI69:AI71)</f>
        <v>0</v>
      </c>
      <c r="AJ72" s="59">
        <f t="shared" si="87"/>
        <v>0</v>
      </c>
      <c r="AK72" s="58">
        <f>SUM(AK69:AK71)</f>
        <v>0</v>
      </c>
      <c r="AL72" s="71">
        <f>SUM(AL69:AL71)</f>
        <v>0</v>
      </c>
      <c r="AM72" s="59">
        <f t="shared" si="88"/>
        <v>0</v>
      </c>
      <c r="AN72" s="58">
        <f>SUM(AN69:AN71)</f>
        <v>0</v>
      </c>
      <c r="AO72" s="58">
        <f>SUM(AO69:AO71)</f>
        <v>0</v>
      </c>
      <c r="AP72" s="60">
        <f t="shared" si="89"/>
        <v>0</v>
      </c>
      <c r="AQ72" s="119">
        <f>SUM(AQ69:AQ71)</f>
        <v>0</v>
      </c>
      <c r="AR72" s="121"/>
    </row>
    <row r="73" spans="1:51" x14ac:dyDescent="0.3">
      <c r="A73" s="235" t="s">
        <v>46</v>
      </c>
      <c r="B73" s="236"/>
      <c r="C73" s="237"/>
      <c r="D73" s="61">
        <f>SUM(D60,D64,D68,D72)</f>
        <v>0</v>
      </c>
      <c r="E73" s="73">
        <f>SUM(E60,E64,E68,E72)</f>
        <v>0</v>
      </c>
      <c r="F73" s="62">
        <f t="shared" si="78"/>
        <v>0</v>
      </c>
      <c r="G73" s="61">
        <f>SUM(G60,G64,G68,G72)</f>
        <v>5770</v>
      </c>
      <c r="H73" s="73">
        <f>SUM(H60,H64,H68,H72)</f>
        <v>0</v>
      </c>
      <c r="I73" s="62">
        <f t="shared" si="90"/>
        <v>0</v>
      </c>
      <c r="J73" s="61">
        <f>SUM(J60,J64,J68,J72)</f>
        <v>9391</v>
      </c>
      <c r="K73" s="73">
        <f>SUM(K60,K64,K68,K72)</f>
        <v>0</v>
      </c>
      <c r="L73" s="62">
        <f t="shared" si="79"/>
        <v>0</v>
      </c>
      <c r="M73" s="61">
        <f>SUM(M60,M64,M68,M72)</f>
        <v>12318</v>
      </c>
      <c r="N73" s="73">
        <f>SUM(N60,N64,N68,N72)</f>
        <v>0</v>
      </c>
      <c r="O73" s="62">
        <f t="shared" si="80"/>
        <v>0</v>
      </c>
      <c r="P73" s="61">
        <f>SUM(P60,P64,P68,P72)</f>
        <v>0</v>
      </c>
      <c r="Q73" s="73">
        <f>SUM(Q60,Q64,Q68,Q72)</f>
        <v>0</v>
      </c>
      <c r="R73" s="62">
        <f t="shared" si="81"/>
        <v>0</v>
      </c>
      <c r="S73" s="61">
        <f>SUM(S60,S64,S68,S72)</f>
        <v>0</v>
      </c>
      <c r="T73" s="73">
        <f>SUM(T60,T64,T68,T72)</f>
        <v>0</v>
      </c>
      <c r="U73" s="62">
        <f t="shared" si="82"/>
        <v>0</v>
      </c>
      <c r="V73" s="61">
        <f>SUM(V60,V64,V68,V72)</f>
        <v>27203</v>
      </c>
      <c r="W73" s="73">
        <f>SUM(W60,W64,W68,W72)</f>
        <v>0</v>
      </c>
      <c r="X73" s="62">
        <f t="shared" si="83"/>
        <v>0</v>
      </c>
      <c r="Y73" s="61">
        <f>SUM(Y60,Y64,Y68,Y72)</f>
        <v>0</v>
      </c>
      <c r="Z73" s="73">
        <f>SUM(Z60,Z64,Z68,Z72)</f>
        <v>0</v>
      </c>
      <c r="AA73" s="62">
        <f t="shared" si="84"/>
        <v>0</v>
      </c>
      <c r="AB73" s="61">
        <f>SUM(AB60,AB64,AB68,AB72)</f>
        <v>0</v>
      </c>
      <c r="AC73" s="73">
        <f>SUM(AC60,AC64,AC68,AC72)</f>
        <v>0</v>
      </c>
      <c r="AD73" s="62">
        <f t="shared" si="85"/>
        <v>0</v>
      </c>
      <c r="AE73" s="61">
        <f>SUM(AE60,AE64,AE68,AE72)</f>
        <v>0</v>
      </c>
      <c r="AF73" s="73">
        <f>SUM(AF60,AF64,AF68,AF72)</f>
        <v>0</v>
      </c>
      <c r="AG73" s="62">
        <f t="shared" si="86"/>
        <v>0</v>
      </c>
      <c r="AH73" s="61">
        <f>SUM(AH60,AH64,AH68,AH72)</f>
        <v>0</v>
      </c>
      <c r="AI73" s="73">
        <f>SUM(AI60,AI64,AI68,AI72)</f>
        <v>0</v>
      </c>
      <c r="AJ73" s="62">
        <f t="shared" si="87"/>
        <v>0</v>
      </c>
      <c r="AK73" s="61">
        <f>SUM(AK60,AK64,AK68,AK72)</f>
        <v>0</v>
      </c>
      <c r="AL73" s="73">
        <f>SUM(AL60,AL64,AL68,AL72)</f>
        <v>0</v>
      </c>
      <c r="AM73" s="62">
        <f t="shared" si="88"/>
        <v>0</v>
      </c>
      <c r="AN73" s="61">
        <f>SUM(AN60,AN64,AN68,AN72)</f>
        <v>54682</v>
      </c>
      <c r="AO73" s="61">
        <f>SUM(AO60,AO64,AO68,AO72)</f>
        <v>0</v>
      </c>
      <c r="AP73" s="63">
        <f t="shared" si="89"/>
        <v>0</v>
      </c>
      <c r="AQ73" s="120">
        <f>SUM(AQ60,AQ64,AQ68,AQ72)</f>
        <v>12395</v>
      </c>
      <c r="AR73" s="121"/>
    </row>
    <row r="74" spans="1:51" x14ac:dyDescent="0.3">
      <c r="A74" s="238" t="s">
        <v>14</v>
      </c>
      <c r="B74" s="232" t="s">
        <v>24</v>
      </c>
      <c r="C74" s="100" t="s">
        <v>41</v>
      </c>
      <c r="D74" s="5">
        <v>1952</v>
      </c>
      <c r="E74" s="70"/>
      <c r="F74" s="55">
        <f t="shared" si="78"/>
        <v>0</v>
      </c>
      <c r="G74" s="77"/>
      <c r="H74" s="70"/>
      <c r="I74" s="55">
        <f t="shared" si="90"/>
        <v>0</v>
      </c>
      <c r="J74" s="77"/>
      <c r="K74" s="70"/>
      <c r="L74" s="55">
        <f t="shared" si="79"/>
        <v>0</v>
      </c>
      <c r="M74" s="77"/>
      <c r="N74" s="70"/>
      <c r="O74" s="55">
        <f t="shared" si="80"/>
        <v>0</v>
      </c>
      <c r="P74" s="5">
        <v>2709</v>
      </c>
      <c r="Q74" s="70"/>
      <c r="R74" s="55">
        <f t="shared" si="81"/>
        <v>0</v>
      </c>
      <c r="S74" s="77"/>
      <c r="T74" s="70"/>
      <c r="U74" s="55">
        <f t="shared" si="82"/>
        <v>0</v>
      </c>
      <c r="V74" s="77"/>
      <c r="W74" s="70"/>
      <c r="X74" s="55">
        <f t="shared" si="83"/>
        <v>0</v>
      </c>
      <c r="Y74" s="77"/>
      <c r="Z74" s="70"/>
      <c r="AA74" s="55">
        <f t="shared" si="84"/>
        <v>0</v>
      </c>
      <c r="AB74" s="77"/>
      <c r="AC74" s="70"/>
      <c r="AD74" s="55">
        <f t="shared" si="85"/>
        <v>0</v>
      </c>
      <c r="AE74" s="5">
        <v>822</v>
      </c>
      <c r="AF74" s="70"/>
      <c r="AG74" s="55">
        <f t="shared" si="86"/>
        <v>0</v>
      </c>
      <c r="AH74" s="77">
        <v>0</v>
      </c>
      <c r="AI74" s="69"/>
      <c r="AJ74" s="55">
        <f t="shared" si="87"/>
        <v>0</v>
      </c>
      <c r="AK74" s="77">
        <v>0</v>
      </c>
      <c r="AL74" s="69"/>
      <c r="AM74" s="55">
        <f t="shared" si="88"/>
        <v>0</v>
      </c>
      <c r="AN74" s="97">
        <f>SUM(D74,G74,J74,M74,P74,S74,V74,Y74,AB74,AE74,AH74,AK74)</f>
        <v>5483</v>
      </c>
      <c r="AO74" s="77">
        <f>SUM(E74,H74,K74,N74,Q74,W74,T74,Z74,AC74,AF74,AI74,AL74)</f>
        <v>0</v>
      </c>
      <c r="AP74" s="56">
        <f t="shared" si="89"/>
        <v>0</v>
      </c>
      <c r="AQ74" s="166">
        <v>411</v>
      </c>
      <c r="AR74" s="121"/>
    </row>
    <row r="75" spans="1:51" x14ac:dyDescent="0.3">
      <c r="A75" s="233"/>
      <c r="B75" s="233"/>
      <c r="C75" s="100" t="s">
        <v>43</v>
      </c>
      <c r="D75" s="77">
        <v>1907</v>
      </c>
      <c r="E75" s="70"/>
      <c r="F75" s="55">
        <f t="shared" si="78"/>
        <v>0</v>
      </c>
      <c r="G75" s="77"/>
      <c r="H75" s="70"/>
      <c r="I75" s="55">
        <f t="shared" si="90"/>
        <v>0</v>
      </c>
      <c r="J75" s="77"/>
      <c r="K75" s="70"/>
      <c r="L75" s="55">
        <f t="shared" si="79"/>
        <v>0</v>
      </c>
      <c r="M75" s="77"/>
      <c r="N75" s="70"/>
      <c r="O75" s="55">
        <f t="shared" si="80"/>
        <v>0</v>
      </c>
      <c r="P75" s="77">
        <v>2383</v>
      </c>
      <c r="Q75" s="70"/>
      <c r="R75" s="55">
        <f t="shared" si="81"/>
        <v>0</v>
      </c>
      <c r="S75" s="77"/>
      <c r="T75" s="70"/>
      <c r="U75" s="55">
        <f t="shared" si="82"/>
        <v>0</v>
      </c>
      <c r="V75" s="77"/>
      <c r="W75" s="70"/>
      <c r="X75" s="55">
        <f t="shared" si="83"/>
        <v>0</v>
      </c>
      <c r="Y75" s="77"/>
      <c r="Z75" s="70"/>
      <c r="AA75" s="55">
        <f t="shared" si="84"/>
        <v>0</v>
      </c>
      <c r="AB75" s="77"/>
      <c r="AC75" s="70"/>
      <c r="AD75" s="55">
        <f t="shared" si="85"/>
        <v>0</v>
      </c>
      <c r="AE75" s="77">
        <v>820</v>
      </c>
      <c r="AF75" s="70"/>
      <c r="AG75" s="55">
        <f t="shared" si="86"/>
        <v>0</v>
      </c>
      <c r="AH75" s="77">
        <v>0</v>
      </c>
      <c r="AI75" s="70"/>
      <c r="AJ75" s="55">
        <f t="shared" si="87"/>
        <v>0</v>
      </c>
      <c r="AK75" s="77">
        <v>0</v>
      </c>
      <c r="AL75" s="70"/>
      <c r="AM75" s="55">
        <f t="shared" si="88"/>
        <v>0</v>
      </c>
      <c r="AN75" s="97">
        <f>SUM(D75,G75,J75,M75,P75,S75,V75,Y75,AB75,AE75,AH75,AK75)</f>
        <v>5110</v>
      </c>
      <c r="AO75" s="77">
        <f>SUM(E75,H75,K75,N75,Q75,W75,T75,Z75,AC75,AF75,AI75,AL75)</f>
        <v>0</v>
      </c>
      <c r="AP75" s="56">
        <f t="shared" si="89"/>
        <v>0</v>
      </c>
      <c r="AQ75" s="118">
        <v>391</v>
      </c>
      <c r="AR75" s="121"/>
    </row>
    <row r="76" spans="1:51" x14ac:dyDescent="0.3">
      <c r="A76" s="233"/>
      <c r="B76" s="233"/>
      <c r="C76" s="100" t="s">
        <v>47</v>
      </c>
      <c r="D76" s="77">
        <v>2318</v>
      </c>
      <c r="E76" s="70"/>
      <c r="F76" s="55">
        <f t="shared" si="78"/>
        <v>0</v>
      </c>
      <c r="G76" s="77"/>
      <c r="H76" s="70"/>
      <c r="I76" s="55">
        <f t="shared" si="90"/>
        <v>0</v>
      </c>
      <c r="J76" s="77"/>
      <c r="K76" s="70"/>
      <c r="L76" s="55">
        <f t="shared" si="79"/>
        <v>0</v>
      </c>
      <c r="M76" s="77">
        <v>232</v>
      </c>
      <c r="N76" s="70"/>
      <c r="O76" s="55">
        <f t="shared" si="80"/>
        <v>0</v>
      </c>
      <c r="P76" s="77">
        <v>1925</v>
      </c>
      <c r="Q76" s="70"/>
      <c r="R76" s="55">
        <f t="shared" si="81"/>
        <v>0</v>
      </c>
      <c r="S76" s="77"/>
      <c r="T76" s="70"/>
      <c r="U76" s="55">
        <f t="shared" si="82"/>
        <v>0</v>
      </c>
      <c r="V76" s="77"/>
      <c r="W76" s="70"/>
      <c r="X76" s="55">
        <f t="shared" si="83"/>
        <v>0</v>
      </c>
      <c r="Y76" s="77"/>
      <c r="Z76" s="70"/>
      <c r="AA76" s="55">
        <f t="shared" si="84"/>
        <v>0</v>
      </c>
      <c r="AB76" s="77"/>
      <c r="AC76" s="70"/>
      <c r="AD76" s="55">
        <f t="shared" si="85"/>
        <v>0</v>
      </c>
      <c r="AE76" s="77">
        <v>1275</v>
      </c>
      <c r="AF76" s="70"/>
      <c r="AG76" s="55">
        <f t="shared" si="86"/>
        <v>0</v>
      </c>
      <c r="AH76" s="77">
        <v>0</v>
      </c>
      <c r="AI76" s="70"/>
      <c r="AJ76" s="55">
        <f t="shared" si="87"/>
        <v>0</v>
      </c>
      <c r="AK76" s="77">
        <v>0</v>
      </c>
      <c r="AL76" s="70"/>
      <c r="AM76" s="55">
        <f t="shared" si="88"/>
        <v>0</v>
      </c>
      <c r="AN76" s="97">
        <f>SUM(D76,G76,J76,M76,P76,S76,V76,Y76,AB76,AE76,AH76,AK76)</f>
        <v>5750</v>
      </c>
      <c r="AO76" s="77">
        <f>SUM(E76,H76,K76,N76,Q76,W76,T76,Z76,AC76,AF76,AI76,AL76)</f>
        <v>0</v>
      </c>
      <c r="AP76" s="56">
        <f t="shared" si="89"/>
        <v>0</v>
      </c>
      <c r="AQ76" s="5">
        <v>442</v>
      </c>
      <c r="AR76" s="121"/>
    </row>
    <row r="77" spans="1:51" x14ac:dyDescent="0.3">
      <c r="A77" s="233"/>
      <c r="B77" s="234"/>
      <c r="C77" s="102" t="s">
        <v>44</v>
      </c>
      <c r="D77" s="58">
        <f>SUM(D74:D76)</f>
        <v>6177</v>
      </c>
      <c r="E77" s="71">
        <f>SUM(E74:E76)</f>
        <v>0</v>
      </c>
      <c r="F77" s="59">
        <f t="shared" si="78"/>
        <v>0</v>
      </c>
      <c r="G77" s="58">
        <f>SUM(G74:G76)</f>
        <v>0</v>
      </c>
      <c r="H77" s="71">
        <f>SUM(H74:H76)</f>
        <v>0</v>
      </c>
      <c r="I77" s="59">
        <f t="shared" si="90"/>
        <v>0</v>
      </c>
      <c r="J77" s="58">
        <f>SUM(J74:J76)</f>
        <v>0</v>
      </c>
      <c r="K77" s="71">
        <f>SUM(K74:K76)</f>
        <v>0</v>
      </c>
      <c r="L77" s="59">
        <f t="shared" si="79"/>
        <v>0</v>
      </c>
      <c r="M77" s="58">
        <f>SUM(M74:M76)</f>
        <v>232</v>
      </c>
      <c r="N77" s="71">
        <f>SUM(N74:N76)</f>
        <v>0</v>
      </c>
      <c r="O77" s="59">
        <f t="shared" si="80"/>
        <v>0</v>
      </c>
      <c r="P77" s="58">
        <f>SUM(P74:P76)</f>
        <v>7017</v>
      </c>
      <c r="Q77" s="71">
        <f>SUM(Q74:Q76)</f>
        <v>0</v>
      </c>
      <c r="R77" s="59">
        <f t="shared" si="81"/>
        <v>0</v>
      </c>
      <c r="S77" s="58">
        <f>SUM(S74:S76)</f>
        <v>0</v>
      </c>
      <c r="T77" s="71">
        <f>SUM(T74:T76)</f>
        <v>0</v>
      </c>
      <c r="U77" s="59">
        <f t="shared" si="82"/>
        <v>0</v>
      </c>
      <c r="V77" s="58">
        <f>SUM(V74:V76)</f>
        <v>0</v>
      </c>
      <c r="W77" s="71">
        <f>SUM(W74:W76)</f>
        <v>0</v>
      </c>
      <c r="X77" s="59">
        <f t="shared" si="83"/>
        <v>0</v>
      </c>
      <c r="Y77" s="58">
        <f>SUM(Y74:Y76)</f>
        <v>0</v>
      </c>
      <c r="Z77" s="71">
        <f>SUM(Z74:Z76)</f>
        <v>0</v>
      </c>
      <c r="AA77" s="59">
        <f t="shared" si="84"/>
        <v>0</v>
      </c>
      <c r="AB77" s="58">
        <f>SUM(AB74:AB76)</f>
        <v>0</v>
      </c>
      <c r="AC77" s="71">
        <f>SUM(AC74:AC76)</f>
        <v>0</v>
      </c>
      <c r="AD77" s="59">
        <f t="shared" si="85"/>
        <v>0</v>
      </c>
      <c r="AE77" s="58">
        <f>SUM(AE74:AE76)</f>
        <v>2917</v>
      </c>
      <c r="AF77" s="71">
        <f>SUM(AF74:AF76)</f>
        <v>0</v>
      </c>
      <c r="AG77" s="59">
        <f t="shared" si="86"/>
        <v>0</v>
      </c>
      <c r="AH77" s="58">
        <v>0</v>
      </c>
      <c r="AI77" s="71">
        <f>SUM(AI74:AI76)</f>
        <v>0</v>
      </c>
      <c r="AJ77" s="59">
        <f t="shared" si="87"/>
        <v>0</v>
      </c>
      <c r="AK77" s="58">
        <v>0</v>
      </c>
      <c r="AL77" s="71">
        <f>SUM(AL74:AL76)</f>
        <v>0</v>
      </c>
      <c r="AM77" s="59">
        <f t="shared" si="88"/>
        <v>0</v>
      </c>
      <c r="AN77" s="58">
        <f>SUM(AN74:AN76)</f>
        <v>16343</v>
      </c>
      <c r="AO77" s="58">
        <f>SUM(AO74:AO76)</f>
        <v>0</v>
      </c>
      <c r="AP77" s="60">
        <f t="shared" si="89"/>
        <v>0</v>
      </c>
      <c r="AQ77" s="119">
        <f>SUM(AQ74:AQ75)</f>
        <v>802</v>
      </c>
      <c r="AR77" s="121"/>
    </row>
    <row r="78" spans="1:51" x14ac:dyDescent="0.3">
      <c r="A78" s="233"/>
      <c r="B78" s="232" t="s">
        <v>25</v>
      </c>
      <c r="C78" s="100" t="s">
        <v>38</v>
      </c>
      <c r="D78" s="129"/>
      <c r="E78" s="70"/>
      <c r="F78" s="55">
        <f t="shared" si="78"/>
        <v>0</v>
      </c>
      <c r="G78" s="77"/>
      <c r="H78" s="70"/>
      <c r="I78" s="55">
        <f t="shared" si="90"/>
        <v>0</v>
      </c>
      <c r="J78" s="77"/>
      <c r="K78" s="70"/>
      <c r="L78" s="55">
        <f t="shared" si="79"/>
        <v>0</v>
      </c>
      <c r="M78" s="77"/>
      <c r="N78" s="70"/>
      <c r="O78" s="55">
        <f t="shared" si="80"/>
        <v>0</v>
      </c>
      <c r="P78" s="77"/>
      <c r="Q78" s="70"/>
      <c r="R78" s="55">
        <f t="shared" si="81"/>
        <v>0</v>
      </c>
      <c r="S78" s="77"/>
      <c r="T78" s="70"/>
      <c r="U78" s="55">
        <f t="shared" si="82"/>
        <v>0</v>
      </c>
      <c r="V78" s="77"/>
      <c r="W78" s="70"/>
      <c r="X78" s="55">
        <f t="shared" si="83"/>
        <v>0</v>
      </c>
      <c r="Y78" s="77"/>
      <c r="Z78" s="70"/>
      <c r="AA78" s="55">
        <f t="shared" si="84"/>
        <v>0</v>
      </c>
      <c r="AB78" s="77"/>
      <c r="AC78" s="70"/>
      <c r="AD78" s="55">
        <f t="shared" si="85"/>
        <v>0</v>
      </c>
      <c r="AE78" s="77"/>
      <c r="AF78" s="70"/>
      <c r="AG78" s="55">
        <f t="shared" si="86"/>
        <v>0</v>
      </c>
      <c r="AH78" s="77">
        <v>0</v>
      </c>
      <c r="AI78" s="69"/>
      <c r="AJ78" s="55">
        <f t="shared" si="87"/>
        <v>0</v>
      </c>
      <c r="AK78" s="77">
        <v>0</v>
      </c>
      <c r="AL78" s="69"/>
      <c r="AM78" s="55">
        <f t="shared" si="88"/>
        <v>0</v>
      </c>
      <c r="AN78" s="97">
        <f>SUM(D78,G78,J78,M78,P78,S78,V78,Y78,AB78,AE78,AH78,AK78)</f>
        <v>0</v>
      </c>
      <c r="AO78" s="77">
        <f>SUM(E78,H78,K78,N78,Q78,W78,T78,Z78,AC78,AF78,AI78,AL78)</f>
        <v>0</v>
      </c>
      <c r="AP78" s="56">
        <f t="shared" si="89"/>
        <v>0</v>
      </c>
      <c r="AQ78" s="168"/>
      <c r="AR78" s="121"/>
    </row>
    <row r="79" spans="1:51" x14ac:dyDescent="0.3">
      <c r="A79" s="233"/>
      <c r="B79" s="233"/>
      <c r="C79" s="54" t="s">
        <v>39</v>
      </c>
      <c r="D79" s="136"/>
      <c r="E79" s="70"/>
      <c r="F79" s="55">
        <f t="shared" si="78"/>
        <v>0</v>
      </c>
      <c r="G79" s="77"/>
      <c r="H79" s="77"/>
      <c r="I79" s="55">
        <f t="shared" si="90"/>
        <v>0</v>
      </c>
      <c r="J79" s="77"/>
      <c r="K79" s="77"/>
      <c r="L79" s="55">
        <f t="shared" si="79"/>
        <v>0</v>
      </c>
      <c r="M79" s="77"/>
      <c r="N79" s="77"/>
      <c r="O79" s="55">
        <f t="shared" si="80"/>
        <v>0</v>
      </c>
      <c r="P79" s="77"/>
      <c r="Q79" s="77"/>
      <c r="R79" s="55">
        <f t="shared" si="81"/>
        <v>0</v>
      </c>
      <c r="S79" s="77"/>
      <c r="T79" s="77"/>
      <c r="U79" s="55">
        <f t="shared" si="82"/>
        <v>0</v>
      </c>
      <c r="V79" s="77"/>
      <c r="W79" s="77"/>
      <c r="X79" s="55">
        <f t="shared" si="83"/>
        <v>0</v>
      </c>
      <c r="Y79" s="77"/>
      <c r="Z79" s="77"/>
      <c r="AA79" s="55">
        <f t="shared" si="84"/>
        <v>0</v>
      </c>
      <c r="AB79" s="77"/>
      <c r="AC79" s="77"/>
      <c r="AD79" s="55">
        <f t="shared" si="85"/>
        <v>0</v>
      </c>
      <c r="AE79" s="77"/>
      <c r="AF79" s="77"/>
      <c r="AG79" s="55">
        <f t="shared" si="86"/>
        <v>0</v>
      </c>
      <c r="AH79" s="77">
        <v>0</v>
      </c>
      <c r="AI79" s="70"/>
      <c r="AJ79" s="55">
        <f t="shared" si="87"/>
        <v>0</v>
      </c>
      <c r="AK79" s="77">
        <v>0</v>
      </c>
      <c r="AL79" s="70"/>
      <c r="AM79" s="55">
        <f t="shared" si="88"/>
        <v>0</v>
      </c>
      <c r="AN79" s="97">
        <f>SUM(D79,G79,J79,M79,P79,S79,V79,Y79,AB79,AE79,AH79,AK79)</f>
        <v>0</v>
      </c>
      <c r="AO79" s="77">
        <f>SUM(E79,H79,K79,N79,Q79,W79,T79,Z79,AC79,AF79,AI79,AL79)</f>
        <v>0</v>
      </c>
      <c r="AP79" s="56">
        <f t="shared" si="89"/>
        <v>0</v>
      </c>
      <c r="AQ79" s="118"/>
      <c r="AR79" s="122"/>
    </row>
    <row r="80" spans="1:51" x14ac:dyDescent="0.3">
      <c r="A80" s="233"/>
      <c r="B80" s="233"/>
      <c r="C80" s="100" t="s">
        <v>52</v>
      </c>
      <c r="D80" s="77"/>
      <c r="E80" s="70"/>
      <c r="F80" s="55">
        <f t="shared" si="78"/>
        <v>0</v>
      </c>
      <c r="G80" s="77"/>
      <c r="H80" s="77"/>
      <c r="I80" s="55">
        <f t="shared" si="90"/>
        <v>0</v>
      </c>
      <c r="J80" s="77"/>
      <c r="K80" s="77"/>
      <c r="L80" s="55">
        <f t="shared" si="79"/>
        <v>0</v>
      </c>
      <c r="M80" s="77"/>
      <c r="N80" s="70"/>
      <c r="O80" s="55">
        <f t="shared" si="80"/>
        <v>0</v>
      </c>
      <c r="P80" s="77"/>
      <c r="Q80" s="70"/>
      <c r="R80" s="55">
        <f t="shared" si="81"/>
        <v>0</v>
      </c>
      <c r="S80" s="77"/>
      <c r="T80" s="77"/>
      <c r="U80" s="55">
        <f t="shared" si="82"/>
        <v>0</v>
      </c>
      <c r="V80" s="77"/>
      <c r="W80" s="77"/>
      <c r="X80" s="55">
        <f t="shared" si="83"/>
        <v>0</v>
      </c>
      <c r="Y80" s="77"/>
      <c r="Z80" s="77"/>
      <c r="AA80" s="55">
        <f t="shared" si="84"/>
        <v>0</v>
      </c>
      <c r="AB80" s="77"/>
      <c r="AC80" s="77"/>
      <c r="AD80" s="55">
        <f t="shared" si="85"/>
        <v>0</v>
      </c>
      <c r="AE80" s="77"/>
      <c r="AF80" s="70"/>
      <c r="AG80" s="55">
        <f t="shared" si="86"/>
        <v>0</v>
      </c>
      <c r="AH80" s="77">
        <v>0</v>
      </c>
      <c r="AI80" s="70"/>
      <c r="AJ80" s="55">
        <f t="shared" si="87"/>
        <v>0</v>
      </c>
      <c r="AK80" s="77">
        <v>0</v>
      </c>
      <c r="AL80" s="70"/>
      <c r="AM80" s="55">
        <f t="shared" si="88"/>
        <v>0</v>
      </c>
      <c r="AN80" s="97">
        <f>SUM(D80,G80,J80,M80,P80,S80,V80,Y80,AB80,AE80,AH80,AK80)</f>
        <v>0</v>
      </c>
      <c r="AO80" s="77">
        <f>SUM(E80,H80,K80,N80,Q80,W80,T80,Z80,AC80,AF80,AI80,AL80)</f>
        <v>0</v>
      </c>
      <c r="AP80" s="56">
        <f t="shared" si="89"/>
        <v>0</v>
      </c>
      <c r="AQ80" s="118"/>
      <c r="AR80" s="121"/>
    </row>
    <row r="81" spans="1:44" x14ac:dyDescent="0.3">
      <c r="A81" s="233"/>
      <c r="B81" s="234"/>
      <c r="C81" s="102" t="s">
        <v>44</v>
      </c>
      <c r="D81" s="58">
        <f>SUM(D78:D80)</f>
        <v>0</v>
      </c>
      <c r="E81" s="71">
        <f>SUM(E78:E80)</f>
        <v>0</v>
      </c>
      <c r="F81" s="59">
        <f t="shared" si="78"/>
        <v>0</v>
      </c>
      <c r="G81" s="58">
        <f>SUM(G78:G80)</f>
        <v>0</v>
      </c>
      <c r="H81" s="71">
        <f>SUM(H78:H80)</f>
        <v>0</v>
      </c>
      <c r="I81" s="59">
        <f t="shared" si="90"/>
        <v>0</v>
      </c>
      <c r="J81" s="58">
        <f>SUM(J78:J80)</f>
        <v>0</v>
      </c>
      <c r="K81" s="71">
        <f>SUM(K78:K80)</f>
        <v>0</v>
      </c>
      <c r="L81" s="59">
        <f t="shared" si="79"/>
        <v>0</v>
      </c>
      <c r="M81" s="58">
        <f>SUM(M78:M80)</f>
        <v>0</v>
      </c>
      <c r="N81" s="71">
        <f>SUM(N78:N80)</f>
        <v>0</v>
      </c>
      <c r="O81" s="59">
        <f t="shared" si="80"/>
        <v>0</v>
      </c>
      <c r="P81" s="58">
        <f>SUM(P78:P80)</f>
        <v>0</v>
      </c>
      <c r="Q81" s="71">
        <f>SUM(Q78:Q80)</f>
        <v>0</v>
      </c>
      <c r="R81" s="59">
        <f t="shared" si="81"/>
        <v>0</v>
      </c>
      <c r="S81" s="58">
        <f>SUM(S78:S80)</f>
        <v>0</v>
      </c>
      <c r="T81" s="71">
        <f>SUM(T78:T80)</f>
        <v>0</v>
      </c>
      <c r="U81" s="59">
        <f t="shared" si="82"/>
        <v>0</v>
      </c>
      <c r="V81" s="58">
        <f>SUM(V78:V80)</f>
        <v>0</v>
      </c>
      <c r="W81" s="71">
        <f>SUM(W78:W80)</f>
        <v>0</v>
      </c>
      <c r="X81" s="59">
        <f t="shared" si="83"/>
        <v>0</v>
      </c>
      <c r="Y81" s="58">
        <f>SUM(Y78:Y80)</f>
        <v>0</v>
      </c>
      <c r="Z81" s="71">
        <f>SUM(Z78:Z80)</f>
        <v>0</v>
      </c>
      <c r="AA81" s="59">
        <f t="shared" si="84"/>
        <v>0</v>
      </c>
      <c r="AB81" s="58">
        <f>SUM(AB78:AB80)</f>
        <v>0</v>
      </c>
      <c r="AC81" s="71">
        <f>SUM(AC78:AC80)</f>
        <v>0</v>
      </c>
      <c r="AD81" s="59">
        <f t="shared" si="85"/>
        <v>0</v>
      </c>
      <c r="AE81" s="58">
        <f>SUM(AE78:AE80)</f>
        <v>0</v>
      </c>
      <c r="AF81" s="71">
        <f>SUM(AF78:AF80)</f>
        <v>0</v>
      </c>
      <c r="AG81" s="59">
        <f t="shared" si="86"/>
        <v>0</v>
      </c>
      <c r="AH81" s="58">
        <v>0</v>
      </c>
      <c r="AI81" s="71">
        <f>SUM(AI78:AI80)</f>
        <v>0</v>
      </c>
      <c r="AJ81" s="59">
        <f t="shared" si="87"/>
        <v>0</v>
      </c>
      <c r="AK81" s="58">
        <v>0</v>
      </c>
      <c r="AL81" s="71">
        <f>SUM(AL78:AL80)</f>
        <v>0</v>
      </c>
      <c r="AM81" s="59">
        <f t="shared" si="88"/>
        <v>0</v>
      </c>
      <c r="AN81" s="58">
        <f>SUM(AN78:AN80)</f>
        <v>0</v>
      </c>
      <c r="AO81" s="58">
        <f>SUM(AO78:AO80)</f>
        <v>0</v>
      </c>
      <c r="AP81" s="60">
        <f t="shared" si="89"/>
        <v>0</v>
      </c>
      <c r="AQ81" s="119">
        <f>SUM(AQ78:AQ80)</f>
        <v>0</v>
      </c>
      <c r="AR81" s="121"/>
    </row>
    <row r="82" spans="1:44" x14ac:dyDescent="0.3">
      <c r="A82" s="233"/>
      <c r="B82" s="232" t="s">
        <v>26</v>
      </c>
      <c r="C82" s="100" t="s">
        <v>55</v>
      </c>
      <c r="D82" s="137"/>
      <c r="E82" s="77"/>
      <c r="F82" s="55">
        <f t="shared" si="78"/>
        <v>0</v>
      </c>
      <c r="G82" s="77"/>
      <c r="H82" s="77"/>
      <c r="I82" s="55">
        <f t="shared" si="90"/>
        <v>0</v>
      </c>
      <c r="J82" s="77"/>
      <c r="K82" s="77"/>
      <c r="L82" s="55">
        <f t="shared" si="79"/>
        <v>0</v>
      </c>
      <c r="M82" s="77"/>
      <c r="N82" s="77"/>
      <c r="O82" s="55">
        <f t="shared" si="80"/>
        <v>0</v>
      </c>
      <c r="P82" s="77"/>
      <c r="Q82" s="77"/>
      <c r="R82" s="55">
        <f t="shared" si="81"/>
        <v>0</v>
      </c>
      <c r="S82" s="77"/>
      <c r="T82" s="77"/>
      <c r="U82" s="55">
        <f t="shared" si="82"/>
        <v>0</v>
      </c>
      <c r="V82" s="77"/>
      <c r="W82" s="77"/>
      <c r="X82" s="55">
        <f t="shared" si="83"/>
        <v>0</v>
      </c>
      <c r="Y82" s="77"/>
      <c r="Z82" s="77"/>
      <c r="AA82" s="55">
        <f t="shared" si="84"/>
        <v>0</v>
      </c>
      <c r="AB82" s="77"/>
      <c r="AC82" s="77"/>
      <c r="AD82" s="55">
        <f t="shared" si="85"/>
        <v>0</v>
      </c>
      <c r="AE82" s="77"/>
      <c r="AF82" s="77"/>
      <c r="AG82" s="55">
        <f t="shared" si="86"/>
        <v>0</v>
      </c>
      <c r="AH82" s="77">
        <v>0</v>
      </c>
      <c r="AI82" s="69"/>
      <c r="AJ82" s="55">
        <f t="shared" si="87"/>
        <v>0</v>
      </c>
      <c r="AK82" s="77">
        <v>0</v>
      </c>
      <c r="AL82" s="69"/>
      <c r="AM82" s="55">
        <f t="shared" si="88"/>
        <v>0</v>
      </c>
      <c r="AN82" s="97">
        <f>SUM(D82,G82,J82,M82,P82,S82,V82,Y82,AB82,AE82,AH82,AK82)</f>
        <v>0</v>
      </c>
      <c r="AO82" s="77">
        <f>SUM(E82,H82,K82,N82,Q82,W82,T82,Z82,AC82,AF82,AI82,AL82)</f>
        <v>0</v>
      </c>
      <c r="AP82" s="56">
        <f t="shared" si="89"/>
        <v>0</v>
      </c>
      <c r="AQ82" s="135"/>
      <c r="AR82" s="121"/>
    </row>
    <row r="83" spans="1:44" x14ac:dyDescent="0.3">
      <c r="A83" s="233"/>
      <c r="B83" s="233"/>
      <c r="C83" s="100" t="s">
        <v>50</v>
      </c>
      <c r="D83" s="142"/>
      <c r="E83" s="70"/>
      <c r="F83" s="55">
        <f t="shared" si="78"/>
        <v>0</v>
      </c>
      <c r="G83" s="77"/>
      <c r="H83" s="70"/>
      <c r="I83" s="55">
        <f t="shared" si="90"/>
        <v>0</v>
      </c>
      <c r="J83" s="77"/>
      <c r="K83" s="70"/>
      <c r="L83" s="55">
        <f t="shared" si="79"/>
        <v>0</v>
      </c>
      <c r="M83" s="147"/>
      <c r="N83" s="70"/>
      <c r="O83" s="55">
        <f t="shared" si="80"/>
        <v>0</v>
      </c>
      <c r="P83" s="147"/>
      <c r="Q83" s="70"/>
      <c r="R83" s="55">
        <f t="shared" si="81"/>
        <v>0</v>
      </c>
      <c r="S83" s="77"/>
      <c r="T83" s="70"/>
      <c r="U83" s="55">
        <f t="shared" si="82"/>
        <v>0</v>
      </c>
      <c r="V83" s="77"/>
      <c r="W83" s="70"/>
      <c r="X83" s="55">
        <f t="shared" si="83"/>
        <v>0</v>
      </c>
      <c r="Y83" s="77"/>
      <c r="Z83" s="70"/>
      <c r="AA83" s="55">
        <f t="shared" si="84"/>
        <v>0</v>
      </c>
      <c r="AB83" s="77"/>
      <c r="AC83" s="70"/>
      <c r="AD83" s="55">
        <f t="shared" si="85"/>
        <v>0</v>
      </c>
      <c r="AE83" s="77"/>
      <c r="AF83" s="70"/>
      <c r="AG83" s="55">
        <f t="shared" si="86"/>
        <v>0</v>
      </c>
      <c r="AH83" s="77">
        <v>0</v>
      </c>
      <c r="AI83" s="70"/>
      <c r="AJ83" s="55">
        <f t="shared" si="87"/>
        <v>0</v>
      </c>
      <c r="AK83" s="77">
        <v>0</v>
      </c>
      <c r="AL83" s="70"/>
      <c r="AM83" s="55">
        <f t="shared" si="88"/>
        <v>0</v>
      </c>
      <c r="AN83" s="97">
        <f>SUM(D83,G83,J83,M83,P83,S83,V83,Y83,AB83,AE83,AH83,AK83)</f>
        <v>0</v>
      </c>
      <c r="AO83" s="77">
        <f>SUM(E83,H83,K83,N83,Q83,W83,T83,Z83,AC83,AF83,AI83,AL83)</f>
        <v>0</v>
      </c>
      <c r="AP83" s="56">
        <f t="shared" si="89"/>
        <v>0</v>
      </c>
      <c r="AQ83" s="118"/>
      <c r="AR83" s="121"/>
    </row>
    <row r="84" spans="1:44" x14ac:dyDescent="0.3">
      <c r="A84" s="233"/>
      <c r="B84" s="233"/>
      <c r="C84" s="100" t="s">
        <v>51</v>
      </c>
      <c r="D84" s="77"/>
      <c r="E84" s="70"/>
      <c r="F84" s="55">
        <f t="shared" si="78"/>
        <v>0</v>
      </c>
      <c r="G84" s="77"/>
      <c r="H84" s="70"/>
      <c r="I84" s="55">
        <f t="shared" si="90"/>
        <v>0</v>
      </c>
      <c r="J84" s="77"/>
      <c r="K84" s="70"/>
      <c r="L84" s="55">
        <f t="shared" si="79"/>
        <v>0</v>
      </c>
      <c r="M84" s="77"/>
      <c r="N84" s="70"/>
      <c r="O84" s="55">
        <f t="shared" si="80"/>
        <v>0</v>
      </c>
      <c r="P84" s="77"/>
      <c r="Q84" s="70"/>
      <c r="R84" s="55">
        <f t="shared" si="81"/>
        <v>0</v>
      </c>
      <c r="S84" s="77"/>
      <c r="T84" s="70"/>
      <c r="U84" s="55">
        <f t="shared" si="82"/>
        <v>0</v>
      </c>
      <c r="V84" s="77"/>
      <c r="W84" s="70"/>
      <c r="X84" s="55">
        <f t="shared" si="83"/>
        <v>0</v>
      </c>
      <c r="Y84" s="77"/>
      <c r="Z84" s="70"/>
      <c r="AA84" s="55">
        <f t="shared" si="84"/>
        <v>0</v>
      </c>
      <c r="AB84" s="77"/>
      <c r="AC84" s="70"/>
      <c r="AD84" s="55">
        <f t="shared" si="85"/>
        <v>0</v>
      </c>
      <c r="AE84" s="77"/>
      <c r="AF84" s="70"/>
      <c r="AG84" s="55">
        <f t="shared" si="86"/>
        <v>0</v>
      </c>
      <c r="AH84" s="77">
        <v>0</v>
      </c>
      <c r="AI84" s="70"/>
      <c r="AJ84" s="55">
        <f t="shared" si="87"/>
        <v>0</v>
      </c>
      <c r="AK84" s="77">
        <v>0</v>
      </c>
      <c r="AL84" s="70"/>
      <c r="AM84" s="55">
        <f t="shared" si="88"/>
        <v>0</v>
      </c>
      <c r="AN84" s="97">
        <f>SUM(D84,G84,J84,M84,P84,S84,V84,Y84,AB84,AE84,AH84,AK84)</f>
        <v>0</v>
      </c>
      <c r="AO84" s="77">
        <f>SUM(E84,H84,K84,N84,Q84,W84,T84,Z84,AC84,AF84,AI84,AL84)</f>
        <v>0</v>
      </c>
      <c r="AP84" s="56">
        <f t="shared" si="89"/>
        <v>0</v>
      </c>
      <c r="AQ84" s="118"/>
      <c r="AR84" s="121"/>
    </row>
    <row r="85" spans="1:44" x14ac:dyDescent="0.3">
      <c r="A85" s="233"/>
      <c r="B85" s="234"/>
      <c r="C85" s="102" t="s">
        <v>44</v>
      </c>
      <c r="D85" s="58">
        <f>SUM(D82:D84)</f>
        <v>0</v>
      </c>
      <c r="E85" s="71">
        <f>SUM(E82:E84)</f>
        <v>0</v>
      </c>
      <c r="F85" s="59">
        <f t="shared" si="78"/>
        <v>0</v>
      </c>
      <c r="G85" s="58">
        <f>SUM(G82:G84)</f>
        <v>0</v>
      </c>
      <c r="H85" s="71">
        <f>SUM(H82:H84)</f>
        <v>0</v>
      </c>
      <c r="I85" s="59">
        <f t="shared" si="90"/>
        <v>0</v>
      </c>
      <c r="J85" s="58">
        <f>SUM(J82:J84)</f>
        <v>0</v>
      </c>
      <c r="K85" s="71">
        <f>SUM(K82:K84)</f>
        <v>0</v>
      </c>
      <c r="L85" s="59">
        <f t="shared" si="79"/>
        <v>0</v>
      </c>
      <c r="M85" s="58">
        <f>SUM(M82:M84)</f>
        <v>0</v>
      </c>
      <c r="N85" s="71">
        <f>SUM(N82:N84)</f>
        <v>0</v>
      </c>
      <c r="O85" s="59">
        <f t="shared" si="80"/>
        <v>0</v>
      </c>
      <c r="P85" s="58">
        <f>SUM(P82:P84)</f>
        <v>0</v>
      </c>
      <c r="Q85" s="71">
        <f>SUM(Q82:Q84)</f>
        <v>0</v>
      </c>
      <c r="R85" s="59">
        <f t="shared" si="81"/>
        <v>0</v>
      </c>
      <c r="S85" s="58">
        <f>SUM(S82:S84)</f>
        <v>0</v>
      </c>
      <c r="T85" s="71">
        <f>SUM(T82:T84)</f>
        <v>0</v>
      </c>
      <c r="U85" s="59">
        <f t="shared" si="82"/>
        <v>0</v>
      </c>
      <c r="V85" s="58">
        <f>SUM(V82:V84)</f>
        <v>0</v>
      </c>
      <c r="W85" s="71">
        <f>SUM(W82:W84)</f>
        <v>0</v>
      </c>
      <c r="X85" s="59">
        <f t="shared" si="83"/>
        <v>0</v>
      </c>
      <c r="Y85" s="58">
        <f>SUM(Y82:Y84)</f>
        <v>0</v>
      </c>
      <c r="Z85" s="71">
        <f>SUM(Z82:Z84)</f>
        <v>0</v>
      </c>
      <c r="AA85" s="59">
        <f t="shared" si="84"/>
        <v>0</v>
      </c>
      <c r="AB85" s="58">
        <f>SUM(AB82:AB84)</f>
        <v>0</v>
      </c>
      <c r="AC85" s="71">
        <f>SUM(AC82:AC84)</f>
        <v>0</v>
      </c>
      <c r="AD85" s="59">
        <f t="shared" si="85"/>
        <v>0</v>
      </c>
      <c r="AE85" s="58">
        <f>SUM(AE82:AE84)</f>
        <v>0</v>
      </c>
      <c r="AF85" s="71">
        <f>SUM(AF82:AF84)</f>
        <v>0</v>
      </c>
      <c r="AG85" s="59">
        <f t="shared" si="86"/>
        <v>0</v>
      </c>
      <c r="AH85" s="58">
        <v>0</v>
      </c>
      <c r="AI85" s="71">
        <f>SUM(AI82:AI84)</f>
        <v>0</v>
      </c>
      <c r="AJ85" s="59">
        <f t="shared" si="87"/>
        <v>0</v>
      </c>
      <c r="AK85" s="58">
        <v>0</v>
      </c>
      <c r="AL85" s="71">
        <f>SUM(AL82:AL84)</f>
        <v>0</v>
      </c>
      <c r="AM85" s="59">
        <f t="shared" si="88"/>
        <v>0</v>
      </c>
      <c r="AN85" s="58">
        <f>SUM(AN82:AN84)</f>
        <v>0</v>
      </c>
      <c r="AO85" s="58">
        <f>SUM(AO82:AO84)</f>
        <v>0</v>
      </c>
      <c r="AP85" s="60">
        <f t="shared" si="89"/>
        <v>0</v>
      </c>
      <c r="AQ85" s="119">
        <f>SUM(AQ82:AQ84)</f>
        <v>0</v>
      </c>
      <c r="AR85" s="121"/>
    </row>
    <row r="86" spans="1:44" x14ac:dyDescent="0.3">
      <c r="A86" s="233"/>
      <c r="B86" s="232" t="s">
        <v>9</v>
      </c>
      <c r="C86" s="100" t="s">
        <v>53</v>
      </c>
      <c r="D86" s="142"/>
      <c r="E86" s="70"/>
      <c r="F86" s="55">
        <f t="shared" si="78"/>
        <v>0</v>
      </c>
      <c r="G86" s="171"/>
      <c r="H86" s="70"/>
      <c r="I86" s="55">
        <f t="shared" si="90"/>
        <v>0</v>
      </c>
      <c r="J86" s="171"/>
      <c r="K86" s="70"/>
      <c r="L86" s="55">
        <f t="shared" si="79"/>
        <v>0</v>
      </c>
      <c r="M86" s="142"/>
      <c r="N86" s="70"/>
      <c r="O86" s="55">
        <f t="shared" si="80"/>
        <v>0</v>
      </c>
      <c r="P86" s="142"/>
      <c r="Q86" s="70"/>
      <c r="R86" s="55">
        <f t="shared" si="81"/>
        <v>0</v>
      </c>
      <c r="S86" s="171"/>
      <c r="T86" s="70"/>
      <c r="U86" s="55">
        <f t="shared" si="82"/>
        <v>0</v>
      </c>
      <c r="V86" s="171"/>
      <c r="W86" s="70"/>
      <c r="X86" s="55">
        <f t="shared" si="83"/>
        <v>0</v>
      </c>
      <c r="Y86" s="171"/>
      <c r="Z86" s="70"/>
      <c r="AA86" s="55">
        <f t="shared" si="84"/>
        <v>0</v>
      </c>
      <c r="AB86" s="171"/>
      <c r="AC86" s="70"/>
      <c r="AD86" s="55">
        <f t="shared" si="85"/>
        <v>0</v>
      </c>
      <c r="AE86" s="149"/>
      <c r="AF86" s="70"/>
      <c r="AG86" s="55">
        <f>IF(ISERROR(#REF!/AF86),0,(#REF!/AF86))</f>
        <v>0</v>
      </c>
      <c r="AH86" s="77">
        <v>0</v>
      </c>
      <c r="AI86" s="69"/>
      <c r="AJ86" s="55">
        <f t="shared" si="87"/>
        <v>0</v>
      </c>
      <c r="AK86" s="77">
        <v>0</v>
      </c>
      <c r="AL86" s="69"/>
      <c r="AM86" s="55">
        <f t="shared" si="88"/>
        <v>0</v>
      </c>
      <c r="AN86" s="97">
        <f>SUM(D86,G86,J86,M86,P86,S86,V86,Y86,AB86,AE86,AH86,AK86)</f>
        <v>0</v>
      </c>
      <c r="AO86" s="77">
        <f>SUM(E86,H86,K86,N86,Q86,W86,T86,Z86,AC86,AF86,AI86,AL86)</f>
        <v>0</v>
      </c>
      <c r="AP86" s="56">
        <f t="shared" si="89"/>
        <v>0</v>
      </c>
      <c r="AQ86" s="118"/>
      <c r="AR86" s="121"/>
    </row>
    <row r="87" spans="1:44" x14ac:dyDescent="0.3">
      <c r="A87" s="233"/>
      <c r="B87" s="233"/>
      <c r="C87" s="100" t="s">
        <v>48</v>
      </c>
      <c r="D87" s="149"/>
      <c r="E87" s="70"/>
      <c r="F87" s="55">
        <f t="shared" si="78"/>
        <v>0</v>
      </c>
      <c r="G87" s="77"/>
      <c r="H87" s="70"/>
      <c r="I87" s="55">
        <f t="shared" si="90"/>
        <v>0</v>
      </c>
      <c r="J87" s="77"/>
      <c r="K87" s="70"/>
      <c r="L87" s="55">
        <f t="shared" si="79"/>
        <v>0</v>
      </c>
      <c r="M87" s="77"/>
      <c r="N87" s="70"/>
      <c r="O87" s="55">
        <f t="shared" si="80"/>
        <v>0</v>
      </c>
      <c r="P87" s="142"/>
      <c r="Q87" s="70"/>
      <c r="R87" s="55">
        <f t="shared" si="81"/>
        <v>0</v>
      </c>
      <c r="S87" s="77"/>
      <c r="T87" s="70"/>
      <c r="U87" s="55">
        <f t="shared" si="82"/>
        <v>0</v>
      </c>
      <c r="V87" s="77"/>
      <c r="W87" s="70"/>
      <c r="X87" s="55">
        <f t="shared" si="83"/>
        <v>0</v>
      </c>
      <c r="Y87" s="77"/>
      <c r="Z87" s="70"/>
      <c r="AA87" s="55">
        <f t="shared" si="84"/>
        <v>0</v>
      </c>
      <c r="AB87" s="77"/>
      <c r="AC87" s="70"/>
      <c r="AD87" s="55">
        <f t="shared" si="85"/>
        <v>0</v>
      </c>
      <c r="AE87" s="149"/>
      <c r="AF87" s="70"/>
      <c r="AG87" s="55">
        <f>IF(ISERROR(AE86/AF87),0,(AE86/AF87))</f>
        <v>0</v>
      </c>
      <c r="AH87" s="77">
        <v>0</v>
      </c>
      <c r="AI87" s="70"/>
      <c r="AJ87" s="55">
        <f t="shared" si="87"/>
        <v>0</v>
      </c>
      <c r="AK87" s="77">
        <v>0</v>
      </c>
      <c r="AL87" s="70"/>
      <c r="AM87" s="55">
        <f t="shared" si="88"/>
        <v>0</v>
      </c>
      <c r="AN87" s="97">
        <f>SUM(D87,G87,J87,M87,P87,S87,V87,Y87,AB87,AE87,AH87,AK87)</f>
        <v>0</v>
      </c>
      <c r="AO87" s="77">
        <f>SUM(E87,H87,K87,N87,Q87,W87,T87,Z87,AC87,AF87,AI87,AL87)</f>
        <v>0</v>
      </c>
      <c r="AP87" s="56">
        <f t="shared" si="89"/>
        <v>0</v>
      </c>
      <c r="AQ87" s="158"/>
      <c r="AR87" s="121"/>
    </row>
    <row r="88" spans="1:44" x14ac:dyDescent="0.3">
      <c r="A88" s="233"/>
      <c r="B88" s="233"/>
      <c r="C88" s="100" t="s">
        <v>54</v>
      </c>
      <c r="D88" s="149"/>
      <c r="E88" s="149"/>
      <c r="F88" s="55">
        <f t="shared" si="78"/>
        <v>0</v>
      </c>
      <c r="G88" s="172">
        <v>0</v>
      </c>
      <c r="H88" s="149"/>
      <c r="I88" s="55">
        <f t="shared" si="90"/>
        <v>0</v>
      </c>
      <c r="J88" s="149">
        <v>0</v>
      </c>
      <c r="K88" s="149"/>
      <c r="L88" s="55">
        <f t="shared" si="79"/>
        <v>0</v>
      </c>
      <c r="M88" s="149"/>
      <c r="N88" s="149"/>
      <c r="O88" s="55">
        <f t="shared" si="80"/>
        <v>0</v>
      </c>
      <c r="P88" s="149"/>
      <c r="Q88" s="149"/>
      <c r="R88" s="55">
        <f t="shared" si="81"/>
        <v>0</v>
      </c>
      <c r="S88" s="149"/>
      <c r="T88" s="149"/>
      <c r="U88" s="55">
        <f t="shared" si="82"/>
        <v>0</v>
      </c>
      <c r="V88" s="149"/>
      <c r="W88" s="149"/>
      <c r="X88" s="55">
        <f t="shared" si="83"/>
        <v>0</v>
      </c>
      <c r="Y88" s="149"/>
      <c r="Z88" s="149"/>
      <c r="AA88" s="55">
        <f t="shared" si="84"/>
        <v>0</v>
      </c>
      <c r="AB88" s="149"/>
      <c r="AC88" s="149"/>
      <c r="AD88" s="55">
        <f t="shared" si="85"/>
        <v>0</v>
      </c>
      <c r="AE88" s="149"/>
      <c r="AF88" s="149"/>
      <c r="AG88" s="55">
        <f>IF(ISERROR(AE87/AF88),0,(AE87/AF88))</f>
        <v>0</v>
      </c>
      <c r="AH88" s="149"/>
      <c r="AI88" s="70"/>
      <c r="AJ88" s="55">
        <f t="shared" si="87"/>
        <v>0</v>
      </c>
      <c r="AK88" s="77">
        <v>0</v>
      </c>
      <c r="AL88" s="70"/>
      <c r="AM88" s="55">
        <f t="shared" si="88"/>
        <v>0</v>
      </c>
      <c r="AN88" s="97">
        <f>SUM(D88,G88,J88,M88,P88,S88,V88,Y88,AB88,AE88,AH88,AK88)</f>
        <v>0</v>
      </c>
      <c r="AO88" s="77">
        <f>SUM(E88,H88,K88,N88,Q88,W88,T88,Z88,AC88,AF88,AI88,AL88)</f>
        <v>0</v>
      </c>
      <c r="AP88" s="56">
        <f t="shared" si="89"/>
        <v>0</v>
      </c>
      <c r="AQ88" s="118"/>
      <c r="AR88" s="121"/>
    </row>
    <row r="89" spans="1:44" x14ac:dyDescent="0.3">
      <c r="A89" s="234"/>
      <c r="B89" s="234"/>
      <c r="C89" s="102" t="s">
        <v>44</v>
      </c>
      <c r="D89" s="58">
        <f>SUM(D86:D88)</f>
        <v>0</v>
      </c>
      <c r="E89" s="71">
        <f>SUM(E86:E88)</f>
        <v>0</v>
      </c>
      <c r="F89" s="59">
        <f t="shared" si="78"/>
        <v>0</v>
      </c>
      <c r="G89" s="58">
        <f>SUM(G86:G88)</f>
        <v>0</v>
      </c>
      <c r="H89" s="71">
        <f>SUM(H86:H88)</f>
        <v>0</v>
      </c>
      <c r="I89" s="59">
        <f t="shared" si="90"/>
        <v>0</v>
      </c>
      <c r="J89" s="58">
        <f>SUM(J86:J88)</f>
        <v>0</v>
      </c>
      <c r="K89" s="71">
        <f>SUM(K86:K88)</f>
        <v>0</v>
      </c>
      <c r="L89" s="59">
        <f t="shared" si="79"/>
        <v>0</v>
      </c>
      <c r="M89" s="58">
        <f>SUM(M86:M88)</f>
        <v>0</v>
      </c>
      <c r="N89" s="71">
        <f>SUM(N86:N88)</f>
        <v>0</v>
      </c>
      <c r="O89" s="59">
        <f t="shared" si="80"/>
        <v>0</v>
      </c>
      <c r="P89" s="58">
        <f>SUM(P86:P88)</f>
        <v>0</v>
      </c>
      <c r="Q89" s="71">
        <f>SUM(Q86:Q88)</f>
        <v>0</v>
      </c>
      <c r="R89" s="59">
        <f t="shared" si="81"/>
        <v>0</v>
      </c>
      <c r="S89" s="58">
        <f>SUM(S86:S88)</f>
        <v>0</v>
      </c>
      <c r="T89" s="71">
        <f>SUM(T86:T88)</f>
        <v>0</v>
      </c>
      <c r="U89" s="59">
        <f t="shared" si="82"/>
        <v>0</v>
      </c>
      <c r="V89" s="58">
        <f>SUM(V86:V88)</f>
        <v>0</v>
      </c>
      <c r="W89" s="71">
        <f>SUM(W86:W88)</f>
        <v>0</v>
      </c>
      <c r="X89" s="59">
        <f t="shared" si="83"/>
        <v>0</v>
      </c>
      <c r="Y89" s="58">
        <f>SUM(Y86:Y88)</f>
        <v>0</v>
      </c>
      <c r="Z89" s="71">
        <f>SUM(Z86:Z88)</f>
        <v>0</v>
      </c>
      <c r="AA89" s="59">
        <f t="shared" si="84"/>
        <v>0</v>
      </c>
      <c r="AB89" s="58">
        <f>SUM(AB86:AB88)</f>
        <v>0</v>
      </c>
      <c r="AC89" s="71">
        <f>SUM(AC86:AC88)</f>
        <v>0</v>
      </c>
      <c r="AD89" s="59">
        <f t="shared" si="85"/>
        <v>0</v>
      </c>
      <c r="AE89" s="58">
        <f>SUM(AE86:AE88)</f>
        <v>0</v>
      </c>
      <c r="AF89" s="71">
        <f>SUM(AF86:AF88)</f>
        <v>0</v>
      </c>
      <c r="AG89" s="59">
        <f t="shared" si="86"/>
        <v>0</v>
      </c>
      <c r="AH89" s="58">
        <v>0</v>
      </c>
      <c r="AI89" s="71">
        <f>SUM(AI86:AI88)</f>
        <v>0</v>
      </c>
      <c r="AJ89" s="59">
        <f t="shared" si="87"/>
        <v>0</v>
      </c>
      <c r="AK89" s="58">
        <v>0</v>
      </c>
      <c r="AL89" s="71">
        <f>SUM(AL86:AL88)</f>
        <v>0</v>
      </c>
      <c r="AM89" s="59">
        <f t="shared" si="88"/>
        <v>0</v>
      </c>
      <c r="AN89" s="58">
        <f>SUM(AN86:AN88)</f>
        <v>0</v>
      </c>
      <c r="AO89" s="58">
        <f>SUM(AO86:AO88)</f>
        <v>0</v>
      </c>
      <c r="AP89" s="60">
        <f t="shared" si="89"/>
        <v>0</v>
      </c>
      <c r="AQ89" s="119">
        <f>SUM(AQ86:AQ88)</f>
        <v>0</v>
      </c>
      <c r="AR89" s="121"/>
    </row>
    <row r="90" spans="1:44" x14ac:dyDescent="0.3">
      <c r="A90" s="235" t="s">
        <v>46</v>
      </c>
      <c r="B90" s="236"/>
      <c r="C90" s="237"/>
      <c r="D90" s="61">
        <f>SUM(D77,D81,D85,D89)</f>
        <v>6177</v>
      </c>
      <c r="E90" s="73">
        <f>SUM(E77,E81,E85,E89)</f>
        <v>0</v>
      </c>
      <c r="F90" s="62">
        <f t="shared" si="78"/>
        <v>0</v>
      </c>
      <c r="G90" s="61">
        <f>SUM(G77,G81,G85,G89)</f>
        <v>0</v>
      </c>
      <c r="H90" s="73">
        <f>SUM(H77,H81,H85,H89)</f>
        <v>0</v>
      </c>
      <c r="I90" s="62">
        <f t="shared" si="90"/>
        <v>0</v>
      </c>
      <c r="J90" s="61">
        <f>SUM(J77,J81,J85,J89)</f>
        <v>0</v>
      </c>
      <c r="K90" s="73">
        <f>SUM(K77,K81,K85,K89)</f>
        <v>0</v>
      </c>
      <c r="L90" s="62">
        <f t="shared" si="79"/>
        <v>0</v>
      </c>
      <c r="M90" s="61">
        <f>SUM(M77,M81,M85,M89)</f>
        <v>232</v>
      </c>
      <c r="N90" s="73">
        <f>SUM(N77,N81,N85,N89)</f>
        <v>0</v>
      </c>
      <c r="O90" s="62">
        <f t="shared" si="80"/>
        <v>0</v>
      </c>
      <c r="P90" s="61">
        <f>SUM(P77,P81,P85,P89)</f>
        <v>7017</v>
      </c>
      <c r="Q90" s="73">
        <f>SUM(Q77,Q81,Q85,Q89)</f>
        <v>0</v>
      </c>
      <c r="R90" s="62">
        <f t="shared" si="81"/>
        <v>0</v>
      </c>
      <c r="S90" s="61">
        <f>SUM(S77,S81,S85,S89)</f>
        <v>0</v>
      </c>
      <c r="T90" s="73">
        <f>SUM(T77,T81,T85,T89)</f>
        <v>0</v>
      </c>
      <c r="U90" s="62">
        <f t="shared" si="82"/>
        <v>0</v>
      </c>
      <c r="V90" s="61">
        <f>SUM(V77,V81,V85,V89)</f>
        <v>0</v>
      </c>
      <c r="W90" s="73">
        <f>SUM(W77,W81,W85,W89)</f>
        <v>0</v>
      </c>
      <c r="X90" s="62">
        <f t="shared" si="83"/>
        <v>0</v>
      </c>
      <c r="Y90" s="61">
        <f>SUM(Y77,Y81,Y85,Y89)</f>
        <v>0</v>
      </c>
      <c r="Z90" s="73">
        <f>SUM(Z77,Z81,Z85,Z89)</f>
        <v>0</v>
      </c>
      <c r="AA90" s="62">
        <f t="shared" si="84"/>
        <v>0</v>
      </c>
      <c r="AB90" s="61">
        <f>SUM(AB77,AB81,AB85,AB89)</f>
        <v>0</v>
      </c>
      <c r="AC90" s="73">
        <f>SUM(AC77,AC81,AC85,AC89)</f>
        <v>0</v>
      </c>
      <c r="AD90" s="62">
        <f t="shared" si="85"/>
        <v>0</v>
      </c>
      <c r="AE90" s="61">
        <f>SUM(AE77,AE81,AE85,AE89)</f>
        <v>2917</v>
      </c>
      <c r="AF90" s="73">
        <f>SUM(AF77,AF81,AF85,AF89)</f>
        <v>0</v>
      </c>
      <c r="AG90" s="62">
        <f t="shared" si="86"/>
        <v>0</v>
      </c>
      <c r="AH90" s="61">
        <f>SUM(AH77,AH81,AH85,AH89)</f>
        <v>0</v>
      </c>
      <c r="AI90" s="73">
        <f>SUM(AI77,AI81,AI85,AI89)</f>
        <v>0</v>
      </c>
      <c r="AJ90" s="62">
        <f t="shared" si="87"/>
        <v>0</v>
      </c>
      <c r="AK90" s="61">
        <f>SUM(AK77,AK81,AK85,AK89)</f>
        <v>0</v>
      </c>
      <c r="AL90" s="73">
        <f>SUM(AL77,AL81,AL85,AL89)</f>
        <v>0</v>
      </c>
      <c r="AM90" s="62">
        <f t="shared" si="88"/>
        <v>0</v>
      </c>
      <c r="AN90" s="61">
        <f>SUM(AN77,AN81,AN85,AN89)</f>
        <v>16343</v>
      </c>
      <c r="AO90" s="61">
        <f>SUM(AO77,AO81,AO85,AO89)</f>
        <v>0</v>
      </c>
      <c r="AP90" s="63">
        <f t="shared" si="89"/>
        <v>0</v>
      </c>
      <c r="AQ90" s="120">
        <f>SUM(AQ77,AQ81,AQ85,AQ89)</f>
        <v>802</v>
      </c>
      <c r="AR90" s="121"/>
    </row>
    <row r="91" spans="1:44" x14ac:dyDescent="0.3">
      <c r="A91" s="238" t="s">
        <v>94</v>
      </c>
      <c r="B91" s="232" t="s">
        <v>24</v>
      </c>
      <c r="C91" s="100" t="s">
        <v>41</v>
      </c>
      <c r="D91" s="5">
        <v>2657</v>
      </c>
      <c r="E91" s="70"/>
      <c r="F91" s="55">
        <f t="shared" si="78"/>
        <v>0</v>
      </c>
      <c r="G91" s="5">
        <v>1838</v>
      </c>
      <c r="H91" s="70"/>
      <c r="I91" s="55">
        <f t="shared" si="90"/>
        <v>0</v>
      </c>
      <c r="J91" s="5">
        <v>3642</v>
      </c>
      <c r="K91" s="70"/>
      <c r="L91" s="55">
        <f t="shared" si="79"/>
        <v>0</v>
      </c>
      <c r="M91" s="5">
        <v>4962</v>
      </c>
      <c r="N91" s="70"/>
      <c r="O91" s="55">
        <f t="shared" si="80"/>
        <v>0</v>
      </c>
      <c r="P91" s="77">
        <v>0</v>
      </c>
      <c r="Q91" s="70"/>
      <c r="R91" s="55">
        <f t="shared" si="81"/>
        <v>0</v>
      </c>
      <c r="S91" s="77">
        <v>0</v>
      </c>
      <c r="T91" s="70"/>
      <c r="U91" s="55">
        <f t="shared" si="82"/>
        <v>0</v>
      </c>
      <c r="V91" s="5">
        <v>5271</v>
      </c>
      <c r="W91" s="70"/>
      <c r="X91" s="55">
        <f t="shared" si="83"/>
        <v>0</v>
      </c>
      <c r="Y91" s="77">
        <v>0</v>
      </c>
      <c r="Z91" s="70"/>
      <c r="AA91" s="55">
        <f t="shared" si="84"/>
        <v>0</v>
      </c>
      <c r="AB91" s="77">
        <v>0</v>
      </c>
      <c r="AC91" s="70"/>
      <c r="AD91" s="55">
        <f t="shared" si="85"/>
        <v>0</v>
      </c>
      <c r="AE91" s="77">
        <v>0</v>
      </c>
      <c r="AF91" s="70"/>
      <c r="AG91" s="55">
        <f t="shared" si="86"/>
        <v>0</v>
      </c>
      <c r="AH91" s="5">
        <v>2043</v>
      </c>
      <c r="AI91" s="70"/>
      <c r="AJ91" s="55">
        <f t="shared" si="87"/>
        <v>0</v>
      </c>
      <c r="AK91" s="77">
        <v>0</v>
      </c>
      <c r="AL91" s="69"/>
      <c r="AM91" s="55">
        <f t="shared" si="88"/>
        <v>0</v>
      </c>
      <c r="AN91" s="97">
        <f>SUM(D91,G91,J91,M91,P91,S91,V91,Y91,AB91,AE91,AH91,AK91)</f>
        <v>20413</v>
      </c>
      <c r="AO91" s="77">
        <f>SUM(E91,H91,K91,N91,Q91,W91,T91,Z91,AC91,AF91,AI91,AL91)</f>
        <v>0</v>
      </c>
      <c r="AP91" s="56">
        <f t="shared" si="89"/>
        <v>0</v>
      </c>
      <c r="AQ91" s="167">
        <v>4664</v>
      </c>
      <c r="AR91" s="121"/>
    </row>
    <row r="92" spans="1:44" x14ac:dyDescent="0.3">
      <c r="A92" s="233"/>
      <c r="B92" s="233"/>
      <c r="C92" s="100" t="s">
        <v>43</v>
      </c>
      <c r="D92" s="77">
        <v>3004</v>
      </c>
      <c r="E92" s="70"/>
      <c r="F92" s="55">
        <f t="shared" si="78"/>
        <v>0</v>
      </c>
      <c r="G92" s="77">
        <v>1924</v>
      </c>
      <c r="H92" s="70"/>
      <c r="I92" s="55">
        <f t="shared" si="90"/>
        <v>0</v>
      </c>
      <c r="J92" s="77">
        <v>2774</v>
      </c>
      <c r="K92" s="70"/>
      <c r="L92" s="55">
        <f t="shared" si="79"/>
        <v>0</v>
      </c>
      <c r="M92" s="77">
        <v>3791</v>
      </c>
      <c r="N92" s="70"/>
      <c r="O92" s="55">
        <f t="shared" si="80"/>
        <v>0</v>
      </c>
      <c r="P92" s="77"/>
      <c r="Q92" s="70"/>
      <c r="R92" s="55">
        <f t="shared" si="81"/>
        <v>0</v>
      </c>
      <c r="S92" s="77"/>
      <c r="T92" s="70"/>
      <c r="U92" s="55">
        <f t="shared" si="82"/>
        <v>0</v>
      </c>
      <c r="V92" s="77">
        <v>3695</v>
      </c>
      <c r="W92" s="70"/>
      <c r="X92" s="55">
        <f t="shared" si="83"/>
        <v>0</v>
      </c>
      <c r="Y92" s="77"/>
      <c r="Z92" s="70"/>
      <c r="AA92" s="55">
        <f t="shared" si="84"/>
        <v>0</v>
      </c>
      <c r="AB92" s="77"/>
      <c r="AC92" s="70"/>
      <c r="AD92" s="55">
        <f t="shared" si="85"/>
        <v>0</v>
      </c>
      <c r="AE92" s="77"/>
      <c r="AF92" s="70"/>
      <c r="AG92" s="55">
        <f t="shared" si="86"/>
        <v>0</v>
      </c>
      <c r="AH92" s="77">
        <v>1677</v>
      </c>
      <c r="AI92" s="70"/>
      <c r="AJ92" s="55">
        <f t="shared" si="87"/>
        <v>0</v>
      </c>
      <c r="AK92" s="77">
        <v>0</v>
      </c>
      <c r="AL92" s="70"/>
      <c r="AM92" s="55">
        <f t="shared" si="88"/>
        <v>0</v>
      </c>
      <c r="AN92" s="97">
        <f>SUM(D92,G92,J92,M92,P92,S92,V92,Y92,AB92,AE92,AH92,AK92)</f>
        <v>16865</v>
      </c>
      <c r="AO92" s="77">
        <f>SUM(E92,H92,K92,N92,Q92,W92,T92,Z92,AC92,AF92,AI92,AL92)</f>
        <v>0</v>
      </c>
      <c r="AP92" s="56">
        <f t="shared" si="89"/>
        <v>0</v>
      </c>
      <c r="AQ92" s="5">
        <v>4263</v>
      </c>
      <c r="AR92" s="121"/>
    </row>
    <row r="93" spans="1:44" x14ac:dyDescent="0.3">
      <c r="A93" s="233"/>
      <c r="B93" s="233"/>
      <c r="C93" s="100" t="s">
        <v>47</v>
      </c>
      <c r="D93" s="77">
        <v>2809</v>
      </c>
      <c r="F93" s="55">
        <f>IF(ISERROR(D93/H93),0,(D93/H93))</f>
        <v>0</v>
      </c>
      <c r="G93" s="77">
        <v>1947</v>
      </c>
      <c r="H93" s="70"/>
      <c r="I93" s="55">
        <f>IF(ISERROR(G93/#REF!),0,(G93/#REF!))</f>
        <v>0</v>
      </c>
      <c r="J93" s="77">
        <v>3857</v>
      </c>
      <c r="K93" s="70"/>
      <c r="L93" s="55">
        <f t="shared" si="79"/>
        <v>0</v>
      </c>
      <c r="M93" s="77">
        <v>5421</v>
      </c>
      <c r="N93" s="70"/>
      <c r="O93" s="55">
        <f t="shared" si="80"/>
        <v>0</v>
      </c>
      <c r="P93" s="77"/>
      <c r="Q93" s="70"/>
      <c r="R93" s="55">
        <f t="shared" si="81"/>
        <v>0</v>
      </c>
      <c r="S93" s="77"/>
      <c r="T93" s="70"/>
      <c r="U93" s="55">
        <f t="shared" si="82"/>
        <v>0</v>
      </c>
      <c r="V93" s="77">
        <v>4571</v>
      </c>
      <c r="W93" s="70"/>
      <c r="X93" s="55">
        <f t="shared" si="83"/>
        <v>0</v>
      </c>
      <c r="Y93" s="77"/>
      <c r="Z93" s="70"/>
      <c r="AA93" s="55">
        <f t="shared" si="84"/>
        <v>0</v>
      </c>
      <c r="AB93" s="77"/>
      <c r="AC93" s="70"/>
      <c r="AD93" s="55">
        <f t="shared" si="85"/>
        <v>0</v>
      </c>
      <c r="AE93" s="77"/>
      <c r="AF93" s="70"/>
      <c r="AG93" s="55">
        <f t="shared" si="86"/>
        <v>0</v>
      </c>
      <c r="AH93" s="77">
        <v>2254</v>
      </c>
      <c r="AI93" s="70"/>
      <c r="AJ93" s="55">
        <f t="shared" si="87"/>
        <v>0</v>
      </c>
      <c r="AK93" s="77">
        <v>0</v>
      </c>
      <c r="AL93" s="70"/>
      <c r="AM93" s="55">
        <f t="shared" si="88"/>
        <v>0</v>
      </c>
      <c r="AN93" s="97">
        <f>SUM(D93,G93,J93,M93,P93,S93,V93,Y93,AB93,AE93,AH93,AK93)</f>
        <v>20859</v>
      </c>
      <c r="AO93" s="77">
        <f>SUM(E93,H93,K93,N93,Q93,W93,T93,Z93,AC93,AF93,AI93,AL93)</f>
        <v>0</v>
      </c>
      <c r="AP93" s="56">
        <f t="shared" si="89"/>
        <v>0</v>
      </c>
      <c r="AQ93" s="118">
        <v>4137</v>
      </c>
      <c r="AR93" s="121"/>
    </row>
    <row r="94" spans="1:44" x14ac:dyDescent="0.3">
      <c r="A94" s="233"/>
      <c r="B94" s="234"/>
      <c r="C94" s="102" t="s">
        <v>44</v>
      </c>
      <c r="D94" s="58">
        <f>SUM(D91:D93)</f>
        <v>8470</v>
      </c>
      <c r="E94" s="71">
        <f>SUM(E91:E93)</f>
        <v>0</v>
      </c>
      <c r="F94" s="59">
        <f t="shared" si="78"/>
        <v>0</v>
      </c>
      <c r="G94" s="58">
        <f>SUM(G91:G93)</f>
        <v>5709</v>
      </c>
      <c r="H94" s="71">
        <f>SUM(H91:H93)</f>
        <v>0</v>
      </c>
      <c r="I94" s="59">
        <f t="shared" si="90"/>
        <v>0</v>
      </c>
      <c r="J94" s="58">
        <f>SUM(J91:J93)</f>
        <v>10273</v>
      </c>
      <c r="K94" s="71">
        <f>SUM(K91:K93)</f>
        <v>0</v>
      </c>
      <c r="L94" s="59">
        <f t="shared" si="79"/>
        <v>0</v>
      </c>
      <c r="M94" s="58">
        <f>SUM(M91:M93)</f>
        <v>14174</v>
      </c>
      <c r="N94" s="71">
        <f>SUM(N91:N93)</f>
        <v>0</v>
      </c>
      <c r="O94" s="59">
        <f t="shared" si="80"/>
        <v>0</v>
      </c>
      <c r="P94" s="58">
        <f>SUM(P91:P93)</f>
        <v>0</v>
      </c>
      <c r="Q94" s="71">
        <f>SUM(Q91:Q93)</f>
        <v>0</v>
      </c>
      <c r="R94" s="59">
        <f t="shared" si="81"/>
        <v>0</v>
      </c>
      <c r="S94" s="58">
        <f>SUM(S91:S93)</f>
        <v>0</v>
      </c>
      <c r="T94" s="71">
        <f>SUM(T91:T93)</f>
        <v>0</v>
      </c>
      <c r="U94" s="59">
        <f t="shared" si="82"/>
        <v>0</v>
      </c>
      <c r="V94" s="58">
        <f>SUM(V91:V93)</f>
        <v>13537</v>
      </c>
      <c r="W94" s="71">
        <f>SUM(W91:W93)</f>
        <v>0</v>
      </c>
      <c r="X94" s="59">
        <f t="shared" si="83"/>
        <v>0</v>
      </c>
      <c r="Y94" s="58">
        <f>SUM(Y91:Y93)</f>
        <v>0</v>
      </c>
      <c r="Z94" s="71">
        <f>SUM(Z91:Z93)</f>
        <v>0</v>
      </c>
      <c r="AA94" s="59">
        <f t="shared" si="84"/>
        <v>0</v>
      </c>
      <c r="AB94" s="58">
        <f>SUM(AB91:AB93)</f>
        <v>0</v>
      </c>
      <c r="AC94" s="71">
        <f>SUM(AC91:AC93)</f>
        <v>0</v>
      </c>
      <c r="AD94" s="59">
        <f t="shared" si="85"/>
        <v>0</v>
      </c>
      <c r="AE94" s="58">
        <f>SUM(AE91:AE93)</f>
        <v>0</v>
      </c>
      <c r="AF94" s="71">
        <f>SUM(AF91:AF93)</f>
        <v>0</v>
      </c>
      <c r="AG94" s="59">
        <f t="shared" si="86"/>
        <v>0</v>
      </c>
      <c r="AH94" s="58">
        <f>SUM(AH91:AH93)</f>
        <v>5974</v>
      </c>
      <c r="AI94" s="71">
        <f>SUM(AI91:AI93)</f>
        <v>0</v>
      </c>
      <c r="AJ94" s="59">
        <f t="shared" si="87"/>
        <v>0</v>
      </c>
      <c r="AK94" s="58">
        <v>0</v>
      </c>
      <c r="AL94" s="71">
        <f>SUM(AL91:AL93)</f>
        <v>0</v>
      </c>
      <c r="AM94" s="59">
        <f t="shared" si="88"/>
        <v>0</v>
      </c>
      <c r="AN94" s="58">
        <f>SUM(AN91:AN93)</f>
        <v>58137</v>
      </c>
      <c r="AO94" s="58">
        <f>SUM(AO91:AO93)</f>
        <v>0</v>
      </c>
      <c r="AP94" s="60">
        <f t="shared" si="89"/>
        <v>0</v>
      </c>
      <c r="AQ94" s="119">
        <f>SUM(AQ91:AQ93)</f>
        <v>13064</v>
      </c>
      <c r="AR94" s="121"/>
    </row>
    <row r="95" spans="1:44" x14ac:dyDescent="0.3">
      <c r="A95" s="233"/>
      <c r="B95" s="232" t="s">
        <v>25</v>
      </c>
      <c r="C95" s="100" t="s">
        <v>38</v>
      </c>
      <c r="D95" s="129"/>
      <c r="E95" s="70"/>
      <c r="F95" s="55">
        <f t="shared" si="78"/>
        <v>0</v>
      </c>
      <c r="G95" s="129"/>
      <c r="H95" s="70"/>
      <c r="I95" s="55">
        <f t="shared" si="90"/>
        <v>0</v>
      </c>
      <c r="J95" s="129"/>
      <c r="K95" s="70"/>
      <c r="L95" s="55">
        <f t="shared" si="79"/>
        <v>0</v>
      </c>
      <c r="M95" s="77"/>
      <c r="N95" s="70"/>
      <c r="O95" s="55">
        <f t="shared" si="80"/>
        <v>0</v>
      </c>
      <c r="P95" s="77"/>
      <c r="Q95" s="70"/>
      <c r="R95" s="55">
        <f t="shared" si="81"/>
        <v>0</v>
      </c>
      <c r="S95" s="77"/>
      <c r="T95" s="70"/>
      <c r="U95" s="55">
        <f t="shared" si="82"/>
        <v>0</v>
      </c>
      <c r="V95" s="129"/>
      <c r="W95" s="70"/>
      <c r="X95" s="55">
        <f t="shared" si="83"/>
        <v>0</v>
      </c>
      <c r="Y95" s="77"/>
      <c r="Z95" s="70"/>
      <c r="AA95" s="55">
        <f t="shared" si="84"/>
        <v>0</v>
      </c>
      <c r="AB95" s="77"/>
      <c r="AC95" s="70"/>
      <c r="AD95" s="55">
        <f t="shared" si="85"/>
        <v>0</v>
      </c>
      <c r="AE95" s="77"/>
      <c r="AF95" s="70"/>
      <c r="AG95" s="55">
        <f t="shared" si="86"/>
        <v>0</v>
      </c>
      <c r="AH95" s="77"/>
      <c r="AI95" s="70"/>
      <c r="AJ95" s="55">
        <f t="shared" si="87"/>
        <v>0</v>
      </c>
      <c r="AK95" s="77"/>
      <c r="AL95" s="69"/>
      <c r="AM95" s="55">
        <f t="shared" si="88"/>
        <v>0</v>
      </c>
      <c r="AN95" s="97">
        <f>SUM(D95,G95,J95,M95,P95,S95,V95,Y95,AB95,AE95,AH95,AK95)</f>
        <v>0</v>
      </c>
      <c r="AO95" s="77">
        <f>SUM(E95,H95,K95,N95,Q95,W95,T95,Z95,AC95,AF95,AI95,AL95)</f>
        <v>0</v>
      </c>
      <c r="AP95" s="56">
        <f t="shared" si="89"/>
        <v>0</v>
      </c>
      <c r="AQ95" s="168"/>
      <c r="AR95" s="121"/>
    </row>
    <row r="96" spans="1:44" x14ac:dyDescent="0.3">
      <c r="A96" s="233"/>
      <c r="B96" s="233"/>
      <c r="C96" s="54" t="s">
        <v>39</v>
      </c>
      <c r="D96" s="136"/>
      <c r="E96" s="70"/>
      <c r="F96" s="55">
        <f t="shared" si="78"/>
        <v>0</v>
      </c>
      <c r="G96" s="135"/>
      <c r="H96" s="70"/>
      <c r="I96" s="55">
        <f t="shared" si="90"/>
        <v>0</v>
      </c>
      <c r="J96" s="135"/>
      <c r="K96" s="70"/>
      <c r="L96" s="55">
        <f t="shared" si="79"/>
        <v>0</v>
      </c>
      <c r="M96" s="77"/>
      <c r="N96" s="77"/>
      <c r="O96" s="55">
        <f t="shared" si="80"/>
        <v>0</v>
      </c>
      <c r="P96" s="77"/>
      <c r="Q96" s="77"/>
      <c r="R96" s="55">
        <f t="shared" si="81"/>
        <v>0</v>
      </c>
      <c r="S96" s="77"/>
      <c r="T96" s="77"/>
      <c r="U96" s="55">
        <f t="shared" si="82"/>
        <v>0</v>
      </c>
      <c r="V96" s="135"/>
      <c r="W96" s="70"/>
      <c r="X96" s="55">
        <f t="shared" si="83"/>
        <v>0</v>
      </c>
      <c r="Y96" s="77"/>
      <c r="Z96" s="77"/>
      <c r="AA96" s="55">
        <f t="shared" si="84"/>
        <v>0</v>
      </c>
      <c r="AB96" s="77"/>
      <c r="AC96" s="77"/>
      <c r="AD96" s="55">
        <f t="shared" si="85"/>
        <v>0</v>
      </c>
      <c r="AE96" s="77"/>
      <c r="AF96" s="77"/>
      <c r="AG96" s="55">
        <f t="shared" si="86"/>
        <v>0</v>
      </c>
      <c r="AH96" s="77"/>
      <c r="AI96" s="77"/>
      <c r="AJ96" s="55">
        <f t="shared" si="87"/>
        <v>0</v>
      </c>
      <c r="AK96" s="77"/>
      <c r="AL96" s="70"/>
      <c r="AM96" s="55">
        <f t="shared" si="88"/>
        <v>0</v>
      </c>
      <c r="AN96" s="97">
        <f>SUM(D96,G96,J96,M96,P96,S96,V96,Y96,AB96,AE96,AH96,AK96)</f>
        <v>0</v>
      </c>
      <c r="AO96" s="77">
        <f>SUM(E96,H96,K96,N96,Q96,W96,T96,Z96,AC96,AF96,AI96,AL96)</f>
        <v>0</v>
      </c>
      <c r="AP96" s="56">
        <f t="shared" si="89"/>
        <v>0</v>
      </c>
      <c r="AQ96" s="118"/>
      <c r="AR96" s="122"/>
    </row>
    <row r="97" spans="1:44" x14ac:dyDescent="0.3">
      <c r="A97" s="233"/>
      <c r="B97" s="233"/>
      <c r="C97" s="100" t="s">
        <v>52</v>
      </c>
      <c r="D97" s="77"/>
      <c r="E97" s="70"/>
      <c r="F97" s="55">
        <f t="shared" si="78"/>
        <v>0</v>
      </c>
      <c r="G97" s="77"/>
      <c r="H97" s="70"/>
      <c r="I97" s="55">
        <f t="shared" si="90"/>
        <v>0</v>
      </c>
      <c r="J97" s="77"/>
      <c r="K97" s="70"/>
      <c r="L97" s="55">
        <f t="shared" si="79"/>
        <v>0</v>
      </c>
      <c r="M97" s="77"/>
      <c r="N97" s="70"/>
      <c r="O97" s="55">
        <f t="shared" si="80"/>
        <v>0</v>
      </c>
      <c r="P97" s="77"/>
      <c r="Q97" s="77"/>
      <c r="R97" s="55">
        <f t="shared" si="81"/>
        <v>0</v>
      </c>
      <c r="S97" s="77"/>
      <c r="T97" s="77"/>
      <c r="U97" s="55">
        <f t="shared" si="82"/>
        <v>0</v>
      </c>
      <c r="V97" s="77"/>
      <c r="W97" s="70"/>
      <c r="X97" s="55">
        <f t="shared" si="83"/>
        <v>0</v>
      </c>
      <c r="Y97" s="77"/>
      <c r="Z97" s="70"/>
      <c r="AA97" s="55">
        <f t="shared" si="84"/>
        <v>0</v>
      </c>
      <c r="AB97" s="77"/>
      <c r="AC97" s="70"/>
      <c r="AD97" s="55">
        <f t="shared" si="85"/>
        <v>0</v>
      </c>
      <c r="AE97" s="77"/>
      <c r="AF97" s="70"/>
      <c r="AG97" s="55">
        <f t="shared" si="86"/>
        <v>0</v>
      </c>
      <c r="AH97" s="77"/>
      <c r="AI97" s="70"/>
      <c r="AJ97" s="55">
        <f t="shared" si="87"/>
        <v>0</v>
      </c>
      <c r="AK97" s="77"/>
      <c r="AL97" s="70"/>
      <c r="AM97" s="55">
        <f t="shared" si="88"/>
        <v>0</v>
      </c>
      <c r="AN97" s="97">
        <f>SUM(D97,G97,J97,M97,P97,S97,V97,Y97,AB97,AE97,AH97,AK97)</f>
        <v>0</v>
      </c>
      <c r="AO97" s="77">
        <f>SUM(E97,H97,K97,N97,Q97,W97,T97,Z97,AC97,AF97,AI97,AL97)</f>
        <v>0</v>
      </c>
      <c r="AP97" s="56">
        <f t="shared" si="89"/>
        <v>0</v>
      </c>
      <c r="AQ97" s="118"/>
      <c r="AR97" s="121"/>
    </row>
    <row r="98" spans="1:44" x14ac:dyDescent="0.3">
      <c r="A98" s="233"/>
      <c r="B98" s="234"/>
      <c r="C98" s="102" t="s">
        <v>44</v>
      </c>
      <c r="D98" s="58">
        <f>SUM(D95:D97)</f>
        <v>0</v>
      </c>
      <c r="E98" s="71">
        <f>SUM(E95:E97)</f>
        <v>0</v>
      </c>
      <c r="F98" s="59">
        <f t="shared" si="78"/>
        <v>0</v>
      </c>
      <c r="G98" s="58">
        <f>SUM(G95:G97)</f>
        <v>0</v>
      </c>
      <c r="H98" s="71">
        <f>SUM(H95:H97)</f>
        <v>0</v>
      </c>
      <c r="I98" s="59">
        <f t="shared" si="90"/>
        <v>0</v>
      </c>
      <c r="J98" s="58">
        <f>SUM(J95:J97)</f>
        <v>0</v>
      </c>
      <c r="K98" s="71">
        <f>SUM(K95:K97)</f>
        <v>0</v>
      </c>
      <c r="L98" s="59">
        <f t="shared" si="79"/>
        <v>0</v>
      </c>
      <c r="M98" s="58">
        <f>SUM(M95:M97)</f>
        <v>0</v>
      </c>
      <c r="N98" s="71">
        <f>SUM(N95:N97)</f>
        <v>0</v>
      </c>
      <c r="O98" s="59">
        <f t="shared" si="80"/>
        <v>0</v>
      </c>
      <c r="P98" s="58">
        <f>SUM(P95:P97)</f>
        <v>0</v>
      </c>
      <c r="Q98" s="71">
        <f>SUM(Q95:Q97)</f>
        <v>0</v>
      </c>
      <c r="R98" s="59">
        <f t="shared" si="81"/>
        <v>0</v>
      </c>
      <c r="S98" s="58">
        <f>SUM(S95:S97)</f>
        <v>0</v>
      </c>
      <c r="T98" s="71">
        <f>SUM(T95:T97)</f>
        <v>0</v>
      </c>
      <c r="U98" s="59">
        <f t="shared" si="82"/>
        <v>0</v>
      </c>
      <c r="V98" s="58">
        <f>SUM(V95:V97)</f>
        <v>0</v>
      </c>
      <c r="W98" s="71">
        <f>SUM(W95:W97)</f>
        <v>0</v>
      </c>
      <c r="X98" s="59">
        <f t="shared" si="83"/>
        <v>0</v>
      </c>
      <c r="Y98" s="58">
        <f>SUM(Y95:Y97)</f>
        <v>0</v>
      </c>
      <c r="Z98" s="71">
        <f>SUM(Z95:Z97)</f>
        <v>0</v>
      </c>
      <c r="AA98" s="59">
        <f t="shared" si="84"/>
        <v>0</v>
      </c>
      <c r="AB98" s="58">
        <f>SUM(AB95:AB97)</f>
        <v>0</v>
      </c>
      <c r="AC98" s="71">
        <f>SUM(AC95:AC97)</f>
        <v>0</v>
      </c>
      <c r="AD98" s="59">
        <f t="shared" si="85"/>
        <v>0</v>
      </c>
      <c r="AE98" s="58">
        <f>SUM(AE95:AE97)</f>
        <v>0</v>
      </c>
      <c r="AF98" s="71">
        <f>SUM(AF95:AF97)</f>
        <v>0</v>
      </c>
      <c r="AG98" s="59">
        <f t="shared" si="86"/>
        <v>0</v>
      </c>
      <c r="AH98" s="58">
        <f>SUM(AH95:AH97)</f>
        <v>0</v>
      </c>
      <c r="AI98" s="71">
        <f>SUM(AI95:AI97)</f>
        <v>0</v>
      </c>
      <c r="AJ98" s="59">
        <f t="shared" si="87"/>
        <v>0</v>
      </c>
      <c r="AK98" s="71">
        <f>SUM(AK95:AK97)</f>
        <v>0</v>
      </c>
      <c r="AL98" s="71">
        <f>SUM(AL95:AL97)</f>
        <v>0</v>
      </c>
      <c r="AM98" s="59">
        <f t="shared" si="88"/>
        <v>0</v>
      </c>
      <c r="AN98" s="58">
        <f>SUM(AN95:AN97)</f>
        <v>0</v>
      </c>
      <c r="AO98" s="58">
        <f>SUM(AO95:AO97)</f>
        <v>0</v>
      </c>
      <c r="AP98" s="60">
        <f t="shared" si="89"/>
        <v>0</v>
      </c>
      <c r="AQ98" s="119">
        <f>SUM(AQ95:AQ97)</f>
        <v>0</v>
      </c>
      <c r="AR98" s="121"/>
    </row>
    <row r="99" spans="1:44" x14ac:dyDescent="0.3">
      <c r="A99" s="233"/>
      <c r="B99" s="232" t="s">
        <v>26</v>
      </c>
      <c r="C99" s="100" t="s">
        <v>55</v>
      </c>
      <c r="D99" s="137"/>
      <c r="E99" s="77"/>
      <c r="F99" s="55">
        <f t="shared" si="78"/>
        <v>0</v>
      </c>
      <c r="G99" s="137"/>
      <c r="H99" s="77"/>
      <c r="I99" s="55">
        <f t="shared" si="90"/>
        <v>0</v>
      </c>
      <c r="J99" s="137"/>
      <c r="K99" s="77"/>
      <c r="L99" s="55">
        <f t="shared" si="79"/>
        <v>0</v>
      </c>
      <c r="M99" s="169"/>
      <c r="N99" s="77"/>
      <c r="O99" s="55">
        <f t="shared" si="80"/>
        <v>0</v>
      </c>
      <c r="P99" s="77"/>
      <c r="Q99" s="77"/>
      <c r="R99" s="55">
        <f t="shared" si="81"/>
        <v>0</v>
      </c>
      <c r="S99" s="77"/>
      <c r="T99" s="77"/>
      <c r="U99" s="55">
        <f t="shared" si="82"/>
        <v>0</v>
      </c>
      <c r="V99" s="137"/>
      <c r="W99" s="77"/>
      <c r="X99" s="55">
        <f t="shared" si="83"/>
        <v>0</v>
      </c>
      <c r="Y99" s="77"/>
      <c r="Z99" s="77"/>
      <c r="AA99" s="55">
        <f t="shared" si="84"/>
        <v>0</v>
      </c>
      <c r="AB99" s="77"/>
      <c r="AC99" s="77"/>
      <c r="AD99" s="55">
        <f t="shared" si="85"/>
        <v>0</v>
      </c>
      <c r="AE99" s="77"/>
      <c r="AF99" s="77"/>
      <c r="AG99" s="55">
        <f t="shared" si="86"/>
        <v>0</v>
      </c>
      <c r="AH99" s="77"/>
      <c r="AI99" s="77"/>
      <c r="AJ99" s="55">
        <f t="shared" si="87"/>
        <v>0</v>
      </c>
      <c r="AK99" s="77"/>
      <c r="AL99" s="69"/>
      <c r="AM99" s="55">
        <f t="shared" si="88"/>
        <v>0</v>
      </c>
      <c r="AN99" s="97">
        <f>SUM(D99,G99,J99,M99,P99,S99,V99,Y99,AB99,AE99,AH99,AK99)</f>
        <v>0</v>
      </c>
      <c r="AO99" s="77">
        <f>SUM(E99,H99,K99,N99,Q99,W99,T99,Z99,AC99,AF99,AI99,AL99)</f>
        <v>0</v>
      </c>
      <c r="AP99" s="56">
        <f t="shared" si="89"/>
        <v>0</v>
      </c>
      <c r="AQ99" s="135"/>
      <c r="AR99" s="121"/>
    </row>
    <row r="100" spans="1:44" x14ac:dyDescent="0.3">
      <c r="A100" s="233"/>
      <c r="B100" s="233"/>
      <c r="C100" s="100" t="s">
        <v>50</v>
      </c>
      <c r="D100" s="142"/>
      <c r="E100" s="70"/>
      <c r="F100" s="55">
        <f t="shared" si="78"/>
        <v>0</v>
      </c>
      <c r="G100" s="142"/>
      <c r="H100" s="70"/>
      <c r="I100" s="55">
        <f t="shared" si="90"/>
        <v>0</v>
      </c>
      <c r="J100" s="142"/>
      <c r="K100" s="70"/>
      <c r="L100" s="55">
        <f t="shared" si="79"/>
        <v>0</v>
      </c>
      <c r="M100" s="142"/>
      <c r="N100" s="70"/>
      <c r="O100" s="55">
        <f t="shared" si="80"/>
        <v>0</v>
      </c>
      <c r="P100" s="77"/>
      <c r="Q100" s="70"/>
      <c r="R100" s="55">
        <f t="shared" si="81"/>
        <v>0</v>
      </c>
      <c r="S100" s="77"/>
      <c r="T100" s="70"/>
      <c r="U100" s="55">
        <f t="shared" si="82"/>
        <v>0</v>
      </c>
      <c r="V100" s="142"/>
      <c r="W100" s="70"/>
      <c r="X100" s="55">
        <f t="shared" si="83"/>
        <v>0</v>
      </c>
      <c r="Y100" s="77"/>
      <c r="Z100" s="70"/>
      <c r="AA100" s="55">
        <f t="shared" si="84"/>
        <v>0</v>
      </c>
      <c r="AB100" s="77"/>
      <c r="AC100" s="70"/>
      <c r="AD100" s="55">
        <f t="shared" si="85"/>
        <v>0</v>
      </c>
      <c r="AE100" s="77"/>
      <c r="AF100" s="70"/>
      <c r="AG100" s="55">
        <f t="shared" si="86"/>
        <v>0</v>
      </c>
      <c r="AH100" s="111"/>
      <c r="AI100" s="70"/>
      <c r="AJ100" s="55">
        <f t="shared" si="87"/>
        <v>0</v>
      </c>
      <c r="AK100" s="77">
        <v>0</v>
      </c>
      <c r="AL100" s="70"/>
      <c r="AM100" s="55">
        <f t="shared" si="88"/>
        <v>0</v>
      </c>
      <c r="AN100" s="97">
        <f>SUM(D100,G100,J100,M100,P100,S100,V100,Y100,AB100,AE100,AH100,AK100)</f>
        <v>0</v>
      </c>
      <c r="AO100" s="77">
        <f>SUM(E100,H100,K100,N100,Q100,W100,T100,Z100,AC100,AF100,AI100,AL100)</f>
        <v>0</v>
      </c>
      <c r="AP100" s="56">
        <f t="shared" si="89"/>
        <v>0</v>
      </c>
      <c r="AQ100" s="118"/>
      <c r="AR100" s="121"/>
    </row>
    <row r="101" spans="1:44" x14ac:dyDescent="0.3">
      <c r="A101" s="233"/>
      <c r="B101" s="233"/>
      <c r="C101" s="100" t="s">
        <v>51</v>
      </c>
      <c r="D101" s="77"/>
      <c r="E101" s="70"/>
      <c r="F101" s="55">
        <f t="shared" si="78"/>
        <v>0</v>
      </c>
      <c r="G101" s="77"/>
      <c r="H101" s="70"/>
      <c r="I101" s="55">
        <f t="shared" si="90"/>
        <v>0</v>
      </c>
      <c r="J101" s="77"/>
      <c r="K101" s="70"/>
      <c r="L101" s="55">
        <f t="shared" si="79"/>
        <v>0</v>
      </c>
      <c r="M101" s="77"/>
      <c r="N101" s="70"/>
      <c r="O101" s="55">
        <f t="shared" si="80"/>
        <v>0</v>
      </c>
      <c r="P101" s="77"/>
      <c r="Q101" s="70"/>
      <c r="R101" s="55">
        <f t="shared" si="81"/>
        <v>0</v>
      </c>
      <c r="S101" s="77"/>
      <c r="T101" s="70"/>
      <c r="U101" s="55">
        <f t="shared" si="82"/>
        <v>0</v>
      </c>
      <c r="V101" s="77"/>
      <c r="W101" s="70"/>
      <c r="X101" s="55">
        <f t="shared" si="83"/>
        <v>0</v>
      </c>
      <c r="Y101" s="77"/>
      <c r="Z101" s="70"/>
      <c r="AA101" s="55">
        <f t="shared" si="84"/>
        <v>0</v>
      </c>
      <c r="AB101" s="77"/>
      <c r="AC101" s="70"/>
      <c r="AD101" s="55">
        <f t="shared" si="85"/>
        <v>0</v>
      </c>
      <c r="AE101" s="77"/>
      <c r="AF101" s="70"/>
      <c r="AG101" s="55">
        <f t="shared" si="86"/>
        <v>0</v>
      </c>
      <c r="AH101" s="77"/>
      <c r="AI101" s="70"/>
      <c r="AJ101" s="55">
        <f t="shared" si="87"/>
        <v>0</v>
      </c>
      <c r="AK101" s="77">
        <v>0</v>
      </c>
      <c r="AL101" s="70"/>
      <c r="AM101" s="55">
        <f t="shared" si="88"/>
        <v>0</v>
      </c>
      <c r="AN101" s="97">
        <f>SUM(D101,G101,J101,M101,P101,S101,V101,Y101,AB101,AE101,AH101,AK101)</f>
        <v>0</v>
      </c>
      <c r="AO101" s="77">
        <f>SUM(E101,H101,K101,N101,Q101,W101,T101,Z101,AC101,AF101,AI101,AL101)</f>
        <v>0</v>
      </c>
      <c r="AP101" s="56">
        <f t="shared" si="89"/>
        <v>0</v>
      </c>
      <c r="AQ101" s="118"/>
      <c r="AR101" s="121"/>
    </row>
    <row r="102" spans="1:44" x14ac:dyDescent="0.3">
      <c r="A102" s="233"/>
      <c r="B102" s="234"/>
      <c r="C102" s="102" t="s">
        <v>44</v>
      </c>
      <c r="D102" s="58">
        <f>SUM(D99:D101)</f>
        <v>0</v>
      </c>
      <c r="E102" s="71">
        <f>SUM(E99:E101)</f>
        <v>0</v>
      </c>
      <c r="F102" s="59">
        <f t="shared" si="78"/>
        <v>0</v>
      </c>
      <c r="G102" s="58">
        <f>SUM(G99:G101)</f>
        <v>0</v>
      </c>
      <c r="H102" s="71">
        <f>SUM(H99:H101)</f>
        <v>0</v>
      </c>
      <c r="I102" s="59">
        <f t="shared" si="90"/>
        <v>0</v>
      </c>
      <c r="J102" s="58">
        <f>SUM(J99:J101)</f>
        <v>0</v>
      </c>
      <c r="K102" s="71">
        <f>SUM(K99:K101)</f>
        <v>0</v>
      </c>
      <c r="L102" s="59">
        <f t="shared" si="79"/>
        <v>0</v>
      </c>
      <c r="M102" s="58">
        <f>SUM(M99:M101)</f>
        <v>0</v>
      </c>
      <c r="N102" s="71">
        <f>SUM(N99:N101)</f>
        <v>0</v>
      </c>
      <c r="O102" s="59">
        <f t="shared" si="80"/>
        <v>0</v>
      </c>
      <c r="P102" s="58">
        <f>SUM(P99:P101)</f>
        <v>0</v>
      </c>
      <c r="Q102" s="71">
        <f>SUM(Q99:Q101)</f>
        <v>0</v>
      </c>
      <c r="R102" s="59">
        <f t="shared" si="81"/>
        <v>0</v>
      </c>
      <c r="S102" s="58">
        <f>SUM(S99:S101)</f>
        <v>0</v>
      </c>
      <c r="T102" s="71">
        <f>SUM(T99:T101)</f>
        <v>0</v>
      </c>
      <c r="U102" s="59">
        <f t="shared" si="82"/>
        <v>0</v>
      </c>
      <c r="V102" s="58">
        <f>SUM(V99:V101)</f>
        <v>0</v>
      </c>
      <c r="W102" s="71">
        <f>SUM(W99:W101)</f>
        <v>0</v>
      </c>
      <c r="X102" s="59">
        <f t="shared" si="83"/>
        <v>0</v>
      </c>
      <c r="Y102" s="58">
        <f>SUM(Y99:Y101)</f>
        <v>0</v>
      </c>
      <c r="Z102" s="71">
        <f>SUM(Z99:Z101)</f>
        <v>0</v>
      </c>
      <c r="AA102" s="59">
        <f t="shared" si="84"/>
        <v>0</v>
      </c>
      <c r="AB102" s="58">
        <f>SUM(AB99:AB101)</f>
        <v>0</v>
      </c>
      <c r="AC102" s="71">
        <f>SUM(AC99:AC101)</f>
        <v>0</v>
      </c>
      <c r="AD102" s="59">
        <f t="shared" si="85"/>
        <v>0</v>
      </c>
      <c r="AE102" s="58">
        <f>SUM(AE99:AE101)</f>
        <v>0</v>
      </c>
      <c r="AF102" s="71">
        <f>SUM(AF99:AF101)</f>
        <v>0</v>
      </c>
      <c r="AG102" s="59">
        <f t="shared" si="86"/>
        <v>0</v>
      </c>
      <c r="AH102" s="58">
        <f>SUM(AH99:AH101)</f>
        <v>0</v>
      </c>
      <c r="AI102" s="71">
        <f>SUM(AI99:AI101)</f>
        <v>0</v>
      </c>
      <c r="AJ102" s="59">
        <f t="shared" si="87"/>
        <v>0</v>
      </c>
      <c r="AK102" s="71">
        <f>SUM(AK99:AK101)</f>
        <v>0</v>
      </c>
      <c r="AL102" s="71">
        <f>SUM(AL99:AL101)</f>
        <v>0</v>
      </c>
      <c r="AM102" s="59">
        <f t="shared" si="88"/>
        <v>0</v>
      </c>
      <c r="AN102" s="58">
        <f>SUM(AN99:AN101)</f>
        <v>0</v>
      </c>
      <c r="AO102" s="58">
        <f>SUM(AO99:AO101)</f>
        <v>0</v>
      </c>
      <c r="AP102" s="60">
        <f t="shared" si="89"/>
        <v>0</v>
      </c>
      <c r="AQ102" s="119">
        <f>SUM(AQ99:AQ101)</f>
        <v>0</v>
      </c>
      <c r="AR102" s="121"/>
    </row>
    <row r="103" spans="1:44" x14ac:dyDescent="0.3">
      <c r="A103" s="233"/>
      <c r="B103" s="232" t="s">
        <v>9</v>
      </c>
      <c r="C103" s="100" t="s">
        <v>53</v>
      </c>
      <c r="D103" s="142"/>
      <c r="E103" s="70"/>
      <c r="F103" s="55">
        <f t="shared" si="78"/>
        <v>0</v>
      </c>
      <c r="G103" s="142"/>
      <c r="H103" s="70"/>
      <c r="I103" s="55">
        <f t="shared" si="90"/>
        <v>0</v>
      </c>
      <c r="J103" s="142"/>
      <c r="K103" s="70"/>
      <c r="L103" s="55">
        <f t="shared" si="79"/>
        <v>0</v>
      </c>
      <c r="M103" s="142"/>
      <c r="N103" s="70"/>
      <c r="O103" s="55">
        <f t="shared" si="80"/>
        <v>0</v>
      </c>
      <c r="P103" s="171"/>
      <c r="Q103" s="70"/>
      <c r="R103" s="55">
        <f t="shared" si="81"/>
        <v>0</v>
      </c>
      <c r="S103" s="171"/>
      <c r="T103" s="70"/>
      <c r="U103" s="55">
        <f t="shared" si="82"/>
        <v>0</v>
      </c>
      <c r="V103" s="142"/>
      <c r="W103" s="70"/>
      <c r="X103" s="55">
        <f t="shared" si="83"/>
        <v>0</v>
      </c>
      <c r="Y103" s="171"/>
      <c r="Z103" s="70"/>
      <c r="AA103" s="162">
        <f t="shared" si="84"/>
        <v>0</v>
      </c>
      <c r="AB103" s="171"/>
      <c r="AC103" s="70"/>
      <c r="AD103" s="162">
        <f t="shared" si="85"/>
        <v>0</v>
      </c>
      <c r="AE103" s="171"/>
      <c r="AF103" s="70"/>
      <c r="AG103" s="162">
        <f t="shared" si="86"/>
        <v>0</v>
      </c>
      <c r="AH103" s="142"/>
      <c r="AI103" s="70"/>
      <c r="AJ103" s="55">
        <f t="shared" si="87"/>
        <v>0</v>
      </c>
      <c r="AK103" s="77">
        <v>0</v>
      </c>
      <c r="AL103" s="69"/>
      <c r="AM103" s="55">
        <f t="shared" si="88"/>
        <v>0</v>
      </c>
      <c r="AN103" s="97">
        <f>SUM(D103,G103,J103,M103,P103,S103,V103,Y103,AB103,AE103,AH103,AK103)</f>
        <v>0</v>
      </c>
      <c r="AO103" s="77">
        <f>SUM(E103,H103,K103,N103,Q103,W103,T103,Z103,AC103,AF103,AI103,AL103)</f>
        <v>0</v>
      </c>
      <c r="AP103" s="56">
        <f t="shared" si="89"/>
        <v>0</v>
      </c>
      <c r="AQ103" s="118"/>
      <c r="AR103" s="121"/>
    </row>
    <row r="104" spans="1:44" x14ac:dyDescent="0.3">
      <c r="A104" s="233"/>
      <c r="B104" s="233"/>
      <c r="C104" s="100" t="s">
        <v>48</v>
      </c>
      <c r="D104" s="173"/>
      <c r="E104" s="174"/>
      <c r="F104" s="161">
        <f t="shared" si="78"/>
        <v>0</v>
      </c>
      <c r="G104" s="173"/>
      <c r="H104" s="174"/>
      <c r="I104" s="161">
        <f t="shared" si="90"/>
        <v>0</v>
      </c>
      <c r="J104" s="173"/>
      <c r="K104" s="174"/>
      <c r="L104" s="161">
        <f t="shared" si="79"/>
        <v>0</v>
      </c>
      <c r="M104" s="173"/>
      <c r="N104" s="174"/>
      <c r="O104" s="161">
        <f t="shared" si="80"/>
        <v>0</v>
      </c>
      <c r="P104" s="175"/>
      <c r="Q104" s="174"/>
      <c r="R104" s="161">
        <f t="shared" si="81"/>
        <v>0</v>
      </c>
      <c r="S104" s="175"/>
      <c r="T104" s="174"/>
      <c r="U104" s="55">
        <f t="shared" si="82"/>
        <v>0</v>
      </c>
      <c r="V104" s="142"/>
      <c r="W104" s="70"/>
      <c r="X104" s="55">
        <f t="shared" si="83"/>
        <v>0</v>
      </c>
      <c r="Y104" s="175"/>
      <c r="Z104" s="174"/>
      <c r="AA104" s="55">
        <f t="shared" si="84"/>
        <v>0</v>
      </c>
      <c r="AB104" s="175"/>
      <c r="AC104" s="174"/>
      <c r="AD104" s="55">
        <f t="shared" si="85"/>
        <v>0</v>
      </c>
      <c r="AE104" s="175"/>
      <c r="AF104" s="174"/>
      <c r="AG104" s="55">
        <f t="shared" si="86"/>
        <v>0</v>
      </c>
      <c r="AH104" s="111"/>
      <c r="AI104" s="176"/>
      <c r="AJ104" s="162">
        <f t="shared" si="87"/>
        <v>0</v>
      </c>
      <c r="AK104" s="169">
        <v>0</v>
      </c>
      <c r="AL104" s="176"/>
      <c r="AM104" s="162">
        <f t="shared" si="88"/>
        <v>0</v>
      </c>
      <c r="AN104" s="97">
        <f>SUM(D104,G104,J104,M104,P104,S104,V104,Y104,AB104,AE104,AH104,AK104)</f>
        <v>0</v>
      </c>
      <c r="AO104" s="77">
        <f>SUM(E104,H104,K104,N104,Q104,W104,T104,Z104,AC104,AF104,AI104,AL104)</f>
        <v>0</v>
      </c>
      <c r="AP104" s="56">
        <f t="shared" si="89"/>
        <v>0</v>
      </c>
      <c r="AQ104" s="158"/>
      <c r="AR104" s="121"/>
    </row>
    <row r="105" spans="1:44" x14ac:dyDescent="0.3">
      <c r="A105" s="233"/>
      <c r="B105" s="233"/>
      <c r="C105" s="100" t="s">
        <v>54</v>
      </c>
      <c r="D105" s="142"/>
      <c r="E105" s="142"/>
      <c r="F105" s="161">
        <f t="shared" si="78"/>
        <v>0</v>
      </c>
      <c r="G105" s="142"/>
      <c r="H105" s="142"/>
      <c r="I105" s="161">
        <f t="shared" si="90"/>
        <v>0</v>
      </c>
      <c r="J105" s="142"/>
      <c r="K105" s="142"/>
      <c r="L105" s="55">
        <f t="shared" si="79"/>
        <v>0</v>
      </c>
      <c r="M105" s="142"/>
      <c r="N105" s="142"/>
      <c r="O105" s="161">
        <f t="shared" si="80"/>
        <v>0</v>
      </c>
      <c r="P105" s="142">
        <v>0</v>
      </c>
      <c r="Q105" s="142"/>
      <c r="R105" s="161">
        <f t="shared" si="81"/>
        <v>0</v>
      </c>
      <c r="S105" s="142">
        <v>0</v>
      </c>
      <c r="T105" s="142"/>
      <c r="U105" s="55">
        <f t="shared" si="82"/>
        <v>0</v>
      </c>
      <c r="V105" s="142"/>
      <c r="W105" s="142"/>
      <c r="X105" s="55">
        <f t="shared" si="83"/>
        <v>0</v>
      </c>
      <c r="Y105" s="142">
        <v>0</v>
      </c>
      <c r="Z105" s="142"/>
      <c r="AA105" s="55">
        <f t="shared" si="84"/>
        <v>0</v>
      </c>
      <c r="AB105" s="142">
        <v>0</v>
      </c>
      <c r="AC105" s="142"/>
      <c r="AD105" s="55">
        <f t="shared" si="85"/>
        <v>0</v>
      </c>
      <c r="AE105" s="142">
        <v>0</v>
      </c>
      <c r="AF105" s="142"/>
      <c r="AG105" s="55">
        <f t="shared" si="86"/>
        <v>0</v>
      </c>
      <c r="AH105" s="142"/>
      <c r="AI105" s="142"/>
      <c r="AJ105" s="162">
        <f t="shared" si="87"/>
        <v>0</v>
      </c>
      <c r="AK105" s="142">
        <v>0</v>
      </c>
      <c r="AL105" s="142">
        <v>0</v>
      </c>
      <c r="AM105" s="162">
        <f t="shared" si="88"/>
        <v>0</v>
      </c>
      <c r="AN105" s="97">
        <f>SUM(D105,G105,J105,M105,P105,S105,V105,Y105,AB105,AE105,AH105,AK105)</f>
        <v>0</v>
      </c>
      <c r="AO105" s="77">
        <f>SUM(E105,H105,K105,N105,Q105,W105,T105,Z105,AC105,AF105,AI105,AL105)</f>
        <v>0</v>
      </c>
      <c r="AP105" s="56">
        <f t="shared" si="89"/>
        <v>0</v>
      </c>
      <c r="AQ105" s="118"/>
      <c r="AR105" s="121"/>
    </row>
    <row r="106" spans="1:44" x14ac:dyDescent="0.3">
      <c r="A106" s="234"/>
      <c r="B106" s="234"/>
      <c r="C106" s="102" t="s">
        <v>44</v>
      </c>
      <c r="D106" s="58">
        <f>SUM(D103:D105)</f>
        <v>0</v>
      </c>
      <c r="E106" s="71">
        <f>SUM(E103:E105)</f>
        <v>0</v>
      </c>
      <c r="F106" s="59">
        <f t="shared" si="78"/>
        <v>0</v>
      </c>
      <c r="G106" s="58">
        <f>SUM(G103:G105)</f>
        <v>0</v>
      </c>
      <c r="H106" s="71">
        <f>SUM(H103:H105)</f>
        <v>0</v>
      </c>
      <c r="I106" s="59">
        <f t="shared" si="90"/>
        <v>0</v>
      </c>
      <c r="J106" s="58">
        <f>SUM(J103:J105)</f>
        <v>0</v>
      </c>
      <c r="K106" s="71">
        <f>SUM(K103:K105)</f>
        <v>0</v>
      </c>
      <c r="L106" s="59">
        <f t="shared" si="79"/>
        <v>0</v>
      </c>
      <c r="M106" s="58">
        <f>SUM(M103:M105)</f>
        <v>0</v>
      </c>
      <c r="N106" s="71">
        <f>SUM(N103:N105)</f>
        <v>0</v>
      </c>
      <c r="O106" s="59">
        <f t="shared" si="80"/>
        <v>0</v>
      </c>
      <c r="P106" s="58">
        <f>SUM(P103:P105)</f>
        <v>0</v>
      </c>
      <c r="Q106" s="71">
        <f>SUM(Q103:Q105)</f>
        <v>0</v>
      </c>
      <c r="R106" s="59">
        <f t="shared" si="81"/>
        <v>0</v>
      </c>
      <c r="S106" s="58">
        <f>SUM(S103:S105)</f>
        <v>0</v>
      </c>
      <c r="T106" s="71">
        <f>SUM(T103:T105)</f>
        <v>0</v>
      </c>
      <c r="U106" s="59">
        <f t="shared" si="82"/>
        <v>0</v>
      </c>
      <c r="V106" s="58">
        <f>SUM(V103:V105)</f>
        <v>0</v>
      </c>
      <c r="W106" s="71">
        <f>SUM(W103:W105)</f>
        <v>0</v>
      </c>
      <c r="X106" s="59">
        <f t="shared" si="83"/>
        <v>0</v>
      </c>
      <c r="Y106" s="58">
        <f>SUM(Y103:Y105)</f>
        <v>0</v>
      </c>
      <c r="Z106" s="71">
        <f>SUM(Z103:Z105)</f>
        <v>0</v>
      </c>
      <c r="AA106" s="177">
        <f t="shared" si="84"/>
        <v>0</v>
      </c>
      <c r="AB106" s="58">
        <f>SUM(AB103:AB105)</f>
        <v>0</v>
      </c>
      <c r="AC106" s="71">
        <f>SUM(AC103:AC105)</f>
        <v>0</v>
      </c>
      <c r="AD106" s="177">
        <f t="shared" si="85"/>
        <v>0</v>
      </c>
      <c r="AE106" s="58">
        <f>SUM(AE103:AE105)</f>
        <v>0</v>
      </c>
      <c r="AF106" s="71">
        <f>SUM(AF103:AF105)</f>
        <v>0</v>
      </c>
      <c r="AG106" s="177">
        <f t="shared" si="86"/>
        <v>0</v>
      </c>
      <c r="AH106" s="58">
        <f>SUM(AH103:AH105)</f>
        <v>0</v>
      </c>
      <c r="AI106" s="71">
        <f>SUM(AI103:AI105)</f>
        <v>0</v>
      </c>
      <c r="AJ106" s="59">
        <f t="shared" si="87"/>
        <v>0</v>
      </c>
      <c r="AK106" s="71">
        <f>SUM(AK103:AK105)</f>
        <v>0</v>
      </c>
      <c r="AL106" s="71">
        <f>SUM(AL103:AL105)</f>
        <v>0</v>
      </c>
      <c r="AM106" s="59">
        <f t="shared" si="88"/>
        <v>0</v>
      </c>
      <c r="AN106" s="58">
        <f>SUM(AN103:AN105)</f>
        <v>0</v>
      </c>
      <c r="AO106" s="58">
        <f>SUM(AO103:AO105)</f>
        <v>0</v>
      </c>
      <c r="AP106" s="60">
        <f t="shared" si="89"/>
        <v>0</v>
      </c>
      <c r="AQ106" s="119">
        <f>SUM(AQ103:AQ105)</f>
        <v>0</v>
      </c>
      <c r="AR106" s="121"/>
    </row>
    <row r="107" spans="1:44" x14ac:dyDescent="0.3">
      <c r="A107" s="235" t="s">
        <v>46</v>
      </c>
      <c r="B107" s="236"/>
      <c r="C107" s="237"/>
      <c r="D107" s="61">
        <f>SUM(D94,D98,D102,D106)</f>
        <v>8470</v>
      </c>
      <c r="E107" s="73">
        <f>SUM(E94,E98,E102,E106)</f>
        <v>0</v>
      </c>
      <c r="F107" s="62">
        <f t="shared" si="78"/>
        <v>0</v>
      </c>
      <c r="G107" s="61">
        <f>SUM(G94,G98,G102,G106)</f>
        <v>5709</v>
      </c>
      <c r="H107" s="73">
        <f>SUM(H94,H98,H102,H106)</f>
        <v>0</v>
      </c>
      <c r="I107" s="62">
        <f t="shared" si="90"/>
        <v>0</v>
      </c>
      <c r="J107" s="61">
        <f>SUM(J94,J98,J102,J106)</f>
        <v>10273</v>
      </c>
      <c r="K107" s="73">
        <f>SUM(K94,K98,K102,K106)</f>
        <v>0</v>
      </c>
      <c r="L107" s="62">
        <f t="shared" si="79"/>
        <v>0</v>
      </c>
      <c r="M107" s="61">
        <f>SUM(M94,M98,M102,M106)</f>
        <v>14174</v>
      </c>
      <c r="N107" s="73">
        <f>SUM(N94,N98,N102,N106)</f>
        <v>0</v>
      </c>
      <c r="O107" s="62">
        <f t="shared" si="80"/>
        <v>0</v>
      </c>
      <c r="P107" s="61">
        <f>SUM(P94,P98,P102,P106)</f>
        <v>0</v>
      </c>
      <c r="Q107" s="73">
        <f>SUM(Q94,Q98,Q102,Q106)</f>
        <v>0</v>
      </c>
      <c r="R107" s="62">
        <f t="shared" si="81"/>
        <v>0</v>
      </c>
      <c r="S107" s="61">
        <f>SUM(S94,S98,S102,S106)</f>
        <v>0</v>
      </c>
      <c r="T107" s="73">
        <f>SUM(T94,T98,T102,T106)</f>
        <v>0</v>
      </c>
      <c r="U107" s="62">
        <f t="shared" si="82"/>
        <v>0</v>
      </c>
      <c r="V107" s="61">
        <f>SUM(V94,V98,V102,V106)</f>
        <v>13537</v>
      </c>
      <c r="W107" s="73">
        <f>SUM(W94,W98,W102,W106)</f>
        <v>0</v>
      </c>
      <c r="X107" s="62">
        <f t="shared" si="83"/>
        <v>0</v>
      </c>
      <c r="Y107" s="61">
        <f>SUM(Y94,Y98,Y102,Y106)</f>
        <v>0</v>
      </c>
      <c r="Z107" s="73">
        <f>SUM(Z94,Z98,Z102,Z106)</f>
        <v>0</v>
      </c>
      <c r="AA107" s="62">
        <f t="shared" si="84"/>
        <v>0</v>
      </c>
      <c r="AB107" s="61">
        <f>SUM(AB94,AB98,AB102,AB106)</f>
        <v>0</v>
      </c>
      <c r="AC107" s="73">
        <f>SUM(AC94,AC98,AC102,AC106)</f>
        <v>0</v>
      </c>
      <c r="AD107" s="62">
        <f t="shared" si="85"/>
        <v>0</v>
      </c>
      <c r="AE107" s="61">
        <f>SUM(AE94,AE98,AE102,AE106)</f>
        <v>0</v>
      </c>
      <c r="AF107" s="73">
        <f>SUM(AF94,AF98,AF102,AF106)</f>
        <v>0</v>
      </c>
      <c r="AG107" s="62">
        <f t="shared" si="86"/>
        <v>0</v>
      </c>
      <c r="AH107" s="61">
        <f>SUM(AH94,AH98,AH102,AH106)</f>
        <v>5974</v>
      </c>
      <c r="AI107" s="73">
        <f>SUM(AI94,AI98,AI102,AI106)</f>
        <v>0</v>
      </c>
      <c r="AJ107" s="62">
        <f t="shared" si="87"/>
        <v>0</v>
      </c>
      <c r="AK107" s="61">
        <f>SUM(AK94,AK98,AK102,AK106)</f>
        <v>0</v>
      </c>
      <c r="AL107" s="73">
        <f>SUM(AL94,AL98,AL102,AL106)</f>
        <v>0</v>
      </c>
      <c r="AM107" s="62">
        <f t="shared" si="88"/>
        <v>0</v>
      </c>
      <c r="AN107" s="61">
        <f>SUM(AN94,AN98,AN102,AN106)</f>
        <v>58137</v>
      </c>
      <c r="AO107" s="61">
        <f>SUM(AO94,AO98,AO102,AO106)</f>
        <v>0</v>
      </c>
      <c r="AP107" s="63">
        <f t="shared" si="89"/>
        <v>0</v>
      </c>
      <c r="AQ107" s="120">
        <f>SUM(AQ94,AQ98,AQ102,AQ106)</f>
        <v>13064</v>
      </c>
      <c r="AR107" s="121"/>
    </row>
    <row r="108" spans="1:44" x14ac:dyDescent="0.3">
      <c r="A108" s="238" t="s">
        <v>30</v>
      </c>
      <c r="B108" s="232" t="s">
        <v>24</v>
      </c>
      <c r="C108" s="100" t="s">
        <v>41</v>
      </c>
      <c r="D108" s="77">
        <v>0</v>
      </c>
      <c r="E108" s="70"/>
      <c r="F108" s="55">
        <f t="shared" si="78"/>
        <v>0</v>
      </c>
      <c r="G108" s="77">
        <v>0</v>
      </c>
      <c r="H108" s="70"/>
      <c r="I108" s="55">
        <f t="shared" si="90"/>
        <v>0</v>
      </c>
      <c r="J108" s="77">
        <v>0</v>
      </c>
      <c r="K108" s="70"/>
      <c r="L108" s="55">
        <f t="shared" si="79"/>
        <v>0</v>
      </c>
      <c r="M108" s="77">
        <v>0</v>
      </c>
      <c r="N108" s="70"/>
      <c r="O108" s="55">
        <f t="shared" si="80"/>
        <v>0</v>
      </c>
      <c r="P108" s="77">
        <v>0</v>
      </c>
      <c r="Q108" s="70"/>
      <c r="R108" s="55">
        <f t="shared" si="81"/>
        <v>0</v>
      </c>
      <c r="S108" s="77">
        <v>0</v>
      </c>
      <c r="T108" s="70"/>
      <c r="U108" s="55">
        <f t="shared" si="82"/>
        <v>0</v>
      </c>
      <c r="V108" s="77">
        <v>0</v>
      </c>
      <c r="W108" s="70"/>
      <c r="X108" s="55">
        <f t="shared" si="83"/>
        <v>0</v>
      </c>
      <c r="Y108" s="77">
        <v>0</v>
      </c>
      <c r="Z108" s="70"/>
      <c r="AA108" s="55">
        <f t="shared" si="84"/>
        <v>0</v>
      </c>
      <c r="AB108" s="77">
        <v>0</v>
      </c>
      <c r="AC108" s="70"/>
      <c r="AD108" s="55">
        <f t="shared" si="85"/>
        <v>0</v>
      </c>
      <c r="AE108" s="77">
        <v>51</v>
      </c>
      <c r="AF108" s="70"/>
      <c r="AG108" s="55">
        <f t="shared" si="86"/>
        <v>0</v>
      </c>
      <c r="AH108" s="77">
        <v>0</v>
      </c>
      <c r="AI108" s="69"/>
      <c r="AJ108" s="55">
        <f t="shared" si="87"/>
        <v>0</v>
      </c>
      <c r="AK108" s="77">
        <v>0</v>
      </c>
      <c r="AL108" s="69"/>
      <c r="AM108" s="55">
        <f t="shared" si="88"/>
        <v>0</v>
      </c>
      <c r="AN108" s="97">
        <f>SUM(D108,G108,J108,M108,P108,S108,V108,Y108,AB108,AE108,AH108,AK108)</f>
        <v>51</v>
      </c>
      <c r="AO108" s="77">
        <f>SUM(E108,H108,K108,N108,Q108,W108,T108,Z108,AC108,AF108,AI108,AL108)</f>
        <v>0</v>
      </c>
      <c r="AP108" s="56">
        <f t="shared" si="89"/>
        <v>0</v>
      </c>
      <c r="AQ108" s="118">
        <v>34</v>
      </c>
      <c r="AR108" s="121"/>
    </row>
    <row r="109" spans="1:44" x14ac:dyDescent="0.3">
      <c r="A109" s="233"/>
      <c r="B109" s="233"/>
      <c r="C109" s="100" t="s">
        <v>43</v>
      </c>
      <c r="D109" s="77"/>
      <c r="E109" s="70"/>
      <c r="F109" s="55">
        <f t="shared" si="78"/>
        <v>0</v>
      </c>
      <c r="G109" s="77"/>
      <c r="H109" s="70"/>
      <c r="I109" s="55">
        <f t="shared" si="90"/>
        <v>0</v>
      </c>
      <c r="J109" s="77"/>
      <c r="K109" s="70"/>
      <c r="L109" s="55">
        <f t="shared" si="79"/>
        <v>0</v>
      </c>
      <c r="M109" s="77"/>
      <c r="N109" s="70"/>
      <c r="O109" s="55">
        <f t="shared" si="80"/>
        <v>0</v>
      </c>
      <c r="P109" s="77"/>
      <c r="Q109" s="70"/>
      <c r="R109" s="55">
        <f t="shared" si="81"/>
        <v>0</v>
      </c>
      <c r="S109" s="77"/>
      <c r="T109" s="70"/>
      <c r="U109" s="55">
        <f t="shared" si="82"/>
        <v>0</v>
      </c>
      <c r="V109" s="77"/>
      <c r="W109" s="70"/>
      <c r="X109" s="55">
        <f t="shared" si="83"/>
        <v>0</v>
      </c>
      <c r="Y109" s="77"/>
      <c r="Z109" s="70"/>
      <c r="AA109" s="55">
        <f t="shared" si="84"/>
        <v>0</v>
      </c>
      <c r="AB109" s="77"/>
      <c r="AC109" s="70"/>
      <c r="AD109" s="55">
        <f t="shared" si="85"/>
        <v>0</v>
      </c>
      <c r="AE109" s="77"/>
      <c r="AF109" s="70"/>
      <c r="AG109" s="55">
        <f t="shared" si="86"/>
        <v>0</v>
      </c>
      <c r="AH109" s="77">
        <v>0</v>
      </c>
      <c r="AI109" s="70"/>
      <c r="AJ109" s="55">
        <f t="shared" si="87"/>
        <v>0</v>
      </c>
      <c r="AK109" s="77">
        <v>0</v>
      </c>
      <c r="AL109" s="70"/>
      <c r="AM109" s="55">
        <f t="shared" si="88"/>
        <v>0</v>
      </c>
      <c r="AN109" s="97"/>
      <c r="AO109" s="77">
        <f>SUM(E109,H109,K109,N109,Q109,W109,T109,Z109,AC109,AF109,AI109,AL109)</f>
        <v>0</v>
      </c>
      <c r="AP109" s="56">
        <f t="shared" si="89"/>
        <v>0</v>
      </c>
      <c r="AQ109" s="5">
        <v>12</v>
      </c>
      <c r="AR109" s="121"/>
    </row>
    <row r="110" spans="1:44" x14ac:dyDescent="0.3">
      <c r="A110" s="233"/>
      <c r="B110" s="233"/>
      <c r="C110" s="100" t="s">
        <v>47</v>
      </c>
      <c r="D110" s="77"/>
      <c r="E110" s="70"/>
      <c r="F110" s="55">
        <f t="shared" si="78"/>
        <v>0</v>
      </c>
      <c r="G110" s="77"/>
      <c r="H110" s="70"/>
      <c r="I110" s="55">
        <f t="shared" si="90"/>
        <v>0</v>
      </c>
      <c r="J110" s="77"/>
      <c r="K110" s="70"/>
      <c r="L110" s="55">
        <f t="shared" si="79"/>
        <v>0</v>
      </c>
      <c r="M110" s="77"/>
      <c r="N110" s="70"/>
      <c r="O110" s="55">
        <f t="shared" si="80"/>
        <v>0</v>
      </c>
      <c r="P110" s="77"/>
      <c r="Q110" s="70"/>
      <c r="R110" s="55">
        <f t="shared" si="81"/>
        <v>0</v>
      </c>
      <c r="S110" s="77"/>
      <c r="T110" s="70"/>
      <c r="U110" s="55">
        <f t="shared" si="82"/>
        <v>0</v>
      </c>
      <c r="V110" s="77"/>
      <c r="W110" s="70"/>
      <c r="X110" s="55">
        <f t="shared" si="83"/>
        <v>0</v>
      </c>
      <c r="Y110" s="77"/>
      <c r="Z110" s="70"/>
      <c r="AA110" s="55">
        <f t="shared" si="84"/>
        <v>0</v>
      </c>
      <c r="AB110" s="77"/>
      <c r="AC110" s="70"/>
      <c r="AD110" s="55">
        <f t="shared" si="85"/>
        <v>0</v>
      </c>
      <c r="AE110" s="77">
        <v>104</v>
      </c>
      <c r="AF110" s="70"/>
      <c r="AG110" s="55">
        <f t="shared" si="86"/>
        <v>0</v>
      </c>
      <c r="AH110" s="77">
        <v>0</v>
      </c>
      <c r="AI110" s="70"/>
      <c r="AJ110" s="55">
        <f t="shared" si="87"/>
        <v>0</v>
      </c>
      <c r="AK110" s="77">
        <v>0</v>
      </c>
      <c r="AL110" s="70"/>
      <c r="AM110" s="55">
        <f t="shared" si="88"/>
        <v>0</v>
      </c>
      <c r="AN110" s="97">
        <f>SUM(D110,G110,J110,M110,P110,S110,V110,Y110,AB110,AE110,AH110,AK110)</f>
        <v>104</v>
      </c>
      <c r="AO110" s="77">
        <f>SUM(E110,H110,K110,N110,Q110,W110,T110,Z110,AC110,AF110,AI110,AL110)</f>
        <v>0</v>
      </c>
      <c r="AP110" s="56">
        <f t="shared" si="89"/>
        <v>0</v>
      </c>
      <c r="AQ110" s="118">
        <v>20</v>
      </c>
      <c r="AR110" s="121"/>
    </row>
    <row r="111" spans="1:44" x14ac:dyDescent="0.3">
      <c r="A111" s="233"/>
      <c r="B111" s="234"/>
      <c r="C111" s="102" t="s">
        <v>44</v>
      </c>
      <c r="D111" s="58">
        <f>SUM(D108:D110)</f>
        <v>0</v>
      </c>
      <c r="E111" s="71">
        <f>SUM(E108:E110)</f>
        <v>0</v>
      </c>
      <c r="F111" s="59">
        <f t="shared" si="78"/>
        <v>0</v>
      </c>
      <c r="G111" s="58">
        <f>SUM(G108:G110)</f>
        <v>0</v>
      </c>
      <c r="H111" s="71">
        <f>SUM(H108:H110)</f>
        <v>0</v>
      </c>
      <c r="I111" s="59">
        <f t="shared" si="90"/>
        <v>0</v>
      </c>
      <c r="J111" s="58">
        <f>SUM(J108:J110)</f>
        <v>0</v>
      </c>
      <c r="K111" s="71">
        <f>SUM(K108:K110)</f>
        <v>0</v>
      </c>
      <c r="L111" s="59">
        <f t="shared" si="79"/>
        <v>0</v>
      </c>
      <c r="M111" s="58">
        <f>SUM(M108:M110)</f>
        <v>0</v>
      </c>
      <c r="N111" s="71">
        <f>SUM(N108:N110)</f>
        <v>0</v>
      </c>
      <c r="O111" s="59">
        <f t="shared" si="80"/>
        <v>0</v>
      </c>
      <c r="P111" s="58">
        <f>SUM(P108:P110)</f>
        <v>0</v>
      </c>
      <c r="Q111" s="71">
        <f>SUM(Q108:Q110)</f>
        <v>0</v>
      </c>
      <c r="R111" s="59">
        <f t="shared" si="81"/>
        <v>0</v>
      </c>
      <c r="S111" s="58">
        <f>SUM(S108:S110)</f>
        <v>0</v>
      </c>
      <c r="T111" s="71">
        <f>SUM(T108:T110)</f>
        <v>0</v>
      </c>
      <c r="U111" s="59">
        <f t="shared" si="82"/>
        <v>0</v>
      </c>
      <c r="V111" s="58">
        <f>SUM(V108:V110)</f>
        <v>0</v>
      </c>
      <c r="W111" s="71">
        <f>SUM(W108:W110)</f>
        <v>0</v>
      </c>
      <c r="X111" s="59">
        <f t="shared" si="83"/>
        <v>0</v>
      </c>
      <c r="Y111" s="58">
        <f>SUM(Y108:Y110)</f>
        <v>0</v>
      </c>
      <c r="Z111" s="71">
        <f>SUM(Z108:Z110)</f>
        <v>0</v>
      </c>
      <c r="AA111" s="59">
        <f t="shared" si="84"/>
        <v>0</v>
      </c>
      <c r="AB111" s="58">
        <f>SUM(AB108:AB110)</f>
        <v>0</v>
      </c>
      <c r="AC111" s="71">
        <f>SUM(AC108:AC110)</f>
        <v>0</v>
      </c>
      <c r="AD111" s="59">
        <f t="shared" si="85"/>
        <v>0</v>
      </c>
      <c r="AE111" s="58">
        <f>SUM(AE108:AE110)</f>
        <v>155</v>
      </c>
      <c r="AF111" s="71">
        <f>SUM(AF108:AF110)</f>
        <v>0</v>
      </c>
      <c r="AG111" s="59">
        <f t="shared" si="86"/>
        <v>0</v>
      </c>
      <c r="AH111" s="58">
        <v>0</v>
      </c>
      <c r="AI111" s="71">
        <f>SUM(AI108:AI110)</f>
        <v>0</v>
      </c>
      <c r="AJ111" s="59">
        <f t="shared" si="87"/>
        <v>0</v>
      </c>
      <c r="AK111" s="58">
        <v>0</v>
      </c>
      <c r="AL111" s="71">
        <f>SUM(AL108:AL110)</f>
        <v>0</v>
      </c>
      <c r="AM111" s="59">
        <f t="shared" si="88"/>
        <v>0</v>
      </c>
      <c r="AN111" s="58">
        <f>SUM(AN108:AN110)</f>
        <v>155</v>
      </c>
      <c r="AO111" s="58">
        <f>SUM(AO108:AO110)</f>
        <v>0</v>
      </c>
      <c r="AP111" s="60">
        <f t="shared" si="89"/>
        <v>0</v>
      </c>
      <c r="AQ111" s="119">
        <f>SUM(AQ108:AQ110)</f>
        <v>66</v>
      </c>
      <c r="AR111" s="121"/>
    </row>
    <row r="112" spans="1:44" x14ac:dyDescent="0.3">
      <c r="A112" s="233"/>
      <c r="B112" s="232" t="s">
        <v>25</v>
      </c>
      <c r="C112" s="100" t="s">
        <v>38</v>
      </c>
      <c r="D112" s="77"/>
      <c r="E112" s="70"/>
      <c r="F112" s="55">
        <f t="shared" si="78"/>
        <v>0</v>
      </c>
      <c r="G112" s="77"/>
      <c r="H112" s="70"/>
      <c r="I112" s="55">
        <f t="shared" si="90"/>
        <v>0</v>
      </c>
      <c r="J112" s="77"/>
      <c r="K112" s="70"/>
      <c r="L112" s="55">
        <f t="shared" si="79"/>
        <v>0</v>
      </c>
      <c r="M112" s="77"/>
      <c r="N112" s="70"/>
      <c r="O112" s="55">
        <f t="shared" si="80"/>
        <v>0</v>
      </c>
      <c r="P112" s="77"/>
      <c r="Q112" s="70"/>
      <c r="R112" s="55">
        <f t="shared" si="81"/>
        <v>0</v>
      </c>
      <c r="S112" s="77"/>
      <c r="T112" s="70"/>
      <c r="U112" s="55">
        <f t="shared" si="82"/>
        <v>0</v>
      </c>
      <c r="V112" s="77"/>
      <c r="W112" s="70"/>
      <c r="X112" s="55">
        <f t="shared" si="83"/>
        <v>0</v>
      </c>
      <c r="Y112" s="77"/>
      <c r="Z112" s="70"/>
      <c r="AA112" s="55">
        <f t="shared" si="84"/>
        <v>0</v>
      </c>
      <c r="AB112" s="77"/>
      <c r="AC112" s="70"/>
      <c r="AD112" s="55">
        <f t="shared" si="85"/>
        <v>0</v>
      </c>
      <c r="AE112" s="77"/>
      <c r="AF112" s="70"/>
      <c r="AG112" s="55">
        <f t="shared" si="86"/>
        <v>0</v>
      </c>
      <c r="AH112" s="77">
        <v>0</v>
      </c>
      <c r="AI112" s="69"/>
      <c r="AJ112" s="55">
        <f t="shared" si="87"/>
        <v>0</v>
      </c>
      <c r="AK112" s="77">
        <v>0</v>
      </c>
      <c r="AL112" s="69"/>
      <c r="AM112" s="55">
        <f t="shared" si="88"/>
        <v>0</v>
      </c>
      <c r="AN112" s="97"/>
      <c r="AO112" s="77">
        <f>SUM(E112,H112,K112,N112,Q112,W112,T112,Z112,AC112,AF112,AI112,AL112)</f>
        <v>0</v>
      </c>
      <c r="AP112" s="56">
        <f t="shared" si="89"/>
        <v>0</v>
      </c>
      <c r="AQ112" s="118"/>
      <c r="AR112" s="121"/>
    </row>
    <row r="113" spans="1:44" x14ac:dyDescent="0.3">
      <c r="A113" s="233"/>
      <c r="B113" s="233"/>
      <c r="C113" s="54" t="s">
        <v>39</v>
      </c>
      <c r="D113" s="77"/>
      <c r="E113" s="77"/>
      <c r="F113" s="55">
        <f t="shared" si="78"/>
        <v>0</v>
      </c>
      <c r="G113" s="77"/>
      <c r="H113" s="77"/>
      <c r="I113" s="55">
        <f t="shared" si="90"/>
        <v>0</v>
      </c>
      <c r="J113" s="77"/>
      <c r="K113" s="77"/>
      <c r="L113" s="55">
        <f t="shared" si="79"/>
        <v>0</v>
      </c>
      <c r="M113" s="77"/>
      <c r="N113" s="77"/>
      <c r="O113" s="55">
        <f t="shared" si="80"/>
        <v>0</v>
      </c>
      <c r="P113" s="77"/>
      <c r="Q113" s="77"/>
      <c r="R113" s="55">
        <f t="shared" si="81"/>
        <v>0</v>
      </c>
      <c r="S113" s="77"/>
      <c r="T113" s="77"/>
      <c r="U113" s="55">
        <f t="shared" si="82"/>
        <v>0</v>
      </c>
      <c r="V113" s="77"/>
      <c r="W113" s="77"/>
      <c r="X113" s="55">
        <f t="shared" si="83"/>
        <v>0</v>
      </c>
      <c r="Y113" s="77"/>
      <c r="Z113" s="77"/>
      <c r="AA113" s="55">
        <f t="shared" si="84"/>
        <v>0</v>
      </c>
      <c r="AB113" s="77"/>
      <c r="AC113" s="77"/>
      <c r="AD113" s="55">
        <f t="shared" si="85"/>
        <v>0</v>
      </c>
      <c r="AE113" s="77"/>
      <c r="AF113" s="77"/>
      <c r="AG113" s="55">
        <f t="shared" si="86"/>
        <v>0</v>
      </c>
      <c r="AH113" s="77">
        <v>0</v>
      </c>
      <c r="AI113" s="70"/>
      <c r="AJ113" s="55">
        <f t="shared" si="87"/>
        <v>0</v>
      </c>
      <c r="AK113" s="77">
        <v>0</v>
      </c>
      <c r="AL113" s="70"/>
      <c r="AM113" s="55">
        <f t="shared" si="88"/>
        <v>0</v>
      </c>
      <c r="AN113" s="97"/>
      <c r="AO113" s="77">
        <f>SUM(E113,H113,K113,N113,Q113,W113,T113,Z113,AC113,AF113,AI113,AL113)</f>
        <v>0</v>
      </c>
      <c r="AP113" s="56">
        <f t="shared" si="89"/>
        <v>0</v>
      </c>
      <c r="AQ113" s="158"/>
      <c r="AR113" s="122"/>
    </row>
    <row r="114" spans="1:44" x14ac:dyDescent="0.3">
      <c r="A114" s="233"/>
      <c r="B114" s="233"/>
      <c r="C114" s="100" t="s">
        <v>52</v>
      </c>
      <c r="D114" s="77"/>
      <c r="E114" s="70"/>
      <c r="F114" s="55">
        <f t="shared" si="78"/>
        <v>0</v>
      </c>
      <c r="G114" s="77"/>
      <c r="H114" s="70"/>
      <c r="I114" s="55">
        <f t="shared" si="90"/>
        <v>0</v>
      </c>
      <c r="J114" s="77"/>
      <c r="K114" s="70"/>
      <c r="L114" s="55">
        <f t="shared" si="79"/>
        <v>0</v>
      </c>
      <c r="M114" s="77"/>
      <c r="N114" s="70"/>
      <c r="O114" s="55">
        <f t="shared" si="80"/>
        <v>0</v>
      </c>
      <c r="P114" s="77"/>
      <c r="Q114" s="70"/>
      <c r="R114" s="55">
        <f t="shared" si="81"/>
        <v>0</v>
      </c>
      <c r="S114" s="77"/>
      <c r="T114" s="70"/>
      <c r="U114" s="55">
        <f t="shared" si="82"/>
        <v>0</v>
      </c>
      <c r="V114" s="77"/>
      <c r="W114" s="70"/>
      <c r="X114" s="55">
        <f t="shared" si="83"/>
        <v>0</v>
      </c>
      <c r="Y114" s="77"/>
      <c r="Z114" s="70"/>
      <c r="AA114" s="55">
        <f t="shared" si="84"/>
        <v>0</v>
      </c>
      <c r="AB114" s="77"/>
      <c r="AC114" s="70"/>
      <c r="AD114" s="55">
        <f t="shared" si="85"/>
        <v>0</v>
      </c>
      <c r="AE114" s="77"/>
      <c r="AF114" s="70"/>
      <c r="AG114" s="55">
        <f t="shared" si="86"/>
        <v>0</v>
      </c>
      <c r="AH114" s="77">
        <v>0</v>
      </c>
      <c r="AI114" s="70"/>
      <c r="AJ114" s="55">
        <f t="shared" si="87"/>
        <v>0</v>
      </c>
      <c r="AK114" s="77">
        <v>0</v>
      </c>
      <c r="AL114" s="70"/>
      <c r="AM114" s="55">
        <f t="shared" si="88"/>
        <v>0</v>
      </c>
      <c r="AN114" s="97"/>
      <c r="AO114" s="77">
        <f>SUM(E114,H114,K114,N114,Q114,W114,T114,Z114,AC114,AF114,AI114,AL114)</f>
        <v>0</v>
      </c>
      <c r="AP114" s="56">
        <f t="shared" si="89"/>
        <v>0</v>
      </c>
      <c r="AQ114" s="118"/>
      <c r="AR114" s="121"/>
    </row>
    <row r="115" spans="1:44" x14ac:dyDescent="0.3">
      <c r="A115" s="233"/>
      <c r="B115" s="234"/>
      <c r="C115" s="102" t="s">
        <v>44</v>
      </c>
      <c r="D115" s="58">
        <f>SUM(D112:D114)</f>
        <v>0</v>
      </c>
      <c r="E115" s="71">
        <f>SUM(E112:E114)</f>
        <v>0</v>
      </c>
      <c r="F115" s="59">
        <f t="shared" si="78"/>
        <v>0</v>
      </c>
      <c r="G115" s="58">
        <f>SUM(G112:G114)</f>
        <v>0</v>
      </c>
      <c r="H115" s="71">
        <f>SUM(H112:H114)</f>
        <v>0</v>
      </c>
      <c r="I115" s="59">
        <f t="shared" si="90"/>
        <v>0</v>
      </c>
      <c r="J115" s="58">
        <f>SUM(J112:J114)</f>
        <v>0</v>
      </c>
      <c r="K115" s="71">
        <f>SUM(K112:K114)</f>
        <v>0</v>
      </c>
      <c r="L115" s="59">
        <f t="shared" si="79"/>
        <v>0</v>
      </c>
      <c r="M115" s="58">
        <f>SUM(M112:M114)</f>
        <v>0</v>
      </c>
      <c r="N115" s="71">
        <f>SUM(N112:N114)</f>
        <v>0</v>
      </c>
      <c r="O115" s="59">
        <f t="shared" si="80"/>
        <v>0</v>
      </c>
      <c r="P115" s="58">
        <f>SUM(P112:P114)</f>
        <v>0</v>
      </c>
      <c r="Q115" s="71">
        <f>SUM(Q112:Q114)</f>
        <v>0</v>
      </c>
      <c r="R115" s="59">
        <f t="shared" si="81"/>
        <v>0</v>
      </c>
      <c r="S115" s="58">
        <f>SUM(S112:S114)</f>
        <v>0</v>
      </c>
      <c r="T115" s="71">
        <f>SUM(T112:T114)</f>
        <v>0</v>
      </c>
      <c r="U115" s="59">
        <f t="shared" si="82"/>
        <v>0</v>
      </c>
      <c r="V115" s="58">
        <f>SUM(V112:V114)</f>
        <v>0</v>
      </c>
      <c r="W115" s="71">
        <f>SUM(W112:W114)</f>
        <v>0</v>
      </c>
      <c r="X115" s="59">
        <f t="shared" si="83"/>
        <v>0</v>
      </c>
      <c r="Y115" s="58">
        <f>SUM(Y112:Y114)</f>
        <v>0</v>
      </c>
      <c r="Z115" s="71">
        <f>SUM(Z112:Z114)</f>
        <v>0</v>
      </c>
      <c r="AA115" s="59">
        <f t="shared" si="84"/>
        <v>0</v>
      </c>
      <c r="AB115" s="58">
        <f>SUM(AB112:AB114)</f>
        <v>0</v>
      </c>
      <c r="AC115" s="71">
        <f>SUM(AC112:AC114)</f>
        <v>0</v>
      </c>
      <c r="AD115" s="59">
        <f t="shared" si="85"/>
        <v>0</v>
      </c>
      <c r="AE115" s="58">
        <f>SUM(AE112:AE114)</f>
        <v>0</v>
      </c>
      <c r="AF115" s="71">
        <f>SUM(AF112:AF114)</f>
        <v>0</v>
      </c>
      <c r="AG115" s="59">
        <f t="shared" si="86"/>
        <v>0</v>
      </c>
      <c r="AH115" s="58">
        <v>0</v>
      </c>
      <c r="AI115" s="71">
        <f>SUM(AI112:AI114)</f>
        <v>0</v>
      </c>
      <c r="AJ115" s="59">
        <f t="shared" si="87"/>
        <v>0</v>
      </c>
      <c r="AK115" s="58">
        <v>0</v>
      </c>
      <c r="AL115" s="71">
        <f>SUM(AL112:AL114)</f>
        <v>0</v>
      </c>
      <c r="AM115" s="59">
        <f t="shared" si="88"/>
        <v>0</v>
      </c>
      <c r="AN115" s="58">
        <f>SUM(AN112:AN114)</f>
        <v>0</v>
      </c>
      <c r="AO115" s="58">
        <f>SUM(AO112:AO114)</f>
        <v>0</v>
      </c>
      <c r="AP115" s="60">
        <f t="shared" si="89"/>
        <v>0</v>
      </c>
      <c r="AQ115" s="119">
        <f>SUM(AQ112:AQ114)</f>
        <v>0</v>
      </c>
      <c r="AR115" s="121"/>
    </row>
    <row r="116" spans="1:44" x14ac:dyDescent="0.3">
      <c r="A116" s="233"/>
      <c r="B116" s="232" t="s">
        <v>26</v>
      </c>
      <c r="C116" s="100" t="s">
        <v>55</v>
      </c>
      <c r="D116" s="77"/>
      <c r="E116" s="77"/>
      <c r="F116" s="55">
        <f t="shared" si="78"/>
        <v>0</v>
      </c>
      <c r="G116" s="77"/>
      <c r="H116" s="77"/>
      <c r="I116" s="55">
        <f t="shared" si="90"/>
        <v>0</v>
      </c>
      <c r="J116" s="77"/>
      <c r="K116" s="77"/>
      <c r="L116" s="55">
        <f t="shared" si="79"/>
        <v>0</v>
      </c>
      <c r="M116" s="77"/>
      <c r="N116" s="77"/>
      <c r="O116" s="55">
        <f t="shared" si="80"/>
        <v>0</v>
      </c>
      <c r="P116" s="77"/>
      <c r="Q116" s="77"/>
      <c r="R116" s="55">
        <f t="shared" si="81"/>
        <v>0</v>
      </c>
      <c r="S116" s="77"/>
      <c r="T116" s="77"/>
      <c r="U116" s="55">
        <f t="shared" si="82"/>
        <v>0</v>
      </c>
      <c r="V116" s="77"/>
      <c r="W116" s="77"/>
      <c r="X116" s="55">
        <f t="shared" si="83"/>
        <v>0</v>
      </c>
      <c r="Y116" s="77"/>
      <c r="Z116" s="77"/>
      <c r="AA116" s="55">
        <f t="shared" si="84"/>
        <v>0</v>
      </c>
      <c r="AB116" s="77"/>
      <c r="AC116" s="77"/>
      <c r="AD116" s="55">
        <f t="shared" si="85"/>
        <v>0</v>
      </c>
      <c r="AE116" s="77"/>
      <c r="AF116" s="77"/>
      <c r="AG116" s="55">
        <f t="shared" si="86"/>
        <v>0</v>
      </c>
      <c r="AH116" s="77">
        <v>0</v>
      </c>
      <c r="AI116" s="69"/>
      <c r="AJ116" s="55">
        <f t="shared" si="87"/>
        <v>0</v>
      </c>
      <c r="AK116" s="77">
        <v>0</v>
      </c>
      <c r="AL116" s="69"/>
      <c r="AM116" s="55">
        <f t="shared" si="88"/>
        <v>0</v>
      </c>
      <c r="AN116" s="97"/>
      <c r="AO116" s="77">
        <f>SUM(E116,H116,K116,N116,Q116,W116,T116,Z116,AC116,AF116,AI116,AL116)</f>
        <v>0</v>
      </c>
      <c r="AP116" s="56">
        <f t="shared" si="89"/>
        <v>0</v>
      </c>
      <c r="AQ116" s="124"/>
      <c r="AR116" s="121"/>
    </row>
    <row r="117" spans="1:44" x14ac:dyDescent="0.3">
      <c r="A117" s="233"/>
      <c r="B117" s="233"/>
      <c r="C117" s="100" t="s">
        <v>50</v>
      </c>
      <c r="D117" s="77"/>
      <c r="E117" s="72"/>
      <c r="F117" s="55">
        <f t="shared" si="78"/>
        <v>0</v>
      </c>
      <c r="G117" s="77"/>
      <c r="H117" s="72"/>
      <c r="I117" s="55">
        <f t="shared" si="90"/>
        <v>0</v>
      </c>
      <c r="J117" s="77"/>
      <c r="K117" s="70"/>
      <c r="L117" s="55">
        <f t="shared" si="79"/>
        <v>0</v>
      </c>
      <c r="M117" s="77"/>
      <c r="N117" s="72"/>
      <c r="O117" s="55">
        <f t="shared" si="80"/>
        <v>0</v>
      </c>
      <c r="P117" s="77"/>
      <c r="Q117" s="72"/>
      <c r="R117" s="55">
        <f t="shared" si="81"/>
        <v>0</v>
      </c>
      <c r="S117" s="77"/>
      <c r="T117" s="72"/>
      <c r="U117" s="55">
        <f t="shared" si="82"/>
        <v>0</v>
      </c>
      <c r="V117" s="77"/>
      <c r="W117" s="72"/>
      <c r="X117" s="55">
        <f t="shared" si="83"/>
        <v>0</v>
      </c>
      <c r="Y117" s="77"/>
      <c r="Z117" s="72"/>
      <c r="AA117" s="55">
        <f t="shared" si="84"/>
        <v>0</v>
      </c>
      <c r="AB117" s="77"/>
      <c r="AC117" s="72"/>
      <c r="AD117" s="55">
        <f t="shared" si="85"/>
        <v>0</v>
      </c>
      <c r="AE117" s="111"/>
      <c r="AF117" s="70"/>
      <c r="AG117" s="55">
        <f t="shared" si="86"/>
        <v>0</v>
      </c>
      <c r="AH117" s="77">
        <v>0</v>
      </c>
      <c r="AI117" s="70"/>
      <c r="AJ117" s="55">
        <f t="shared" si="87"/>
        <v>0</v>
      </c>
      <c r="AK117" s="77">
        <v>0</v>
      </c>
      <c r="AL117" s="70"/>
      <c r="AM117" s="55">
        <f t="shared" si="88"/>
        <v>0</v>
      </c>
      <c r="AN117" s="97"/>
      <c r="AO117" s="77">
        <f>SUM(E117,H117,K117,N117,Q117,W117,T117,Z117,AC117,AF117,AI117,AL117)</f>
        <v>0</v>
      </c>
      <c r="AP117" s="56">
        <f t="shared" si="89"/>
        <v>0</v>
      </c>
      <c r="AQ117" s="118"/>
      <c r="AR117" s="121"/>
    </row>
    <row r="118" spans="1:44" x14ac:dyDescent="0.3">
      <c r="A118" s="233"/>
      <c r="B118" s="233"/>
      <c r="C118" s="100" t="s">
        <v>51</v>
      </c>
      <c r="D118" s="77"/>
      <c r="E118" s="70"/>
      <c r="F118" s="55">
        <f t="shared" si="78"/>
        <v>0</v>
      </c>
      <c r="G118" s="77"/>
      <c r="H118" s="70"/>
      <c r="I118" s="55">
        <f t="shared" si="90"/>
        <v>0</v>
      </c>
      <c r="J118" s="77"/>
      <c r="K118" s="70"/>
      <c r="L118" s="55">
        <f t="shared" si="79"/>
        <v>0</v>
      </c>
      <c r="M118" s="77"/>
      <c r="N118" s="70"/>
      <c r="O118" s="55">
        <f t="shared" si="80"/>
        <v>0</v>
      </c>
      <c r="P118" s="77"/>
      <c r="Q118" s="70"/>
      <c r="R118" s="55">
        <f t="shared" si="81"/>
        <v>0</v>
      </c>
      <c r="S118" s="77"/>
      <c r="T118" s="70"/>
      <c r="U118" s="55">
        <f t="shared" si="82"/>
        <v>0</v>
      </c>
      <c r="V118" s="77"/>
      <c r="W118" s="70"/>
      <c r="X118" s="55">
        <f t="shared" si="83"/>
        <v>0</v>
      </c>
      <c r="Y118" s="77"/>
      <c r="Z118" s="70"/>
      <c r="AA118" s="55">
        <f t="shared" si="84"/>
        <v>0</v>
      </c>
      <c r="AB118" s="77"/>
      <c r="AC118" s="70"/>
      <c r="AD118" s="55">
        <f t="shared" si="85"/>
        <v>0</v>
      </c>
      <c r="AE118" s="77"/>
      <c r="AF118" s="70"/>
      <c r="AG118" s="55">
        <f t="shared" si="86"/>
        <v>0</v>
      </c>
      <c r="AH118" s="77">
        <v>0</v>
      </c>
      <c r="AI118" s="70"/>
      <c r="AJ118" s="55">
        <f t="shared" si="87"/>
        <v>0</v>
      </c>
      <c r="AK118" s="77">
        <v>0</v>
      </c>
      <c r="AL118" s="70"/>
      <c r="AM118" s="55">
        <f t="shared" si="88"/>
        <v>0</v>
      </c>
      <c r="AN118" s="97"/>
      <c r="AO118" s="77">
        <f>SUM(E118,H118,K118,N118,Q118,W118,T118,Z118,AC118,AF118,AI118,AL118)</f>
        <v>0</v>
      </c>
      <c r="AP118" s="56">
        <f t="shared" si="89"/>
        <v>0</v>
      </c>
      <c r="AQ118" s="118"/>
      <c r="AR118" s="121"/>
    </row>
    <row r="119" spans="1:44" x14ac:dyDescent="0.3">
      <c r="A119" s="233"/>
      <c r="B119" s="234"/>
      <c r="C119" s="102" t="s">
        <v>44</v>
      </c>
      <c r="D119" s="58">
        <f>SUM(D116:D118)</f>
        <v>0</v>
      </c>
      <c r="E119" s="71">
        <f>SUM(E116:E118)</f>
        <v>0</v>
      </c>
      <c r="F119" s="59">
        <f t="shared" si="78"/>
        <v>0</v>
      </c>
      <c r="G119" s="58">
        <f>SUM(G116:G118)</f>
        <v>0</v>
      </c>
      <c r="H119" s="71">
        <f>SUM(H116:H118)</f>
        <v>0</v>
      </c>
      <c r="I119" s="59">
        <f t="shared" si="90"/>
        <v>0</v>
      </c>
      <c r="J119" s="58">
        <f>SUM(J116:J118)</f>
        <v>0</v>
      </c>
      <c r="K119" s="71">
        <f>SUM(K116:K118)</f>
        <v>0</v>
      </c>
      <c r="L119" s="59">
        <f t="shared" si="79"/>
        <v>0</v>
      </c>
      <c r="M119" s="58">
        <f>SUM(M116:M118)</f>
        <v>0</v>
      </c>
      <c r="N119" s="71">
        <f>SUM(N116:N118)</f>
        <v>0</v>
      </c>
      <c r="O119" s="59">
        <f t="shared" si="80"/>
        <v>0</v>
      </c>
      <c r="P119" s="58">
        <f>SUM(P116:P118)</f>
        <v>0</v>
      </c>
      <c r="Q119" s="71">
        <f>SUM(Q116:Q118)</f>
        <v>0</v>
      </c>
      <c r="R119" s="59">
        <f t="shared" si="81"/>
        <v>0</v>
      </c>
      <c r="S119" s="58">
        <f>SUM(S116:S118)</f>
        <v>0</v>
      </c>
      <c r="T119" s="71">
        <f>SUM(T116:T118)</f>
        <v>0</v>
      </c>
      <c r="U119" s="59">
        <f t="shared" si="82"/>
        <v>0</v>
      </c>
      <c r="V119" s="58">
        <f>SUM(V116:V118)</f>
        <v>0</v>
      </c>
      <c r="W119" s="71">
        <f>SUM(W116:W118)</f>
        <v>0</v>
      </c>
      <c r="X119" s="59">
        <f t="shared" si="83"/>
        <v>0</v>
      </c>
      <c r="Y119" s="58">
        <f>SUM(Y116:Y118)</f>
        <v>0</v>
      </c>
      <c r="Z119" s="71">
        <f>SUM(Z116:Z118)</f>
        <v>0</v>
      </c>
      <c r="AA119" s="59">
        <f t="shared" si="84"/>
        <v>0</v>
      </c>
      <c r="AB119" s="58">
        <f>SUM(AB116:AB118)</f>
        <v>0</v>
      </c>
      <c r="AC119" s="71">
        <f>SUM(AC116:AC118)</f>
        <v>0</v>
      </c>
      <c r="AD119" s="59">
        <f t="shared" si="85"/>
        <v>0</v>
      </c>
      <c r="AE119" s="58">
        <f>SUM(AE116:AE118)</f>
        <v>0</v>
      </c>
      <c r="AF119" s="71">
        <f>SUM(AF116:AF118)</f>
        <v>0</v>
      </c>
      <c r="AG119" s="59">
        <f t="shared" si="86"/>
        <v>0</v>
      </c>
      <c r="AH119" s="58">
        <v>0</v>
      </c>
      <c r="AI119" s="71">
        <f>SUM(AI116:AI118)</f>
        <v>0</v>
      </c>
      <c r="AJ119" s="59">
        <f t="shared" si="87"/>
        <v>0</v>
      </c>
      <c r="AK119" s="58">
        <v>0</v>
      </c>
      <c r="AL119" s="71">
        <f>SUM(AL116:AL118)</f>
        <v>0</v>
      </c>
      <c r="AM119" s="59">
        <f t="shared" si="88"/>
        <v>0</v>
      </c>
      <c r="AN119" s="58">
        <f>SUM(AN116:AN118)</f>
        <v>0</v>
      </c>
      <c r="AO119" s="58">
        <f>SUM(AO116:AO118)</f>
        <v>0</v>
      </c>
      <c r="AP119" s="60">
        <f t="shared" si="89"/>
        <v>0</v>
      </c>
      <c r="AQ119" s="119">
        <f>SUM(AQ116:AQ118)</f>
        <v>0</v>
      </c>
      <c r="AR119" s="121"/>
    </row>
    <row r="120" spans="1:44" x14ac:dyDescent="0.3">
      <c r="A120" s="233"/>
      <c r="B120" s="232" t="s">
        <v>9</v>
      </c>
      <c r="C120" s="100" t="s">
        <v>53</v>
      </c>
      <c r="D120" s="77"/>
      <c r="E120" s="70"/>
      <c r="F120" s="55">
        <f t="shared" si="78"/>
        <v>0</v>
      </c>
      <c r="G120" s="77"/>
      <c r="H120" s="70"/>
      <c r="I120" s="55">
        <f t="shared" si="90"/>
        <v>0</v>
      </c>
      <c r="J120" s="113"/>
      <c r="K120" s="70"/>
      <c r="L120" s="55">
        <f t="shared" si="79"/>
        <v>0</v>
      </c>
      <c r="M120" s="77"/>
      <c r="N120" s="70"/>
      <c r="O120" s="55">
        <f t="shared" si="80"/>
        <v>0</v>
      </c>
      <c r="P120" s="77"/>
      <c r="Q120" s="70"/>
      <c r="R120" s="55">
        <f t="shared" si="81"/>
        <v>0</v>
      </c>
      <c r="S120" s="77"/>
      <c r="T120" s="70"/>
      <c r="U120" s="55">
        <f t="shared" si="82"/>
        <v>0</v>
      </c>
      <c r="V120" s="77"/>
      <c r="W120" s="70"/>
      <c r="X120" s="55">
        <f t="shared" si="83"/>
        <v>0</v>
      </c>
      <c r="Y120" s="77"/>
      <c r="Z120" s="70"/>
      <c r="AA120" s="55">
        <f t="shared" si="84"/>
        <v>0</v>
      </c>
      <c r="AB120" s="77"/>
      <c r="AC120" s="70"/>
      <c r="AD120" s="55">
        <f t="shared" si="85"/>
        <v>0</v>
      </c>
      <c r="AE120" s="149"/>
      <c r="AF120" s="70"/>
      <c r="AG120" s="55">
        <f t="shared" si="86"/>
        <v>0</v>
      </c>
      <c r="AH120" s="77">
        <v>0</v>
      </c>
      <c r="AI120" s="69"/>
      <c r="AJ120" s="55">
        <f t="shared" si="87"/>
        <v>0</v>
      </c>
      <c r="AK120" s="77">
        <v>0</v>
      </c>
      <c r="AL120" s="69"/>
      <c r="AM120" s="55">
        <f t="shared" si="88"/>
        <v>0</v>
      </c>
      <c r="AN120" s="97"/>
      <c r="AO120" s="77">
        <f>SUM(E120,H120,K120,N120,Q120,W120,T120,Z120,AC120,AF120,AI120,AL120)</f>
        <v>0</v>
      </c>
      <c r="AP120" s="56">
        <f t="shared" si="89"/>
        <v>0</v>
      </c>
      <c r="AQ120" s="118"/>
      <c r="AR120" s="121"/>
    </row>
    <row r="121" spans="1:44" x14ac:dyDescent="0.3">
      <c r="A121" s="233"/>
      <c r="B121" s="233"/>
      <c r="C121" s="100" t="s">
        <v>48</v>
      </c>
      <c r="D121" s="77"/>
      <c r="E121" s="70"/>
      <c r="F121" s="55">
        <f t="shared" si="78"/>
        <v>0</v>
      </c>
      <c r="G121" s="77"/>
      <c r="H121" s="70"/>
      <c r="I121" s="55">
        <f t="shared" si="90"/>
        <v>0</v>
      </c>
      <c r="J121" s="77"/>
      <c r="K121" s="70"/>
      <c r="L121" s="55">
        <f t="shared" si="79"/>
        <v>0</v>
      </c>
      <c r="M121" s="77"/>
      <c r="N121" s="70"/>
      <c r="O121" s="55">
        <f t="shared" si="80"/>
        <v>0</v>
      </c>
      <c r="P121" s="77"/>
      <c r="Q121" s="70"/>
      <c r="R121" s="55">
        <f t="shared" si="81"/>
        <v>0</v>
      </c>
      <c r="S121" s="77"/>
      <c r="T121" s="70"/>
      <c r="U121" s="55">
        <f t="shared" si="82"/>
        <v>0</v>
      </c>
      <c r="V121" s="77"/>
      <c r="W121" s="70"/>
      <c r="X121" s="55">
        <f t="shared" si="83"/>
        <v>0</v>
      </c>
      <c r="Y121" s="77"/>
      <c r="Z121" s="70"/>
      <c r="AA121" s="55">
        <f t="shared" si="84"/>
        <v>0</v>
      </c>
      <c r="AB121" s="77"/>
      <c r="AC121" s="70"/>
      <c r="AD121" s="55">
        <f t="shared" si="85"/>
        <v>0</v>
      </c>
      <c r="AE121" s="149"/>
      <c r="AF121" s="70"/>
      <c r="AG121" s="55">
        <f t="shared" si="86"/>
        <v>0</v>
      </c>
      <c r="AH121" s="77">
        <v>0</v>
      </c>
      <c r="AI121" s="70"/>
      <c r="AJ121" s="55">
        <f t="shared" si="87"/>
        <v>0</v>
      </c>
      <c r="AK121" s="77">
        <v>0</v>
      </c>
      <c r="AL121" s="70"/>
      <c r="AM121" s="55">
        <f t="shared" si="88"/>
        <v>0</v>
      </c>
      <c r="AN121" s="97"/>
      <c r="AO121" s="77">
        <f>SUM(E121,H121,K121,N121,Q121,W121,T121,Z121,AC121,AF121,AI121,AL121)</f>
        <v>0</v>
      </c>
      <c r="AP121" s="56">
        <f t="shared" si="89"/>
        <v>0</v>
      </c>
      <c r="AQ121" s="158"/>
      <c r="AR121" s="121"/>
    </row>
    <row r="122" spans="1:44" x14ac:dyDescent="0.3">
      <c r="A122" s="233"/>
      <c r="B122" s="233"/>
      <c r="C122" s="100" t="s">
        <v>54</v>
      </c>
      <c r="D122" s="77">
        <v>0</v>
      </c>
      <c r="E122" s="70"/>
      <c r="F122" s="55">
        <f t="shared" si="78"/>
        <v>0</v>
      </c>
      <c r="G122" s="77">
        <v>0</v>
      </c>
      <c r="H122" s="70"/>
      <c r="I122" s="55">
        <f t="shared" si="90"/>
        <v>0</v>
      </c>
      <c r="J122" s="77"/>
      <c r="K122" s="70"/>
      <c r="L122" s="55">
        <f t="shared" si="79"/>
        <v>0</v>
      </c>
      <c r="M122" s="77">
        <v>0</v>
      </c>
      <c r="N122" s="70"/>
      <c r="O122" s="55">
        <f t="shared" si="80"/>
        <v>0</v>
      </c>
      <c r="P122" s="77">
        <v>0</v>
      </c>
      <c r="Q122" s="70"/>
      <c r="R122" s="55">
        <f t="shared" si="81"/>
        <v>0</v>
      </c>
      <c r="S122" s="77"/>
      <c r="T122" s="70"/>
      <c r="U122" s="55">
        <f t="shared" si="82"/>
        <v>0</v>
      </c>
      <c r="V122" s="77"/>
      <c r="W122" s="70"/>
      <c r="X122" s="55">
        <f t="shared" si="83"/>
        <v>0</v>
      </c>
      <c r="Y122" s="77"/>
      <c r="Z122" s="70"/>
      <c r="AA122" s="55">
        <f t="shared" si="84"/>
        <v>0</v>
      </c>
      <c r="AB122" s="77"/>
      <c r="AC122" s="70"/>
      <c r="AD122" s="55">
        <f t="shared" si="85"/>
        <v>0</v>
      </c>
      <c r="AE122"/>
      <c r="AF122" s="70"/>
      <c r="AG122" s="55">
        <f t="shared" si="86"/>
        <v>0</v>
      </c>
      <c r="AH122" s="77">
        <v>0</v>
      </c>
      <c r="AI122" s="70"/>
      <c r="AJ122" s="55">
        <f t="shared" si="87"/>
        <v>0</v>
      </c>
      <c r="AK122" s="77">
        <v>0</v>
      </c>
      <c r="AL122" s="70"/>
      <c r="AM122" s="55">
        <f t="shared" si="88"/>
        <v>0</v>
      </c>
      <c r="AN122" s="97"/>
      <c r="AO122" s="77">
        <f>SUM(E122,H122,K122,N122,Q122,W122,T122,Z122,AC122,AF122,AI122,AL122)</f>
        <v>0</v>
      </c>
      <c r="AP122" s="56">
        <f t="shared" si="89"/>
        <v>0</v>
      </c>
      <c r="AQ122" s="118"/>
      <c r="AR122" s="121"/>
    </row>
    <row r="123" spans="1:44" x14ac:dyDescent="0.3">
      <c r="A123" s="234"/>
      <c r="B123" s="234"/>
      <c r="C123" s="102" t="s">
        <v>44</v>
      </c>
      <c r="D123" s="58">
        <f>SUM(D120:D122)</f>
        <v>0</v>
      </c>
      <c r="E123" s="71">
        <f>SUM(E120:E122)</f>
        <v>0</v>
      </c>
      <c r="F123" s="59">
        <f t="shared" si="78"/>
        <v>0</v>
      </c>
      <c r="G123" s="58">
        <f>SUM(G120:G122)</f>
        <v>0</v>
      </c>
      <c r="H123" s="71">
        <f>SUM(H120:H122)</f>
        <v>0</v>
      </c>
      <c r="I123" s="59">
        <f t="shared" si="90"/>
        <v>0</v>
      </c>
      <c r="J123" s="58">
        <f>SUM(J120:J122)</f>
        <v>0</v>
      </c>
      <c r="K123" s="71">
        <f>SUM(K120:K122)</f>
        <v>0</v>
      </c>
      <c r="L123" s="59">
        <f t="shared" si="79"/>
        <v>0</v>
      </c>
      <c r="M123" s="58">
        <f>SUM(M120:M122)</f>
        <v>0</v>
      </c>
      <c r="N123" s="71">
        <f>SUM(N120:N122)</f>
        <v>0</v>
      </c>
      <c r="O123" s="59">
        <f t="shared" si="80"/>
        <v>0</v>
      </c>
      <c r="P123" s="58">
        <f>SUM(P120:P122)</f>
        <v>0</v>
      </c>
      <c r="Q123" s="71">
        <f>SUM(Q120:Q122)</f>
        <v>0</v>
      </c>
      <c r="R123" s="59">
        <f t="shared" si="81"/>
        <v>0</v>
      </c>
      <c r="S123" s="58">
        <f>SUM(S120:S122)</f>
        <v>0</v>
      </c>
      <c r="T123" s="71">
        <f>SUM(T120:T122)</f>
        <v>0</v>
      </c>
      <c r="U123" s="59">
        <f t="shared" si="82"/>
        <v>0</v>
      </c>
      <c r="V123" s="58">
        <f>SUM(V120:V122)</f>
        <v>0</v>
      </c>
      <c r="W123" s="71">
        <f>SUM(W120:W122)</f>
        <v>0</v>
      </c>
      <c r="X123" s="59">
        <f t="shared" si="83"/>
        <v>0</v>
      </c>
      <c r="Y123" s="58">
        <f>SUM(Y120:Y122)</f>
        <v>0</v>
      </c>
      <c r="Z123" s="71">
        <f>SUM(Z120:Z122)</f>
        <v>0</v>
      </c>
      <c r="AA123" s="59">
        <f t="shared" si="84"/>
        <v>0</v>
      </c>
      <c r="AB123" s="58">
        <f>SUM(AB120:AB122)</f>
        <v>0</v>
      </c>
      <c r="AC123" s="71">
        <f>SUM(AC120:AC122)</f>
        <v>0</v>
      </c>
      <c r="AD123" s="59">
        <f t="shared" si="85"/>
        <v>0</v>
      </c>
      <c r="AE123" s="58">
        <f>SUM(AE120:AE122)</f>
        <v>0</v>
      </c>
      <c r="AF123" s="71">
        <f>SUM(AF120:AF122)</f>
        <v>0</v>
      </c>
      <c r="AG123" s="59">
        <f t="shared" si="86"/>
        <v>0</v>
      </c>
      <c r="AH123" s="58">
        <v>0</v>
      </c>
      <c r="AI123" s="71">
        <f>SUM(AI120:AI122)</f>
        <v>0</v>
      </c>
      <c r="AJ123" s="59">
        <f t="shared" si="87"/>
        <v>0</v>
      </c>
      <c r="AK123" s="58">
        <v>0</v>
      </c>
      <c r="AL123" s="71">
        <f>SUM(AL120:AL122)</f>
        <v>0</v>
      </c>
      <c r="AM123" s="59">
        <f t="shared" si="88"/>
        <v>0</v>
      </c>
      <c r="AN123" s="58">
        <f>SUM(AN120:AN122)</f>
        <v>0</v>
      </c>
      <c r="AO123" s="58">
        <f>SUM(AO120:AO122)</f>
        <v>0</v>
      </c>
      <c r="AP123" s="60">
        <f t="shared" si="89"/>
        <v>0</v>
      </c>
      <c r="AQ123" s="119">
        <f>SUM(AQ120:AQ122)</f>
        <v>0</v>
      </c>
      <c r="AR123" s="121"/>
    </row>
    <row r="124" spans="1:44" x14ac:dyDescent="0.3">
      <c r="A124" s="235" t="s">
        <v>46</v>
      </c>
      <c r="B124" s="236"/>
      <c r="C124" s="237"/>
      <c r="D124" s="61">
        <f>SUM(D111,D115,D119,D123)</f>
        <v>0</v>
      </c>
      <c r="E124" s="73">
        <f>SUM(E111,E115,E119,E123)</f>
        <v>0</v>
      </c>
      <c r="F124" s="62">
        <f t="shared" si="78"/>
        <v>0</v>
      </c>
      <c r="G124" s="61">
        <f>SUM(G111,G115,G119,G123)</f>
        <v>0</v>
      </c>
      <c r="H124" s="73">
        <f>SUM(H111,H115,H119,H123)</f>
        <v>0</v>
      </c>
      <c r="I124" s="62">
        <f t="shared" si="90"/>
        <v>0</v>
      </c>
      <c r="J124" s="61">
        <f>SUM(J111,J115,J119,J123)</f>
        <v>0</v>
      </c>
      <c r="K124" s="73">
        <f>SUM(K111,K115,K119,K123)</f>
        <v>0</v>
      </c>
      <c r="L124" s="62">
        <f t="shared" si="79"/>
        <v>0</v>
      </c>
      <c r="M124" s="61">
        <f>SUM(M111,M115,M119,M123)</f>
        <v>0</v>
      </c>
      <c r="N124" s="73">
        <f>SUM(N111,N115,N119,N123)</f>
        <v>0</v>
      </c>
      <c r="O124" s="62">
        <f t="shared" si="80"/>
        <v>0</v>
      </c>
      <c r="P124" s="61">
        <f>SUM(P111,P115,P119,P123)</f>
        <v>0</v>
      </c>
      <c r="Q124" s="73">
        <f>SUM(Q111,Q115,Q119,Q123)</f>
        <v>0</v>
      </c>
      <c r="R124" s="62">
        <f t="shared" si="81"/>
        <v>0</v>
      </c>
      <c r="S124" s="61">
        <f>SUM(S111,S115,S119,S123)</f>
        <v>0</v>
      </c>
      <c r="T124" s="73">
        <f>SUM(T111,T115,T119,T123)</f>
        <v>0</v>
      </c>
      <c r="U124" s="62">
        <f t="shared" si="82"/>
        <v>0</v>
      </c>
      <c r="V124" s="61">
        <f>SUM(V111,V115,V119,V123)</f>
        <v>0</v>
      </c>
      <c r="W124" s="73">
        <f>SUM(W111,W115,W119,W123)</f>
        <v>0</v>
      </c>
      <c r="X124" s="62">
        <f t="shared" si="83"/>
        <v>0</v>
      </c>
      <c r="Y124" s="61">
        <f>SUM(Y111,Y115,Y119,Y123)</f>
        <v>0</v>
      </c>
      <c r="Z124" s="73">
        <f>SUM(Z111,Z115,Z119,Z123)</f>
        <v>0</v>
      </c>
      <c r="AA124" s="62">
        <f t="shared" si="84"/>
        <v>0</v>
      </c>
      <c r="AB124" s="61">
        <f>SUM(AB111,AB115,AB119,AB123)</f>
        <v>0</v>
      </c>
      <c r="AC124" s="73">
        <f>SUM(AC111,AC115,AC119,AC123)</f>
        <v>0</v>
      </c>
      <c r="AD124" s="62">
        <f t="shared" si="85"/>
        <v>0</v>
      </c>
      <c r="AE124" s="61">
        <f>SUM(AE111,AE115,AE119,AE123)</f>
        <v>155</v>
      </c>
      <c r="AF124" s="73">
        <f>SUM(AF111,AF115,AF119,AF123)</f>
        <v>0</v>
      </c>
      <c r="AG124" s="62">
        <f t="shared" si="86"/>
        <v>0</v>
      </c>
      <c r="AH124" s="61">
        <f>SUM(AH111,AH115,AH119,AH123)</f>
        <v>0</v>
      </c>
      <c r="AI124" s="73">
        <f>SUM(AI111,AI115,AI119,AI123)</f>
        <v>0</v>
      </c>
      <c r="AJ124" s="62">
        <f t="shared" si="87"/>
        <v>0</v>
      </c>
      <c r="AK124" s="61">
        <f>SUM(AK111,AK115,AK119,AK123)</f>
        <v>0</v>
      </c>
      <c r="AL124" s="73">
        <f>SUM(AL111,AL115,AL119,AL123)</f>
        <v>0</v>
      </c>
      <c r="AM124" s="62">
        <f t="shared" si="88"/>
        <v>0</v>
      </c>
      <c r="AN124" s="61">
        <f>SUM(AN111,AN115,AN119,AN123)</f>
        <v>155</v>
      </c>
      <c r="AO124" s="61">
        <f>SUM(AO111,AO115,AO119,AO123)</f>
        <v>0</v>
      </c>
      <c r="AP124" s="63">
        <f t="shared" si="89"/>
        <v>0</v>
      </c>
      <c r="AQ124" s="120">
        <f>SUM(AQ111,AQ115,AQ119,AQ123)</f>
        <v>66</v>
      </c>
      <c r="AR124" s="121"/>
    </row>
    <row r="125" spans="1:44" x14ac:dyDescent="0.3">
      <c r="A125" s="238" t="s">
        <v>33</v>
      </c>
      <c r="B125" s="232" t="s">
        <v>24</v>
      </c>
      <c r="C125" s="100" t="s">
        <v>41</v>
      </c>
      <c r="D125" s="5">
        <v>2766</v>
      </c>
      <c r="E125" s="70"/>
      <c r="F125" s="55">
        <f t="shared" si="78"/>
        <v>0</v>
      </c>
      <c r="G125" s="77">
        <v>8393</v>
      </c>
      <c r="H125" s="70"/>
      <c r="I125" s="55">
        <f t="shared" si="90"/>
        <v>0</v>
      </c>
      <c r="J125" s="77">
        <v>3119</v>
      </c>
      <c r="K125" s="70"/>
      <c r="L125" s="55">
        <f t="shared" si="79"/>
        <v>0</v>
      </c>
      <c r="M125" s="77">
        <v>4860</v>
      </c>
      <c r="N125" s="70"/>
      <c r="O125" s="55">
        <f t="shared" si="80"/>
        <v>0</v>
      </c>
      <c r="P125" s="77">
        <v>0</v>
      </c>
      <c r="Q125" s="70"/>
      <c r="R125" s="55">
        <f t="shared" si="81"/>
        <v>0</v>
      </c>
      <c r="S125" s="77">
        <v>0</v>
      </c>
      <c r="T125" s="70"/>
      <c r="U125" s="55">
        <f t="shared" si="82"/>
        <v>0</v>
      </c>
      <c r="V125" s="77">
        <v>4101</v>
      </c>
      <c r="W125" s="70"/>
      <c r="X125" s="55">
        <f t="shared" si="83"/>
        <v>0</v>
      </c>
      <c r="Y125" s="77">
        <v>0</v>
      </c>
      <c r="Z125" s="70"/>
      <c r="AA125" s="55">
        <f t="shared" si="84"/>
        <v>0</v>
      </c>
      <c r="AB125" s="77">
        <v>0</v>
      </c>
      <c r="AC125" s="70"/>
      <c r="AD125" s="55">
        <f t="shared" si="85"/>
        <v>0</v>
      </c>
      <c r="AE125" s="77"/>
      <c r="AF125" s="70"/>
      <c r="AG125" s="55">
        <f t="shared" si="86"/>
        <v>0</v>
      </c>
      <c r="AH125" s="77">
        <v>0</v>
      </c>
      <c r="AI125" s="69"/>
      <c r="AJ125" s="55">
        <f t="shared" si="87"/>
        <v>0</v>
      </c>
      <c r="AK125" s="77">
        <v>0</v>
      </c>
      <c r="AL125" s="69"/>
      <c r="AM125" s="55">
        <f t="shared" si="88"/>
        <v>0</v>
      </c>
      <c r="AN125" s="97">
        <f>SUM(D125,G125,J125,M125,P125,S125,V125,Y125,AB125,AE125,AH125,AK125)</f>
        <v>23239</v>
      </c>
      <c r="AO125" s="77">
        <f>SUM(E125,H125,K125,N125,Q125,W125,T125,Z125,AC125,AF125,AI125,AL125)</f>
        <v>0</v>
      </c>
      <c r="AP125" s="56">
        <f t="shared" si="89"/>
        <v>0</v>
      </c>
      <c r="AQ125" s="166">
        <v>5759</v>
      </c>
      <c r="AR125" s="121"/>
    </row>
    <row r="126" spans="1:44" x14ac:dyDescent="0.3">
      <c r="A126" s="233"/>
      <c r="B126" s="233"/>
      <c r="C126" s="100" t="s">
        <v>43</v>
      </c>
      <c r="D126" s="77">
        <v>2910</v>
      </c>
      <c r="E126" s="70"/>
      <c r="F126" s="55">
        <f t="shared" si="78"/>
        <v>0</v>
      </c>
      <c r="G126" s="77">
        <v>8020</v>
      </c>
      <c r="H126" s="70"/>
      <c r="I126" s="55">
        <f t="shared" si="90"/>
        <v>0</v>
      </c>
      <c r="J126" s="77">
        <v>2670</v>
      </c>
      <c r="K126" s="70"/>
      <c r="L126" s="55">
        <f t="shared" si="79"/>
        <v>0</v>
      </c>
      <c r="M126" s="77">
        <v>4351</v>
      </c>
      <c r="N126" s="70"/>
      <c r="O126" s="55">
        <f t="shared" si="80"/>
        <v>0</v>
      </c>
      <c r="P126" s="77"/>
      <c r="Q126" s="70"/>
      <c r="R126" s="55">
        <f t="shared" si="81"/>
        <v>0</v>
      </c>
      <c r="S126" s="77"/>
      <c r="T126" s="70"/>
      <c r="U126" s="55">
        <f t="shared" si="82"/>
        <v>0</v>
      </c>
      <c r="V126" s="77">
        <v>3555</v>
      </c>
      <c r="W126" s="70"/>
      <c r="X126" s="55">
        <f t="shared" si="83"/>
        <v>0</v>
      </c>
      <c r="Y126" s="77"/>
      <c r="Z126" s="70"/>
      <c r="AA126" s="55">
        <f t="shared" si="84"/>
        <v>0</v>
      </c>
      <c r="AB126" s="77"/>
      <c r="AC126" s="70"/>
      <c r="AD126" s="55">
        <f t="shared" si="85"/>
        <v>0</v>
      </c>
      <c r="AE126" s="77"/>
      <c r="AF126" s="70"/>
      <c r="AG126" s="55">
        <f t="shared" si="86"/>
        <v>0</v>
      </c>
      <c r="AH126" s="77">
        <v>0</v>
      </c>
      <c r="AI126" s="70"/>
      <c r="AJ126" s="55">
        <f t="shared" si="87"/>
        <v>0</v>
      </c>
      <c r="AK126" s="77">
        <v>0</v>
      </c>
      <c r="AL126" s="70"/>
      <c r="AM126" s="55">
        <f t="shared" si="88"/>
        <v>0</v>
      </c>
      <c r="AN126" s="97">
        <f>SUM(D126,G126,J126,M126,P126,S126,V126,Y126,AB126,AE126,AH126,AK126)</f>
        <v>21506</v>
      </c>
      <c r="AO126" s="77">
        <f>SUM(E126,H126,K126,N126,Q126,W126,T126,Z126,AC126,AF126,AI126,AL126)</f>
        <v>0</v>
      </c>
      <c r="AP126" s="56">
        <f t="shared" si="89"/>
        <v>0</v>
      </c>
      <c r="AQ126" s="167">
        <v>6139</v>
      </c>
      <c r="AR126" s="121"/>
    </row>
    <row r="127" spans="1:44" x14ac:dyDescent="0.3">
      <c r="A127" s="233"/>
      <c r="B127" s="233"/>
      <c r="C127" s="100" t="s">
        <v>47</v>
      </c>
      <c r="D127" s="77">
        <v>2956</v>
      </c>
      <c r="E127" s="70"/>
      <c r="F127" s="55">
        <f t="shared" si="78"/>
        <v>0</v>
      </c>
      <c r="G127" s="77">
        <v>9106</v>
      </c>
      <c r="H127" s="70"/>
      <c r="I127" s="55">
        <f t="shared" si="90"/>
        <v>0</v>
      </c>
      <c r="J127" s="77">
        <v>3249</v>
      </c>
      <c r="K127" s="70"/>
      <c r="L127" s="55">
        <f t="shared" si="79"/>
        <v>0</v>
      </c>
      <c r="M127" s="77">
        <v>5445</v>
      </c>
      <c r="N127" s="70"/>
      <c r="O127" s="55">
        <f t="shared" si="80"/>
        <v>0</v>
      </c>
      <c r="P127" s="77"/>
      <c r="Q127" s="70"/>
      <c r="R127" s="55">
        <f t="shared" si="81"/>
        <v>0</v>
      </c>
      <c r="S127" s="77"/>
      <c r="T127" s="70"/>
      <c r="U127" s="55">
        <f t="shared" si="82"/>
        <v>0</v>
      </c>
      <c r="V127" s="77">
        <v>4750</v>
      </c>
      <c r="W127" s="70"/>
      <c r="X127" s="55">
        <f t="shared" si="83"/>
        <v>0</v>
      </c>
      <c r="Y127" s="77"/>
      <c r="Z127" s="70"/>
      <c r="AA127" s="55">
        <f t="shared" si="84"/>
        <v>0</v>
      </c>
      <c r="AB127" s="77"/>
      <c r="AC127" s="70"/>
      <c r="AD127" s="55">
        <f t="shared" si="85"/>
        <v>0</v>
      </c>
      <c r="AE127" s="77"/>
      <c r="AF127" s="70"/>
      <c r="AG127" s="55">
        <f t="shared" si="86"/>
        <v>0</v>
      </c>
      <c r="AH127" s="77">
        <v>0</v>
      </c>
      <c r="AI127" s="70"/>
      <c r="AJ127" s="55">
        <f t="shared" si="87"/>
        <v>0</v>
      </c>
      <c r="AK127" s="77">
        <v>0</v>
      </c>
      <c r="AL127" s="70"/>
      <c r="AM127" s="55">
        <f t="shared" si="88"/>
        <v>0</v>
      </c>
      <c r="AN127" s="97">
        <f>SUM(D127,G127,J127,M127,P127,S127,V127,Y127,AB127,AE127,AH127,AK127)</f>
        <v>25506</v>
      </c>
      <c r="AO127" s="77">
        <f>SUM(E127,H127,K127,N127,Q127,W127,T127,Z127,AC127,AF127,AI127,AL127)</f>
        <v>0</v>
      </c>
      <c r="AP127" s="56">
        <f t="shared" si="89"/>
        <v>0</v>
      </c>
      <c r="AQ127" s="118">
        <v>5254</v>
      </c>
      <c r="AR127" s="121"/>
    </row>
    <row r="128" spans="1:44" x14ac:dyDescent="0.3">
      <c r="A128" s="233"/>
      <c r="B128" s="234"/>
      <c r="C128" s="102" t="s">
        <v>44</v>
      </c>
      <c r="D128" s="58">
        <f>SUM(D125:D127)</f>
        <v>8632</v>
      </c>
      <c r="E128" s="71">
        <f>SUM(E125:E127)</f>
        <v>0</v>
      </c>
      <c r="F128" s="59">
        <f t="shared" si="78"/>
        <v>0</v>
      </c>
      <c r="G128" s="58">
        <f>SUM(G125:G127)</f>
        <v>25519</v>
      </c>
      <c r="H128" s="71">
        <f>SUM(H125:H127)</f>
        <v>0</v>
      </c>
      <c r="I128" s="59">
        <f t="shared" si="90"/>
        <v>0</v>
      </c>
      <c r="J128" s="58">
        <f>SUM(J125:J127)</f>
        <v>9038</v>
      </c>
      <c r="K128" s="71">
        <f>SUM(K125:K127)</f>
        <v>0</v>
      </c>
      <c r="L128" s="59">
        <f t="shared" si="79"/>
        <v>0</v>
      </c>
      <c r="M128" s="58">
        <f>SUM(M125:M127)</f>
        <v>14656</v>
      </c>
      <c r="N128" s="71">
        <f>SUM(N125:N127)</f>
        <v>0</v>
      </c>
      <c r="O128" s="59">
        <f t="shared" si="80"/>
        <v>0</v>
      </c>
      <c r="P128" s="58">
        <f>SUM(P125:P127)</f>
        <v>0</v>
      </c>
      <c r="Q128" s="71">
        <f>SUM(Q125:Q127)</f>
        <v>0</v>
      </c>
      <c r="R128" s="59">
        <f t="shared" si="81"/>
        <v>0</v>
      </c>
      <c r="S128" s="58">
        <f>SUM(S125:S127)</f>
        <v>0</v>
      </c>
      <c r="T128" s="71">
        <f>SUM(T125:T127)</f>
        <v>0</v>
      </c>
      <c r="U128" s="59">
        <f t="shared" si="82"/>
        <v>0</v>
      </c>
      <c r="V128" s="58">
        <f>SUM(V125:V127)</f>
        <v>12406</v>
      </c>
      <c r="W128" s="71">
        <f>SUM(W125:W127)</f>
        <v>0</v>
      </c>
      <c r="X128" s="59">
        <f t="shared" si="83"/>
        <v>0</v>
      </c>
      <c r="Y128" s="58">
        <f>SUM(Y125:Y127)</f>
        <v>0</v>
      </c>
      <c r="Z128" s="71">
        <f>SUM(Z125:Z127)</f>
        <v>0</v>
      </c>
      <c r="AA128" s="59">
        <f t="shared" si="84"/>
        <v>0</v>
      </c>
      <c r="AB128" s="58">
        <f>SUM(AB125:AB127)</f>
        <v>0</v>
      </c>
      <c r="AC128" s="71">
        <f>SUM(AC125:AC127)</f>
        <v>0</v>
      </c>
      <c r="AD128" s="59">
        <f t="shared" si="85"/>
        <v>0</v>
      </c>
      <c r="AE128" s="58">
        <f>SUM(AE125:AE127)</f>
        <v>0</v>
      </c>
      <c r="AF128" s="71">
        <f>SUM(AF125:AF127)</f>
        <v>0</v>
      </c>
      <c r="AG128" s="59">
        <f t="shared" si="86"/>
        <v>0</v>
      </c>
      <c r="AH128" s="58">
        <v>0</v>
      </c>
      <c r="AI128" s="71">
        <f>SUM(AI125:AI127)</f>
        <v>0</v>
      </c>
      <c r="AJ128" s="59">
        <f t="shared" si="87"/>
        <v>0</v>
      </c>
      <c r="AK128" s="58">
        <v>0</v>
      </c>
      <c r="AL128" s="71">
        <f>SUM(AL125:AL127)</f>
        <v>0</v>
      </c>
      <c r="AM128" s="59">
        <f t="shared" si="88"/>
        <v>0</v>
      </c>
      <c r="AN128" s="58">
        <f>SUM(AN125:AN127)</f>
        <v>70251</v>
      </c>
      <c r="AO128" s="58">
        <f>SUM(AO125:AO127)</f>
        <v>0</v>
      </c>
      <c r="AP128" s="60">
        <f t="shared" si="89"/>
        <v>0</v>
      </c>
      <c r="AQ128" s="119">
        <f>SUM(AQ125:AQ127)</f>
        <v>17152</v>
      </c>
      <c r="AR128" s="121"/>
    </row>
    <row r="129" spans="1:44" x14ac:dyDescent="0.3">
      <c r="A129" s="233"/>
      <c r="B129" s="232" t="s">
        <v>25</v>
      </c>
      <c r="C129" s="100" t="s">
        <v>38</v>
      </c>
      <c r="D129" s="129"/>
      <c r="E129" s="70"/>
      <c r="F129" s="55">
        <f t="shared" si="78"/>
        <v>0</v>
      </c>
      <c r="G129" s="77"/>
      <c r="H129" s="70"/>
      <c r="I129" s="55">
        <f t="shared" si="90"/>
        <v>0</v>
      </c>
      <c r="J129" s="77"/>
      <c r="K129" s="70"/>
      <c r="L129" s="55">
        <f t="shared" si="79"/>
        <v>0</v>
      </c>
      <c r="M129" s="77"/>
      <c r="N129" s="70"/>
      <c r="O129" s="55">
        <f t="shared" si="80"/>
        <v>0</v>
      </c>
      <c r="P129" s="77"/>
      <c r="Q129" s="70"/>
      <c r="R129" s="55">
        <f t="shared" si="81"/>
        <v>0</v>
      </c>
      <c r="S129" s="77"/>
      <c r="T129" s="70"/>
      <c r="U129" s="55">
        <f t="shared" si="82"/>
        <v>0</v>
      </c>
      <c r="V129" s="77"/>
      <c r="W129" s="70"/>
      <c r="X129" s="55">
        <f t="shared" si="83"/>
        <v>0</v>
      </c>
      <c r="Y129" s="77"/>
      <c r="Z129" s="70"/>
      <c r="AA129" s="55">
        <f t="shared" si="84"/>
        <v>0</v>
      </c>
      <c r="AB129" s="77"/>
      <c r="AC129" s="70"/>
      <c r="AD129" s="55">
        <f t="shared" si="85"/>
        <v>0</v>
      </c>
      <c r="AE129" s="77"/>
      <c r="AF129" s="70"/>
      <c r="AG129" s="55">
        <f t="shared" si="86"/>
        <v>0</v>
      </c>
      <c r="AH129" s="77">
        <v>0</v>
      </c>
      <c r="AI129" s="69"/>
      <c r="AJ129" s="55">
        <f t="shared" si="87"/>
        <v>0</v>
      </c>
      <c r="AK129" s="77">
        <v>0</v>
      </c>
      <c r="AL129" s="69"/>
      <c r="AM129" s="55">
        <f t="shared" si="88"/>
        <v>0</v>
      </c>
      <c r="AN129" s="97">
        <f>SUM(D129,G129,J129,M129,P129,S129,V129,Y129,AB129,AE129,AH129,AK129)</f>
        <v>0</v>
      </c>
      <c r="AO129" s="77">
        <f>SUM(E129,H129,K129,N129,Q129,W129,T129,Z129,AC129,AF129,AI129,AL129)</f>
        <v>0</v>
      </c>
      <c r="AP129" s="56">
        <f t="shared" si="89"/>
        <v>0</v>
      </c>
      <c r="AQ129" s="168"/>
      <c r="AR129" s="121"/>
    </row>
    <row r="130" spans="1:44" x14ac:dyDescent="0.3">
      <c r="A130" s="233"/>
      <c r="B130" s="233"/>
      <c r="C130" s="54" t="s">
        <v>39</v>
      </c>
      <c r="D130" s="136"/>
      <c r="E130" s="70"/>
      <c r="F130" s="55">
        <f t="shared" si="78"/>
        <v>0</v>
      </c>
      <c r="G130" s="77"/>
      <c r="H130" s="77"/>
      <c r="I130" s="55">
        <f t="shared" si="90"/>
        <v>0</v>
      </c>
      <c r="J130" s="77"/>
      <c r="K130" s="77"/>
      <c r="L130" s="55">
        <f t="shared" si="79"/>
        <v>0</v>
      </c>
      <c r="M130" s="77"/>
      <c r="N130" s="77"/>
      <c r="O130" s="55">
        <f t="shared" si="80"/>
        <v>0</v>
      </c>
      <c r="P130" s="77"/>
      <c r="Q130" s="77"/>
      <c r="R130" s="55">
        <f t="shared" si="81"/>
        <v>0</v>
      </c>
      <c r="S130" s="77"/>
      <c r="T130" s="77"/>
      <c r="U130" s="55">
        <f t="shared" si="82"/>
        <v>0</v>
      </c>
      <c r="V130" s="77"/>
      <c r="W130" s="77"/>
      <c r="X130" s="55">
        <f t="shared" si="83"/>
        <v>0</v>
      </c>
      <c r="Y130" s="77"/>
      <c r="Z130" s="77"/>
      <c r="AA130" s="55">
        <f t="shared" si="84"/>
        <v>0</v>
      </c>
      <c r="AB130" s="77"/>
      <c r="AC130" s="77"/>
      <c r="AD130" s="55">
        <f t="shared" si="85"/>
        <v>0</v>
      </c>
      <c r="AE130" s="77"/>
      <c r="AF130" s="77"/>
      <c r="AG130" s="55">
        <f t="shared" si="86"/>
        <v>0</v>
      </c>
      <c r="AH130" s="77">
        <v>0</v>
      </c>
      <c r="AI130" s="70"/>
      <c r="AJ130" s="55">
        <f t="shared" si="87"/>
        <v>0</v>
      </c>
      <c r="AK130" s="77">
        <v>0</v>
      </c>
      <c r="AL130" s="70"/>
      <c r="AM130" s="55">
        <f t="shared" si="88"/>
        <v>0</v>
      </c>
      <c r="AN130" s="97">
        <f>SUM(D130,G130,J130,M130,P130,S130,V130,Y130,AB130,AE130,AH130,AK130)</f>
        <v>0</v>
      </c>
      <c r="AO130" s="77">
        <f>SUM(E130,H130,K130,N130,Q130,W130,T130,Z130,AC130,AF130,AI130,AL130)</f>
        <v>0</v>
      </c>
      <c r="AP130" s="56">
        <f t="shared" si="89"/>
        <v>0</v>
      </c>
      <c r="AQ130" s="118"/>
      <c r="AR130" s="122"/>
    </row>
    <row r="131" spans="1:44" x14ac:dyDescent="0.3">
      <c r="A131" s="233"/>
      <c r="B131" s="233"/>
      <c r="C131" s="100" t="s">
        <v>52</v>
      </c>
      <c r="D131" s="77"/>
      <c r="E131" s="70"/>
      <c r="F131" s="55">
        <f t="shared" si="78"/>
        <v>0</v>
      </c>
      <c r="G131" s="77"/>
      <c r="H131" s="70"/>
      <c r="I131" s="55">
        <f t="shared" si="90"/>
        <v>0</v>
      </c>
      <c r="J131" s="77"/>
      <c r="K131" s="70"/>
      <c r="L131" s="55">
        <f t="shared" si="79"/>
        <v>0</v>
      </c>
      <c r="M131" s="77"/>
      <c r="N131" s="70"/>
      <c r="O131" s="55">
        <f t="shared" si="80"/>
        <v>0</v>
      </c>
      <c r="P131" s="77"/>
      <c r="Q131" s="77"/>
      <c r="R131" s="55">
        <f t="shared" si="81"/>
        <v>0</v>
      </c>
      <c r="S131" s="77"/>
      <c r="T131" s="77"/>
      <c r="U131" s="55">
        <f t="shared" si="82"/>
        <v>0</v>
      </c>
      <c r="V131" s="77"/>
      <c r="W131" s="70"/>
      <c r="X131" s="55">
        <f t="shared" si="83"/>
        <v>0</v>
      </c>
      <c r="Y131" s="77"/>
      <c r="Z131" s="70"/>
      <c r="AA131" s="55">
        <f t="shared" si="84"/>
        <v>0</v>
      </c>
      <c r="AB131" s="77"/>
      <c r="AC131" s="70"/>
      <c r="AD131" s="55">
        <f t="shared" si="85"/>
        <v>0</v>
      </c>
      <c r="AE131" s="77"/>
      <c r="AF131" s="70"/>
      <c r="AG131" s="55">
        <f t="shared" si="86"/>
        <v>0</v>
      </c>
      <c r="AH131" s="77">
        <v>0</v>
      </c>
      <c r="AI131" s="70"/>
      <c r="AJ131" s="55">
        <f t="shared" si="87"/>
        <v>0</v>
      </c>
      <c r="AK131" s="77">
        <v>0</v>
      </c>
      <c r="AL131" s="70"/>
      <c r="AM131" s="55">
        <f t="shared" si="88"/>
        <v>0</v>
      </c>
      <c r="AN131" s="97">
        <f>SUM(D131,G131,J131,M131,P131,S131,V131,Y131,AB131,AE131,AH131,AK131)</f>
        <v>0</v>
      </c>
      <c r="AO131" s="77">
        <f>SUM(E131,H131,K131,N131,Q131,W131,T131,Z131,AC131,AF131,AI131,AL131)</f>
        <v>0</v>
      </c>
      <c r="AP131" s="56">
        <f t="shared" si="89"/>
        <v>0</v>
      </c>
      <c r="AQ131" s="118"/>
      <c r="AR131" s="121"/>
    </row>
    <row r="132" spans="1:44" x14ac:dyDescent="0.3">
      <c r="A132" s="233"/>
      <c r="B132" s="234"/>
      <c r="C132" s="102" t="s">
        <v>44</v>
      </c>
      <c r="D132" s="58">
        <f>SUM(D129:D131)</f>
        <v>0</v>
      </c>
      <c r="E132" s="71">
        <f>SUM(E129:E131)</f>
        <v>0</v>
      </c>
      <c r="F132" s="59">
        <f t="shared" si="78"/>
        <v>0</v>
      </c>
      <c r="G132" s="58">
        <f>SUM(G129:G131)</f>
        <v>0</v>
      </c>
      <c r="H132" s="71">
        <f>SUM(H129:H131)</f>
        <v>0</v>
      </c>
      <c r="I132" s="59">
        <f t="shared" si="90"/>
        <v>0</v>
      </c>
      <c r="J132" s="58">
        <f>SUM(J129:J131)</f>
        <v>0</v>
      </c>
      <c r="K132" s="71">
        <f>SUM(K129:K131)</f>
        <v>0</v>
      </c>
      <c r="L132" s="59">
        <f t="shared" si="79"/>
        <v>0</v>
      </c>
      <c r="M132" s="58">
        <f>SUM(M129:M131)</f>
        <v>0</v>
      </c>
      <c r="N132" s="71">
        <f>SUM(N129:N131)</f>
        <v>0</v>
      </c>
      <c r="O132" s="59">
        <f t="shared" si="80"/>
        <v>0</v>
      </c>
      <c r="P132" s="58">
        <f>SUM(P129:P131)</f>
        <v>0</v>
      </c>
      <c r="Q132" s="71">
        <f>SUM(Q129:Q131)</f>
        <v>0</v>
      </c>
      <c r="R132" s="59">
        <f t="shared" si="81"/>
        <v>0</v>
      </c>
      <c r="S132" s="58">
        <f>SUM(S129:S131)</f>
        <v>0</v>
      </c>
      <c r="T132" s="71">
        <f>SUM(T129:T131)</f>
        <v>0</v>
      </c>
      <c r="U132" s="59">
        <f t="shared" si="82"/>
        <v>0</v>
      </c>
      <c r="V132" s="58">
        <f>SUM(V129:V131)</f>
        <v>0</v>
      </c>
      <c r="W132" s="71">
        <f>SUM(W129:W131)</f>
        <v>0</v>
      </c>
      <c r="X132" s="59">
        <f t="shared" si="83"/>
        <v>0</v>
      </c>
      <c r="Y132" s="58">
        <f>SUM(Y129:Y131)</f>
        <v>0</v>
      </c>
      <c r="Z132" s="71">
        <f>SUM(Z129:Z131)</f>
        <v>0</v>
      </c>
      <c r="AA132" s="59">
        <f t="shared" si="84"/>
        <v>0</v>
      </c>
      <c r="AB132" s="58">
        <f>SUM(AB129:AB131)</f>
        <v>0</v>
      </c>
      <c r="AC132" s="71">
        <f>SUM(AC129:AC131)</f>
        <v>0</v>
      </c>
      <c r="AD132" s="59">
        <f t="shared" si="85"/>
        <v>0</v>
      </c>
      <c r="AE132" s="58">
        <f>SUM(AE129:AE131)</f>
        <v>0</v>
      </c>
      <c r="AF132" s="71">
        <f>SUM(AF129:AF131)</f>
        <v>0</v>
      </c>
      <c r="AG132" s="59">
        <f t="shared" si="86"/>
        <v>0</v>
      </c>
      <c r="AH132" s="58">
        <v>0</v>
      </c>
      <c r="AI132" s="71">
        <f>SUM(AI129:AI131)</f>
        <v>0</v>
      </c>
      <c r="AJ132" s="59">
        <f t="shared" si="87"/>
        <v>0</v>
      </c>
      <c r="AK132" s="58">
        <v>0</v>
      </c>
      <c r="AL132" s="71">
        <f>SUM(AL129:AL131)</f>
        <v>0</v>
      </c>
      <c r="AM132" s="59">
        <f t="shared" si="88"/>
        <v>0</v>
      </c>
      <c r="AN132" s="58">
        <f>SUM(AN129:AN131)</f>
        <v>0</v>
      </c>
      <c r="AO132" s="58">
        <f>SUM(AO129:AO131)</f>
        <v>0</v>
      </c>
      <c r="AP132" s="60">
        <f t="shared" si="89"/>
        <v>0</v>
      </c>
      <c r="AQ132" s="119">
        <f>SUM(AQ129:AQ131)</f>
        <v>0</v>
      </c>
      <c r="AR132" s="121"/>
    </row>
    <row r="133" spans="1:44" x14ac:dyDescent="0.3">
      <c r="A133" s="233"/>
      <c r="B133" s="232" t="s">
        <v>26</v>
      </c>
      <c r="C133" s="100" t="s">
        <v>55</v>
      </c>
      <c r="D133" s="137"/>
      <c r="E133" s="77"/>
      <c r="F133" s="55">
        <f t="shared" si="78"/>
        <v>0</v>
      </c>
      <c r="G133" s="169"/>
      <c r="H133" s="77"/>
      <c r="I133" s="55">
        <f t="shared" si="90"/>
        <v>0</v>
      </c>
      <c r="J133" s="169"/>
      <c r="K133" s="77"/>
      <c r="L133" s="55">
        <f t="shared" si="79"/>
        <v>0</v>
      </c>
      <c r="M133" s="77"/>
      <c r="N133" s="77"/>
      <c r="O133" s="55">
        <f t="shared" si="80"/>
        <v>0</v>
      </c>
      <c r="P133" s="77"/>
      <c r="Q133" s="77"/>
      <c r="R133" s="55">
        <f t="shared" si="81"/>
        <v>0</v>
      </c>
      <c r="S133" s="77"/>
      <c r="T133" s="77"/>
      <c r="U133" s="55">
        <f t="shared" si="82"/>
        <v>0</v>
      </c>
      <c r="V133" s="77"/>
      <c r="W133" s="77"/>
      <c r="X133" s="55">
        <f t="shared" si="83"/>
        <v>0</v>
      </c>
      <c r="Y133" s="77"/>
      <c r="Z133" s="77"/>
      <c r="AA133" s="55">
        <f t="shared" si="84"/>
        <v>0</v>
      </c>
      <c r="AB133" s="77"/>
      <c r="AC133" s="77"/>
      <c r="AD133" s="55">
        <f t="shared" si="85"/>
        <v>0</v>
      </c>
      <c r="AE133" s="77"/>
      <c r="AF133" s="77"/>
      <c r="AG133" s="55">
        <f t="shared" si="86"/>
        <v>0</v>
      </c>
      <c r="AH133" s="77">
        <v>0</v>
      </c>
      <c r="AI133" s="69"/>
      <c r="AJ133" s="55">
        <f t="shared" si="87"/>
        <v>0</v>
      </c>
      <c r="AK133" s="77">
        <v>0</v>
      </c>
      <c r="AL133" s="69"/>
      <c r="AM133" s="55">
        <f t="shared" si="88"/>
        <v>0</v>
      </c>
      <c r="AN133" s="97">
        <f>SUM(D133,G133,J133,M133,P133,S133,V133,Y133,AB133,AE133,AH133,AK133)</f>
        <v>0</v>
      </c>
      <c r="AO133" s="77">
        <f>SUM(E133,H133,K133,N133,Q133,W133,T133,Z133,AC133,AF133,AI133,AL133)</f>
        <v>0</v>
      </c>
      <c r="AP133" s="56">
        <f t="shared" si="89"/>
        <v>0</v>
      </c>
      <c r="AQ133" s="135"/>
      <c r="AR133" s="121"/>
    </row>
    <row r="134" spans="1:44" x14ac:dyDescent="0.3">
      <c r="A134" s="233"/>
      <c r="B134" s="233"/>
      <c r="C134" s="100" t="s">
        <v>50</v>
      </c>
      <c r="D134" s="142"/>
      <c r="E134" s="72"/>
      <c r="F134" s="55">
        <f t="shared" ref="F134:F197" si="91">IF(ISERROR(D134/E134),0,(D134/E134))</f>
        <v>0</v>
      </c>
      <c r="G134" s="142"/>
      <c r="H134" s="146"/>
      <c r="I134" s="55">
        <f t="shared" si="90"/>
        <v>0</v>
      </c>
      <c r="J134" s="142"/>
      <c r="K134" s="146"/>
      <c r="L134" s="55">
        <f t="shared" ref="L134:L197" si="92">IF(ISERROR(J134/K134),0,(J134/K134))</f>
        <v>0</v>
      </c>
      <c r="M134" s="111"/>
      <c r="N134" s="70"/>
      <c r="O134" s="55">
        <f t="shared" ref="O134:O197" si="93">IF(ISERROR(M134/N134),0,(M134/N134))</f>
        <v>0</v>
      </c>
      <c r="P134" s="77"/>
      <c r="Q134" s="72"/>
      <c r="R134" s="55">
        <f t="shared" ref="R134:R197" si="94">IF(ISERROR(P134/Q134),0,(P134/Q134))</f>
        <v>0</v>
      </c>
      <c r="S134" s="77"/>
      <c r="T134" s="72"/>
      <c r="U134" s="55">
        <f t="shared" ref="U134:U197" si="95">IF(ISERROR(S134/T134),0,(S134/T134))</f>
        <v>0</v>
      </c>
      <c r="V134" s="111"/>
      <c r="W134" s="70"/>
      <c r="X134" s="55">
        <f t="shared" ref="X134:X197" si="96">IF(ISERROR(V134/W134),0,(V134/W134))</f>
        <v>0</v>
      </c>
      <c r="Y134" s="77"/>
      <c r="Z134" s="72"/>
      <c r="AA134" s="55">
        <f t="shared" ref="AA134:AA197" si="97">IF(ISERROR(Y134/Z134),0,(Y134/Z134))</f>
        <v>0</v>
      </c>
      <c r="AB134" s="77"/>
      <c r="AC134" s="72"/>
      <c r="AD134" s="55">
        <f t="shared" ref="AD134:AD197" si="98">IF(ISERROR(AB134/AC134),0,(AB134/AC134))</f>
        <v>0</v>
      </c>
      <c r="AE134" s="77"/>
      <c r="AF134" s="72"/>
      <c r="AG134" s="55">
        <f t="shared" ref="AG134:AG197" si="99">IF(ISERROR(AE134/AF134),0,(AE134/AF134))</f>
        <v>0</v>
      </c>
      <c r="AH134" s="77">
        <v>0</v>
      </c>
      <c r="AI134" s="70"/>
      <c r="AJ134" s="55">
        <f t="shared" ref="AJ134:AJ197" si="100">IF(ISERROR(AH134/AI134),0,(AH134/AI134))</f>
        <v>0</v>
      </c>
      <c r="AK134" s="77">
        <v>0</v>
      </c>
      <c r="AL134" s="70"/>
      <c r="AM134" s="55">
        <f t="shared" ref="AM134:AM197" si="101">IF(ISERROR(AK134/AL134),0,(AK134/AL134))</f>
        <v>0</v>
      </c>
      <c r="AN134" s="97">
        <f>SUM(D134,G134,J134,M134,P134,S134,V134,Y134,AB134,AE134,AH134,AK134)</f>
        <v>0</v>
      </c>
      <c r="AO134" s="77">
        <f>SUM(E134,H134,K134,N134,Q134,W134,T134,Z134,AC134,AF134,AI134,AL134)</f>
        <v>0</v>
      </c>
      <c r="AP134" s="56">
        <f t="shared" ref="AP134:AP197" si="102">IF(ISERROR(AN134/AO134),0,(AN134/AO134))</f>
        <v>0</v>
      </c>
      <c r="AQ134" s="118"/>
      <c r="AR134" s="121"/>
    </row>
    <row r="135" spans="1:44" x14ac:dyDescent="0.3">
      <c r="A135" s="233"/>
      <c r="B135" s="233"/>
      <c r="C135" s="100" t="s">
        <v>51</v>
      </c>
      <c r="D135" s="77"/>
      <c r="E135" s="70"/>
      <c r="F135" s="55">
        <f t="shared" si="91"/>
        <v>0</v>
      </c>
      <c r="G135" s="77"/>
      <c r="H135" s="70"/>
      <c r="I135" s="55">
        <f t="shared" si="90"/>
        <v>0</v>
      </c>
      <c r="J135" s="77"/>
      <c r="K135" s="70"/>
      <c r="L135" s="55">
        <f t="shared" si="92"/>
        <v>0</v>
      </c>
      <c r="M135" s="77"/>
      <c r="N135" s="70"/>
      <c r="O135" s="55">
        <f t="shared" si="93"/>
        <v>0</v>
      </c>
      <c r="P135" s="77"/>
      <c r="Q135" s="70"/>
      <c r="R135" s="55">
        <f t="shared" si="94"/>
        <v>0</v>
      </c>
      <c r="S135" s="77"/>
      <c r="T135" s="70"/>
      <c r="U135" s="55">
        <f t="shared" si="95"/>
        <v>0</v>
      </c>
      <c r="V135" s="77"/>
      <c r="W135" s="70"/>
      <c r="X135" s="55">
        <f t="shared" si="96"/>
        <v>0</v>
      </c>
      <c r="Y135" s="77"/>
      <c r="Z135" s="70"/>
      <c r="AA135" s="55">
        <f t="shared" si="97"/>
        <v>0</v>
      </c>
      <c r="AB135" s="77"/>
      <c r="AC135" s="70"/>
      <c r="AD135" s="55">
        <f t="shared" si="98"/>
        <v>0</v>
      </c>
      <c r="AE135" s="77"/>
      <c r="AF135" s="70"/>
      <c r="AG135" s="55">
        <f t="shared" si="99"/>
        <v>0</v>
      </c>
      <c r="AH135" s="77">
        <v>0</v>
      </c>
      <c r="AI135" s="70"/>
      <c r="AJ135" s="55">
        <f t="shared" si="100"/>
        <v>0</v>
      </c>
      <c r="AK135" s="77">
        <v>0</v>
      </c>
      <c r="AL135" s="70"/>
      <c r="AM135" s="55">
        <f t="shared" si="101"/>
        <v>0</v>
      </c>
      <c r="AN135" s="97">
        <f>SUM(D135,G135,J135,M135,P135,S135,V135,Y135,AB135,AE135,AH135,AK135)</f>
        <v>0</v>
      </c>
      <c r="AO135" s="77">
        <f>SUM(E135,H135,K135,N135,Q135,W135,T135,Z135,AC135,AF135,AI135,AL135)</f>
        <v>0</v>
      </c>
      <c r="AP135" s="56">
        <f t="shared" si="102"/>
        <v>0</v>
      </c>
      <c r="AQ135" s="118"/>
      <c r="AR135" s="121"/>
    </row>
    <row r="136" spans="1:44" x14ac:dyDescent="0.3">
      <c r="A136" s="233"/>
      <c r="B136" s="234"/>
      <c r="C136" s="102" t="s">
        <v>44</v>
      </c>
      <c r="D136" s="58">
        <f>SUM(D133:D135)</f>
        <v>0</v>
      </c>
      <c r="E136" s="71">
        <f>SUM(E133:E135)</f>
        <v>0</v>
      </c>
      <c r="F136" s="59">
        <f t="shared" si="91"/>
        <v>0</v>
      </c>
      <c r="G136" s="58">
        <f>SUM(G133:G135)</f>
        <v>0</v>
      </c>
      <c r="H136" s="71">
        <f>SUM(H133:H135)</f>
        <v>0</v>
      </c>
      <c r="I136" s="59">
        <f t="shared" si="90"/>
        <v>0</v>
      </c>
      <c r="J136" s="58">
        <f>SUM(J133:J135)</f>
        <v>0</v>
      </c>
      <c r="K136" s="71">
        <f>SUM(K133:K135)</f>
        <v>0</v>
      </c>
      <c r="L136" s="59">
        <f t="shared" si="92"/>
        <v>0</v>
      </c>
      <c r="M136" s="58">
        <f>SUM(M133:M135)</f>
        <v>0</v>
      </c>
      <c r="N136" s="71">
        <f>SUM(N133:N135)</f>
        <v>0</v>
      </c>
      <c r="O136" s="59">
        <f t="shared" si="93"/>
        <v>0</v>
      </c>
      <c r="P136" s="58">
        <f>SUM(P133:P135)</f>
        <v>0</v>
      </c>
      <c r="Q136" s="71">
        <f>SUM(Q133:Q135)</f>
        <v>0</v>
      </c>
      <c r="R136" s="59">
        <f t="shared" si="94"/>
        <v>0</v>
      </c>
      <c r="S136" s="58">
        <f>SUM(S133:S135)</f>
        <v>0</v>
      </c>
      <c r="T136" s="71">
        <f>SUM(T133:T135)</f>
        <v>0</v>
      </c>
      <c r="U136" s="59">
        <f t="shared" si="95"/>
        <v>0</v>
      </c>
      <c r="V136" s="58">
        <f>SUM(V133:V135)</f>
        <v>0</v>
      </c>
      <c r="W136" s="71">
        <f>SUM(W133:W135)</f>
        <v>0</v>
      </c>
      <c r="X136" s="59">
        <f t="shared" si="96"/>
        <v>0</v>
      </c>
      <c r="Y136" s="58">
        <f>SUM(Y133:Y135)</f>
        <v>0</v>
      </c>
      <c r="Z136" s="71">
        <f>SUM(Z133:Z135)</f>
        <v>0</v>
      </c>
      <c r="AA136" s="59">
        <f t="shared" si="97"/>
        <v>0</v>
      </c>
      <c r="AB136" s="58">
        <f>SUM(AB133:AB135)</f>
        <v>0</v>
      </c>
      <c r="AC136" s="71">
        <f>SUM(AC133:AC135)</f>
        <v>0</v>
      </c>
      <c r="AD136" s="59">
        <f t="shared" si="98"/>
        <v>0</v>
      </c>
      <c r="AE136" s="58">
        <f>SUM(AE133:AE135)</f>
        <v>0</v>
      </c>
      <c r="AF136" s="71">
        <f>SUM(AF133:AF135)</f>
        <v>0</v>
      </c>
      <c r="AG136" s="59">
        <f t="shared" si="99"/>
        <v>0</v>
      </c>
      <c r="AH136" s="58">
        <v>0</v>
      </c>
      <c r="AI136" s="71">
        <f>SUM(AI133:AI135)</f>
        <v>0</v>
      </c>
      <c r="AJ136" s="59">
        <f t="shared" si="100"/>
        <v>0</v>
      </c>
      <c r="AK136" s="58">
        <v>0</v>
      </c>
      <c r="AL136" s="71">
        <f>SUM(AL133:AL135)</f>
        <v>0</v>
      </c>
      <c r="AM136" s="59">
        <f t="shared" si="101"/>
        <v>0</v>
      </c>
      <c r="AN136" s="58">
        <f>SUM(AN133:AN135)</f>
        <v>0</v>
      </c>
      <c r="AO136" s="58">
        <f>SUM(AO133:AO135)</f>
        <v>0</v>
      </c>
      <c r="AP136" s="60">
        <f t="shared" si="102"/>
        <v>0</v>
      </c>
      <c r="AQ136" s="119">
        <f>SUM(AQ133:AQ135)</f>
        <v>0</v>
      </c>
      <c r="AR136" s="121"/>
    </row>
    <row r="137" spans="1:44" x14ac:dyDescent="0.3">
      <c r="A137" s="233"/>
      <c r="B137" s="232" t="s">
        <v>9</v>
      </c>
      <c r="C137" s="100" t="s">
        <v>53</v>
      </c>
      <c r="D137" s="142"/>
      <c r="E137" s="142"/>
      <c r="F137" s="55">
        <f t="shared" si="91"/>
        <v>0</v>
      </c>
      <c r="G137" s="142"/>
      <c r="H137" s="142"/>
      <c r="I137" s="55">
        <f t="shared" si="90"/>
        <v>0</v>
      </c>
      <c r="J137" s="142"/>
      <c r="K137" s="142"/>
      <c r="L137" s="55">
        <f t="shared" si="92"/>
        <v>0</v>
      </c>
      <c r="M137" s="142"/>
      <c r="N137" s="142"/>
      <c r="O137" s="55">
        <f t="shared" si="93"/>
        <v>0</v>
      </c>
      <c r="P137" s="142"/>
      <c r="Q137" s="142"/>
      <c r="R137" s="55">
        <f t="shared" si="94"/>
        <v>0</v>
      </c>
      <c r="S137" s="142"/>
      <c r="T137" s="142"/>
      <c r="U137" s="55">
        <f t="shared" si="95"/>
        <v>0</v>
      </c>
      <c r="V137" s="142"/>
      <c r="W137" s="142"/>
      <c r="X137" s="55">
        <f t="shared" si="96"/>
        <v>0</v>
      </c>
      <c r="Y137" s="142"/>
      <c r="Z137" s="142"/>
      <c r="AA137" s="55">
        <f t="shared" si="97"/>
        <v>0</v>
      </c>
      <c r="AB137" s="142"/>
      <c r="AC137" s="142"/>
      <c r="AD137" s="55">
        <f t="shared" si="98"/>
        <v>0</v>
      </c>
      <c r="AE137" s="142"/>
      <c r="AF137" s="142"/>
      <c r="AG137" s="55">
        <f t="shared" si="99"/>
        <v>0</v>
      </c>
      <c r="AH137" s="142">
        <v>0</v>
      </c>
      <c r="AI137" s="142"/>
      <c r="AJ137" s="55">
        <f t="shared" si="100"/>
        <v>0</v>
      </c>
      <c r="AK137" s="142">
        <v>0</v>
      </c>
      <c r="AL137" s="69"/>
      <c r="AM137" s="55">
        <f t="shared" si="101"/>
        <v>0</v>
      </c>
      <c r="AN137" s="97">
        <f>SUM(D137,G137,J137,M137,P137,S137,V137,Y137,AB137,AE137,AH137,AK137)</f>
        <v>0</v>
      </c>
      <c r="AO137" s="77">
        <f>SUM(E137,H137,K137,N137,Q137,W137,T137,Z137,AC137,AF137,AI137,AL137)</f>
        <v>0</v>
      </c>
      <c r="AP137" s="56">
        <f t="shared" si="102"/>
        <v>0</v>
      </c>
      <c r="AQ137" s="118"/>
      <c r="AR137" s="121"/>
    </row>
    <row r="138" spans="1:44" x14ac:dyDescent="0.3">
      <c r="A138" s="233"/>
      <c r="B138" s="233"/>
      <c r="C138" s="100" t="s">
        <v>48</v>
      </c>
      <c r="D138" s="142"/>
      <c r="E138" s="142"/>
      <c r="F138" s="55">
        <f t="shared" si="91"/>
        <v>0</v>
      </c>
      <c r="G138" s="142"/>
      <c r="H138" s="142"/>
      <c r="I138" s="55">
        <f t="shared" ref="I138:I201" si="103">IF(ISERROR(G138/H138),0,(G138/H138))</f>
        <v>0</v>
      </c>
      <c r="J138" s="142"/>
      <c r="K138" s="142"/>
      <c r="L138" s="55">
        <f t="shared" si="92"/>
        <v>0</v>
      </c>
      <c r="M138" s="142"/>
      <c r="N138" s="142"/>
      <c r="O138" s="55">
        <f t="shared" si="93"/>
        <v>0</v>
      </c>
      <c r="P138" s="142"/>
      <c r="Q138" s="142"/>
      <c r="R138" s="55">
        <f t="shared" si="94"/>
        <v>0</v>
      </c>
      <c r="S138" s="142"/>
      <c r="T138" s="142"/>
      <c r="U138" s="55">
        <f t="shared" si="95"/>
        <v>0</v>
      </c>
      <c r="V138" s="142"/>
      <c r="W138" s="142"/>
      <c r="X138" s="55">
        <f t="shared" si="96"/>
        <v>0</v>
      </c>
      <c r="Y138" s="142"/>
      <c r="Z138" s="142"/>
      <c r="AA138" s="55">
        <f t="shared" si="97"/>
        <v>0</v>
      </c>
      <c r="AB138" s="142"/>
      <c r="AC138" s="142"/>
      <c r="AD138" s="55">
        <f t="shared" si="98"/>
        <v>0</v>
      </c>
      <c r="AE138" s="142"/>
      <c r="AF138" s="142"/>
      <c r="AG138" s="55">
        <f t="shared" si="99"/>
        <v>0</v>
      </c>
      <c r="AH138" s="142">
        <v>0</v>
      </c>
      <c r="AI138" s="142"/>
      <c r="AJ138" s="55">
        <f t="shared" si="100"/>
        <v>0</v>
      </c>
      <c r="AK138" s="142">
        <v>0</v>
      </c>
      <c r="AL138" s="70"/>
      <c r="AM138" s="55">
        <f t="shared" si="101"/>
        <v>0</v>
      </c>
      <c r="AN138" s="97">
        <f>SUM(D138,G138,J138,M138,P138,S138,V138,Y138,AB138,AE138,AH138,AK138)</f>
        <v>0</v>
      </c>
      <c r="AO138" s="77">
        <f>SUM(E138,H138,K138,N138,Q138,W138,T138,Z138,AC138,AF138,AI138,AL138)</f>
        <v>0</v>
      </c>
      <c r="AP138" s="56">
        <f t="shared" si="102"/>
        <v>0</v>
      </c>
      <c r="AQ138" s="158"/>
      <c r="AR138" s="121"/>
    </row>
    <row r="139" spans="1:44" x14ac:dyDescent="0.3">
      <c r="A139" s="233"/>
      <c r="B139" s="233"/>
      <c r="C139" s="100" t="s">
        <v>54</v>
      </c>
      <c r="D139" s="142"/>
      <c r="E139" s="142"/>
      <c r="F139" s="55">
        <f t="shared" si="91"/>
        <v>0</v>
      </c>
      <c r="G139" s="142"/>
      <c r="H139" s="142"/>
      <c r="I139" s="55">
        <f t="shared" si="103"/>
        <v>0</v>
      </c>
      <c r="J139" s="142"/>
      <c r="K139" s="142"/>
      <c r="L139" s="55">
        <f t="shared" si="92"/>
        <v>0</v>
      </c>
      <c r="M139" s="142"/>
      <c r="N139" s="142"/>
      <c r="O139" s="55">
        <f t="shared" si="93"/>
        <v>0</v>
      </c>
      <c r="P139" s="142">
        <v>0</v>
      </c>
      <c r="Q139" s="142"/>
      <c r="R139" s="55">
        <f t="shared" si="94"/>
        <v>0</v>
      </c>
      <c r="S139" s="142">
        <v>0</v>
      </c>
      <c r="T139" s="142"/>
      <c r="U139" s="55">
        <f t="shared" si="95"/>
        <v>0</v>
      </c>
      <c r="V139" s="142"/>
      <c r="W139" s="142"/>
      <c r="X139" s="55">
        <f t="shared" si="96"/>
        <v>0</v>
      </c>
      <c r="Y139" s="142">
        <v>0</v>
      </c>
      <c r="Z139" s="142"/>
      <c r="AA139" s="55">
        <f t="shared" si="97"/>
        <v>0</v>
      </c>
      <c r="AB139" s="142">
        <v>0</v>
      </c>
      <c r="AC139" s="142"/>
      <c r="AD139" s="55">
        <f t="shared" si="98"/>
        <v>0</v>
      </c>
      <c r="AE139" s="142">
        <v>0</v>
      </c>
      <c r="AF139" s="142"/>
      <c r="AG139" s="55">
        <f t="shared" si="99"/>
        <v>0</v>
      </c>
      <c r="AH139" s="142">
        <v>0</v>
      </c>
      <c r="AI139" s="142"/>
      <c r="AJ139" s="55">
        <f t="shared" si="100"/>
        <v>0</v>
      </c>
      <c r="AK139" s="142">
        <v>0</v>
      </c>
      <c r="AL139" s="70"/>
      <c r="AM139" s="55">
        <f t="shared" si="101"/>
        <v>0</v>
      </c>
      <c r="AN139" s="97">
        <f>SUM(D139,G139,J139,M139,P139,S139,V139,Y139,AB139,AE139,AH139,AK139)</f>
        <v>0</v>
      </c>
      <c r="AO139" s="77">
        <f>SUM(E139,H139,K139,N139,Q139,W139,T139,Z139,AC139,AF139,AI139,AL139)</f>
        <v>0</v>
      </c>
      <c r="AP139" s="56">
        <f t="shared" si="102"/>
        <v>0</v>
      </c>
      <c r="AQ139" s="111"/>
      <c r="AR139" s="121"/>
    </row>
    <row r="140" spans="1:44" x14ac:dyDescent="0.3">
      <c r="A140" s="234"/>
      <c r="B140" s="234"/>
      <c r="C140" s="102" t="s">
        <v>44</v>
      </c>
      <c r="D140" s="58">
        <f>SUM(D137:D139)</f>
        <v>0</v>
      </c>
      <c r="E140" s="71">
        <f>SUM(E137:E139)</f>
        <v>0</v>
      </c>
      <c r="F140" s="59">
        <f t="shared" si="91"/>
        <v>0</v>
      </c>
      <c r="G140" s="58">
        <f>SUM(G137:G139)</f>
        <v>0</v>
      </c>
      <c r="H140" s="71">
        <f>SUM(H137:H139)</f>
        <v>0</v>
      </c>
      <c r="I140" s="59">
        <f t="shared" si="103"/>
        <v>0</v>
      </c>
      <c r="J140" s="58">
        <f>SUM(J137:J139)</f>
        <v>0</v>
      </c>
      <c r="K140" s="71">
        <f>SUM(K137:K139)</f>
        <v>0</v>
      </c>
      <c r="L140" s="59">
        <f t="shared" si="92"/>
        <v>0</v>
      </c>
      <c r="M140" s="58">
        <f>SUM(M137:M139)</f>
        <v>0</v>
      </c>
      <c r="N140" s="71">
        <f>SUM(N137:N139)</f>
        <v>0</v>
      </c>
      <c r="O140" s="59">
        <f t="shared" si="93"/>
        <v>0</v>
      </c>
      <c r="P140" s="58">
        <f>SUM(P137:P139)</f>
        <v>0</v>
      </c>
      <c r="Q140" s="71">
        <f>SUM(Q137:Q139)</f>
        <v>0</v>
      </c>
      <c r="R140" s="59">
        <f t="shared" si="94"/>
        <v>0</v>
      </c>
      <c r="S140" s="58">
        <f>SUM(S137:S139)</f>
        <v>0</v>
      </c>
      <c r="T140" s="71">
        <f>SUM(T137:T139)</f>
        <v>0</v>
      </c>
      <c r="U140" s="59">
        <f t="shared" si="95"/>
        <v>0</v>
      </c>
      <c r="V140" s="58">
        <f>SUM(V137:V139)</f>
        <v>0</v>
      </c>
      <c r="W140" s="71">
        <f>SUM(W137:W139)</f>
        <v>0</v>
      </c>
      <c r="X140" s="59">
        <f t="shared" si="96"/>
        <v>0</v>
      </c>
      <c r="Y140" s="58">
        <f>SUM(Y137:Y139)</f>
        <v>0</v>
      </c>
      <c r="Z140" s="71">
        <f>SUM(Z137:Z139)</f>
        <v>0</v>
      </c>
      <c r="AA140" s="59">
        <f t="shared" si="97"/>
        <v>0</v>
      </c>
      <c r="AB140" s="58">
        <f>SUM(AB137:AB139)</f>
        <v>0</v>
      </c>
      <c r="AC140" s="71">
        <f>SUM(AC137:AC139)</f>
        <v>0</v>
      </c>
      <c r="AD140" s="59">
        <f t="shared" si="98"/>
        <v>0</v>
      </c>
      <c r="AE140" s="58">
        <f>SUM(AE137:AE139)</f>
        <v>0</v>
      </c>
      <c r="AF140" s="71">
        <f>SUM(AF137:AF139)</f>
        <v>0</v>
      </c>
      <c r="AG140" s="59">
        <f t="shared" si="99"/>
        <v>0</v>
      </c>
      <c r="AH140" s="58">
        <v>0</v>
      </c>
      <c r="AI140" s="71">
        <f>SUM(AI137:AI139)</f>
        <v>0</v>
      </c>
      <c r="AJ140" s="59">
        <f t="shared" si="100"/>
        <v>0</v>
      </c>
      <c r="AK140" s="58">
        <v>0</v>
      </c>
      <c r="AL140" s="71">
        <f>SUM(AL137:AL139)</f>
        <v>0</v>
      </c>
      <c r="AM140" s="59">
        <f t="shared" si="101"/>
        <v>0</v>
      </c>
      <c r="AN140" s="58">
        <f>SUM(AN137:AN139)</f>
        <v>0</v>
      </c>
      <c r="AO140" s="58">
        <f>SUM(AO137:AO139)</f>
        <v>0</v>
      </c>
      <c r="AP140" s="60">
        <f t="shared" si="102"/>
        <v>0</v>
      </c>
      <c r="AQ140" s="119">
        <f>SUM(AQ137:AQ139)</f>
        <v>0</v>
      </c>
      <c r="AR140" s="121"/>
    </row>
    <row r="141" spans="1:44" x14ac:dyDescent="0.3">
      <c r="A141" s="235" t="s">
        <v>46</v>
      </c>
      <c r="B141" s="236"/>
      <c r="C141" s="237"/>
      <c r="D141" s="61">
        <f>SUM(D128,D132,D136,D140)</f>
        <v>8632</v>
      </c>
      <c r="E141" s="73">
        <f>SUM(E128,E132,E136,E140)</f>
        <v>0</v>
      </c>
      <c r="F141" s="62">
        <f t="shared" si="91"/>
        <v>0</v>
      </c>
      <c r="G141" s="61">
        <f>SUM(G128,G132,G136,G140)</f>
        <v>25519</v>
      </c>
      <c r="H141" s="73">
        <f>SUM(H128,H132,H136,H140)</f>
        <v>0</v>
      </c>
      <c r="I141" s="62">
        <f t="shared" si="103"/>
        <v>0</v>
      </c>
      <c r="J141" s="61">
        <f>SUM(J128,J132,J136,J140)</f>
        <v>9038</v>
      </c>
      <c r="K141" s="73">
        <f>SUM(K128,K132,K136,K140)</f>
        <v>0</v>
      </c>
      <c r="L141" s="62">
        <f t="shared" si="92"/>
        <v>0</v>
      </c>
      <c r="M141" s="61">
        <f>SUM(M128,M132,M136,M140)</f>
        <v>14656</v>
      </c>
      <c r="N141" s="73">
        <f>SUM(N128,N132,N136,N140)</f>
        <v>0</v>
      </c>
      <c r="O141" s="62">
        <f t="shared" si="93"/>
        <v>0</v>
      </c>
      <c r="P141" s="61">
        <f>SUM(P128,P132,P136,P140)</f>
        <v>0</v>
      </c>
      <c r="Q141" s="73">
        <f>SUM(Q128,Q132,Q136,Q140)</f>
        <v>0</v>
      </c>
      <c r="R141" s="62">
        <f t="shared" si="94"/>
        <v>0</v>
      </c>
      <c r="S141" s="61">
        <f>SUM(S128,S132,S136,S140)</f>
        <v>0</v>
      </c>
      <c r="T141" s="73">
        <f>SUM(T128,T132,T136,T140)</f>
        <v>0</v>
      </c>
      <c r="U141" s="62">
        <f t="shared" si="95"/>
        <v>0</v>
      </c>
      <c r="V141" s="61">
        <f>SUM(V128,V132,V136,V140)</f>
        <v>12406</v>
      </c>
      <c r="W141" s="73">
        <f>SUM(W128,W132,W136,W140)</f>
        <v>0</v>
      </c>
      <c r="X141" s="62">
        <f t="shared" si="96"/>
        <v>0</v>
      </c>
      <c r="Y141" s="61">
        <f>SUM(Y128,Y132,Y136,Y140)</f>
        <v>0</v>
      </c>
      <c r="Z141" s="73">
        <f>SUM(Z128,Z132,Z136,Z140)</f>
        <v>0</v>
      </c>
      <c r="AA141" s="62">
        <f t="shared" si="97"/>
        <v>0</v>
      </c>
      <c r="AB141" s="61">
        <f>SUM(AB128,AB132,AB136,AB140)</f>
        <v>0</v>
      </c>
      <c r="AC141" s="73">
        <f>SUM(AC128,AC132,AC136,AC140)</f>
        <v>0</v>
      </c>
      <c r="AD141" s="62">
        <f t="shared" si="98"/>
        <v>0</v>
      </c>
      <c r="AE141" s="61">
        <f>SUM(AE128,AE132,AE136,AE140)</f>
        <v>0</v>
      </c>
      <c r="AF141" s="73">
        <f>SUM(AF128,AF132,AF136,AF140)</f>
        <v>0</v>
      </c>
      <c r="AG141" s="62">
        <f t="shared" si="99"/>
        <v>0</v>
      </c>
      <c r="AH141" s="61">
        <f>SUM(AH128,AH132,AH136,AH140)</f>
        <v>0</v>
      </c>
      <c r="AI141" s="73">
        <f>SUM(AI128,AI132,AI136,AI140)</f>
        <v>0</v>
      </c>
      <c r="AJ141" s="62">
        <f t="shared" si="100"/>
        <v>0</v>
      </c>
      <c r="AK141" s="61">
        <f>SUM(AK128,AK132,AK136,AK140)</f>
        <v>0</v>
      </c>
      <c r="AL141" s="73">
        <f>SUM(AL128,AL132,AL136,AL140)</f>
        <v>0</v>
      </c>
      <c r="AM141" s="62">
        <f t="shared" si="101"/>
        <v>0</v>
      </c>
      <c r="AN141" s="61">
        <f>SUM(AN128,AN132,AN136,AN140)</f>
        <v>70251</v>
      </c>
      <c r="AO141" s="61">
        <f>SUM(AO128,AO132,AO136,AO140)</f>
        <v>0</v>
      </c>
      <c r="AP141" s="63">
        <f t="shared" si="102"/>
        <v>0</v>
      </c>
      <c r="AQ141" s="120">
        <f>SUM(AQ128,AQ132,AQ136,AQ140)</f>
        <v>17152</v>
      </c>
      <c r="AR141" s="121"/>
    </row>
    <row r="142" spans="1:44" x14ac:dyDescent="0.3">
      <c r="A142" s="238" t="s">
        <v>34</v>
      </c>
      <c r="B142" s="232" t="s">
        <v>24</v>
      </c>
      <c r="C142" s="100" t="s">
        <v>41</v>
      </c>
      <c r="D142" s="77">
        <v>0</v>
      </c>
      <c r="E142" s="70"/>
      <c r="F142" s="55">
        <f t="shared" si="91"/>
        <v>0</v>
      </c>
      <c r="G142" s="77">
        <v>3416</v>
      </c>
      <c r="H142" s="70"/>
      <c r="I142" s="55">
        <f t="shared" si="103"/>
        <v>0</v>
      </c>
      <c r="J142" s="77">
        <v>0</v>
      </c>
      <c r="K142" s="70"/>
      <c r="L142" s="55">
        <f t="shared" si="92"/>
        <v>0</v>
      </c>
      <c r="M142" s="77">
        <v>1257</v>
      </c>
      <c r="N142" s="70"/>
      <c r="O142" s="55">
        <f t="shared" si="93"/>
        <v>0</v>
      </c>
      <c r="P142" s="77">
        <v>0</v>
      </c>
      <c r="Q142" s="70"/>
      <c r="R142" s="55">
        <f t="shared" si="94"/>
        <v>0</v>
      </c>
      <c r="S142" s="77">
        <v>0</v>
      </c>
      <c r="T142" s="70"/>
      <c r="U142" s="55">
        <f t="shared" si="95"/>
        <v>0</v>
      </c>
      <c r="V142" s="77">
        <v>0</v>
      </c>
      <c r="W142" s="70"/>
      <c r="X142" s="55">
        <f t="shared" si="96"/>
        <v>0</v>
      </c>
      <c r="Y142" s="77">
        <v>0</v>
      </c>
      <c r="Z142" s="70"/>
      <c r="AA142" s="55">
        <f t="shared" si="97"/>
        <v>0</v>
      </c>
      <c r="AB142" s="5">
        <v>87</v>
      </c>
      <c r="AC142" s="70"/>
      <c r="AD142" s="55">
        <f t="shared" si="98"/>
        <v>0</v>
      </c>
      <c r="AE142" s="77">
        <v>0</v>
      </c>
      <c r="AF142" s="70"/>
      <c r="AG142" s="55">
        <f t="shared" si="99"/>
        <v>0</v>
      </c>
      <c r="AH142" s="77">
        <v>0</v>
      </c>
      <c r="AI142" s="69"/>
      <c r="AJ142" s="55">
        <f t="shared" si="100"/>
        <v>0</v>
      </c>
      <c r="AK142" s="77">
        <v>0</v>
      </c>
      <c r="AL142" s="69"/>
      <c r="AM142" s="55">
        <f t="shared" si="101"/>
        <v>0</v>
      </c>
      <c r="AN142" s="97">
        <f>SUM(D142,G142,J142,M142,P142,S142,V142,Y142,AB142,AE142,AH142,AK142)</f>
        <v>4760</v>
      </c>
      <c r="AO142" s="77">
        <f>SUM(E142,H142,K142,N142,Q142,W142,T142,Z142,AC142,AF142,AI142,AL142)</f>
        <v>0</v>
      </c>
      <c r="AP142" s="56">
        <f t="shared" si="102"/>
        <v>0</v>
      </c>
      <c r="AQ142" s="178">
        <v>355</v>
      </c>
      <c r="AR142" s="121"/>
    </row>
    <row r="143" spans="1:44" x14ac:dyDescent="0.3">
      <c r="A143" s="233"/>
      <c r="B143" s="233"/>
      <c r="C143" s="100" t="s">
        <v>43</v>
      </c>
      <c r="D143" s="77"/>
      <c r="E143" s="70"/>
      <c r="F143" s="55">
        <f t="shared" si="91"/>
        <v>0</v>
      </c>
      <c r="G143" s="77">
        <v>3028</v>
      </c>
      <c r="H143" s="70"/>
      <c r="I143" s="55">
        <f t="shared" si="103"/>
        <v>0</v>
      </c>
      <c r="J143" s="77"/>
      <c r="K143" s="70"/>
      <c r="L143" s="55">
        <f t="shared" si="92"/>
        <v>0</v>
      </c>
      <c r="M143" s="77">
        <v>993</v>
      </c>
      <c r="N143" s="70"/>
      <c r="O143" s="55">
        <f t="shared" si="93"/>
        <v>0</v>
      </c>
      <c r="P143" s="77"/>
      <c r="Q143" s="70"/>
      <c r="R143" s="55">
        <f t="shared" si="94"/>
        <v>0</v>
      </c>
      <c r="S143" s="77"/>
      <c r="T143" s="70"/>
      <c r="U143" s="55">
        <f t="shared" si="95"/>
        <v>0</v>
      </c>
      <c r="V143" s="77"/>
      <c r="W143" s="70"/>
      <c r="X143" s="55">
        <f t="shared" si="96"/>
        <v>0</v>
      </c>
      <c r="Y143" s="77"/>
      <c r="Z143" s="70"/>
      <c r="AA143" s="55">
        <f t="shared" si="97"/>
        <v>0</v>
      </c>
      <c r="AB143" s="77">
        <v>90</v>
      </c>
      <c r="AC143" s="70"/>
      <c r="AD143" s="55">
        <f>IF(ISERROR(#REF!/AC143),0,(#REF!/AC143))</f>
        <v>0</v>
      </c>
      <c r="AE143" s="77"/>
      <c r="AF143" s="70"/>
      <c r="AG143" s="55">
        <f t="shared" si="99"/>
        <v>0</v>
      </c>
      <c r="AH143" s="77">
        <v>0</v>
      </c>
      <c r="AI143" s="70"/>
      <c r="AJ143" s="55">
        <f t="shared" si="100"/>
        <v>0</v>
      </c>
      <c r="AK143" s="77">
        <v>0</v>
      </c>
      <c r="AL143" s="70"/>
      <c r="AM143" s="55">
        <f t="shared" si="101"/>
        <v>0</v>
      </c>
      <c r="AN143" s="97">
        <f>SUM(D143,G143,J143,M143,P143,S143,V143,Y143,AE143,AH143,AK143,AB143)</f>
        <v>4111</v>
      </c>
      <c r="AO143" s="77">
        <f>SUM(E143,H143,K143,N143,Q143,W143,T143,Z143,AC143,AF143,AI143,AL143)</f>
        <v>0</v>
      </c>
      <c r="AP143" s="56">
        <f t="shared" si="102"/>
        <v>0</v>
      </c>
      <c r="AQ143" s="179">
        <v>391</v>
      </c>
      <c r="AR143" s="121"/>
    </row>
    <row r="144" spans="1:44" x14ac:dyDescent="0.3">
      <c r="A144" s="233"/>
      <c r="B144" s="233"/>
      <c r="C144" s="100" t="s">
        <v>47</v>
      </c>
      <c r="D144" s="77"/>
      <c r="E144" s="70"/>
      <c r="F144" s="55">
        <f t="shared" si="91"/>
        <v>0</v>
      </c>
      <c r="G144" s="77">
        <v>3413</v>
      </c>
      <c r="H144" s="70"/>
      <c r="I144" s="55">
        <f t="shared" si="103"/>
        <v>0</v>
      </c>
      <c r="J144" s="77"/>
      <c r="K144" s="70"/>
      <c r="L144" s="55">
        <f t="shared" si="92"/>
        <v>0</v>
      </c>
      <c r="M144" s="77">
        <v>1209</v>
      </c>
      <c r="N144" s="70"/>
      <c r="O144" s="55">
        <f t="shared" si="93"/>
        <v>0</v>
      </c>
      <c r="P144" s="77"/>
      <c r="Q144" s="70"/>
      <c r="R144" s="55">
        <f t="shared" si="94"/>
        <v>0</v>
      </c>
      <c r="S144" s="77"/>
      <c r="T144" s="70"/>
      <c r="U144" s="55">
        <f t="shared" si="95"/>
        <v>0</v>
      </c>
      <c r="V144" s="77"/>
      <c r="W144" s="70"/>
      <c r="X144" s="55">
        <f t="shared" si="96"/>
        <v>0</v>
      </c>
      <c r="Y144" s="77"/>
      <c r="Z144" s="70"/>
      <c r="AA144" s="55">
        <f t="shared" si="97"/>
        <v>0</v>
      </c>
      <c r="AB144" s="77">
        <v>65</v>
      </c>
      <c r="AC144" s="70"/>
      <c r="AD144" s="55">
        <f t="shared" si="98"/>
        <v>0</v>
      </c>
      <c r="AE144" s="77"/>
      <c r="AF144" s="70"/>
      <c r="AG144" s="55">
        <f t="shared" si="99"/>
        <v>0</v>
      </c>
      <c r="AH144" s="77">
        <v>0</v>
      </c>
      <c r="AI144" s="70"/>
      <c r="AJ144" s="55">
        <f t="shared" si="100"/>
        <v>0</v>
      </c>
      <c r="AK144" s="77">
        <v>0</v>
      </c>
      <c r="AL144" s="70"/>
      <c r="AM144" s="55">
        <f t="shared" si="101"/>
        <v>0</v>
      </c>
      <c r="AN144" s="97">
        <f>SUM(D144,G144,J144,M144,P144,S144,V144,Y144,AB144,AE144,AH144,AK144)</f>
        <v>4687</v>
      </c>
      <c r="AO144" s="77">
        <f>SUM(E144,H144,K144,N144,Q144,W144,T144,Z144,AC144,AF144,AI144,AL144)</f>
        <v>0</v>
      </c>
      <c r="AP144" s="56">
        <f t="shared" si="102"/>
        <v>0</v>
      </c>
      <c r="AQ144" s="111">
        <v>303</v>
      </c>
      <c r="AR144" s="121"/>
    </row>
    <row r="145" spans="1:44" x14ac:dyDescent="0.3">
      <c r="A145" s="233"/>
      <c r="B145" s="234"/>
      <c r="C145" s="102" t="s">
        <v>44</v>
      </c>
      <c r="D145" s="58">
        <f>SUM(D142:D144)</f>
        <v>0</v>
      </c>
      <c r="E145" s="71">
        <f>SUM(E142:E144)</f>
        <v>0</v>
      </c>
      <c r="F145" s="59">
        <f t="shared" si="91"/>
        <v>0</v>
      </c>
      <c r="G145" s="58">
        <f>SUM(G142:G144)</f>
        <v>9857</v>
      </c>
      <c r="H145" s="71">
        <f>SUM(H142:H144)</f>
        <v>0</v>
      </c>
      <c r="I145" s="59">
        <f t="shared" si="103"/>
        <v>0</v>
      </c>
      <c r="J145" s="58">
        <f>SUM(J142:J144)</f>
        <v>0</v>
      </c>
      <c r="K145" s="71">
        <f>SUM(K142:K144)</f>
        <v>0</v>
      </c>
      <c r="L145" s="59">
        <f t="shared" si="92"/>
        <v>0</v>
      </c>
      <c r="M145" s="58">
        <f>SUM(M142:M144)</f>
        <v>3459</v>
      </c>
      <c r="N145" s="71">
        <f>SUM(N142:N144)</f>
        <v>0</v>
      </c>
      <c r="O145" s="59">
        <f t="shared" si="93"/>
        <v>0</v>
      </c>
      <c r="P145" s="58">
        <f>SUM(P142:P144)</f>
        <v>0</v>
      </c>
      <c r="Q145" s="71">
        <f>SUM(Q142:Q144)</f>
        <v>0</v>
      </c>
      <c r="R145" s="59">
        <f t="shared" si="94"/>
        <v>0</v>
      </c>
      <c r="S145" s="58">
        <f>SUM(S142:S144)</f>
        <v>0</v>
      </c>
      <c r="T145" s="71">
        <f>SUM(T142:T144)</f>
        <v>0</v>
      </c>
      <c r="U145" s="59">
        <f t="shared" si="95"/>
        <v>0</v>
      </c>
      <c r="V145" s="58">
        <f>SUM(V142:V144)</f>
        <v>0</v>
      </c>
      <c r="W145" s="71">
        <f>SUM(W142:W144)</f>
        <v>0</v>
      </c>
      <c r="X145" s="59">
        <f t="shared" si="96"/>
        <v>0</v>
      </c>
      <c r="Y145" s="58">
        <f>SUM(Y142:Y144)</f>
        <v>0</v>
      </c>
      <c r="Z145" s="71">
        <f>SUM(Z142:Z144)</f>
        <v>0</v>
      </c>
      <c r="AA145" s="59">
        <f t="shared" si="97"/>
        <v>0</v>
      </c>
      <c r="AB145" s="58">
        <f>SUM(AB142:AB144)</f>
        <v>242</v>
      </c>
      <c r="AC145" s="71">
        <f>SUM(AC142:AC144)</f>
        <v>0</v>
      </c>
      <c r="AD145" s="59">
        <f t="shared" si="98"/>
        <v>0</v>
      </c>
      <c r="AE145" s="58">
        <f>SUM(AE142:AE144)</f>
        <v>0</v>
      </c>
      <c r="AF145" s="71">
        <f>SUM(AF142:AF144)</f>
        <v>0</v>
      </c>
      <c r="AG145" s="59">
        <f t="shared" si="99"/>
        <v>0</v>
      </c>
      <c r="AH145" s="58">
        <v>0</v>
      </c>
      <c r="AI145" s="71">
        <f>SUM(AI142:AI144)</f>
        <v>0</v>
      </c>
      <c r="AJ145" s="59">
        <f t="shared" si="100"/>
        <v>0</v>
      </c>
      <c r="AK145" s="58">
        <v>0</v>
      </c>
      <c r="AL145" s="71">
        <f>SUM(AL142:AL144)</f>
        <v>0</v>
      </c>
      <c r="AM145" s="59">
        <f t="shared" si="101"/>
        <v>0</v>
      </c>
      <c r="AN145" s="58">
        <f>SUM(AN142:AN144)</f>
        <v>13558</v>
      </c>
      <c r="AO145" s="58">
        <f>SUM(AO142:AO144)</f>
        <v>0</v>
      </c>
      <c r="AP145" s="60">
        <f t="shared" si="102"/>
        <v>0</v>
      </c>
      <c r="AQ145" s="119">
        <f>SUM(AQ142:AQ144)</f>
        <v>1049</v>
      </c>
      <c r="AR145" s="121"/>
    </row>
    <row r="146" spans="1:44" x14ac:dyDescent="0.3">
      <c r="A146" s="233"/>
      <c r="B146" s="232" t="s">
        <v>25</v>
      </c>
      <c r="C146" s="100" t="s">
        <v>38</v>
      </c>
      <c r="D146" s="77"/>
      <c r="E146" s="70"/>
      <c r="F146" s="55">
        <f t="shared" si="91"/>
        <v>0</v>
      </c>
      <c r="G146" s="77"/>
      <c r="H146" s="70"/>
      <c r="I146" s="55">
        <f t="shared" si="103"/>
        <v>0</v>
      </c>
      <c r="J146" s="77"/>
      <c r="K146" s="70"/>
      <c r="L146" s="55">
        <f t="shared" si="92"/>
        <v>0</v>
      </c>
      <c r="M146" s="77"/>
      <c r="N146" s="70"/>
      <c r="O146" s="55">
        <f t="shared" si="93"/>
        <v>0</v>
      </c>
      <c r="P146" s="77"/>
      <c r="Q146" s="70"/>
      <c r="R146" s="55">
        <f t="shared" si="94"/>
        <v>0</v>
      </c>
      <c r="S146" s="77"/>
      <c r="T146" s="70"/>
      <c r="U146" s="55">
        <f t="shared" si="95"/>
        <v>0</v>
      </c>
      <c r="V146" s="77"/>
      <c r="W146" s="70"/>
      <c r="X146" s="55">
        <f t="shared" si="96"/>
        <v>0</v>
      </c>
      <c r="Y146" s="77"/>
      <c r="Z146" s="70"/>
      <c r="AA146" s="55">
        <f t="shared" si="97"/>
        <v>0</v>
      </c>
      <c r="AB146" s="77"/>
      <c r="AC146" s="70"/>
      <c r="AD146" s="55">
        <f t="shared" si="98"/>
        <v>0</v>
      </c>
      <c r="AE146" s="77"/>
      <c r="AF146" s="70"/>
      <c r="AG146" s="55">
        <f t="shared" si="99"/>
        <v>0</v>
      </c>
      <c r="AH146" s="77">
        <v>0</v>
      </c>
      <c r="AI146" s="69"/>
      <c r="AJ146" s="55">
        <f t="shared" si="100"/>
        <v>0</v>
      </c>
      <c r="AK146" s="77">
        <v>0</v>
      </c>
      <c r="AL146" s="69"/>
      <c r="AM146" s="55">
        <f t="shared" si="101"/>
        <v>0</v>
      </c>
      <c r="AN146" s="97">
        <f>SUM(D146,G146,J146,M146,P146,S146,V146,Y146,AB146,AE146,AH146,AK146)</f>
        <v>0</v>
      </c>
      <c r="AO146" s="77">
        <f>SUM(E146,H146,K146,N146,Q146,W146,T146,Z146,AC146,AF146,AI146,AL146)</f>
        <v>0</v>
      </c>
      <c r="AP146" s="56">
        <f t="shared" si="102"/>
        <v>0</v>
      </c>
      <c r="AQ146" s="168"/>
      <c r="AR146" s="121"/>
    </row>
    <row r="147" spans="1:44" x14ac:dyDescent="0.3">
      <c r="A147" s="233"/>
      <c r="B147" s="233"/>
      <c r="C147" s="54" t="s">
        <v>39</v>
      </c>
      <c r="D147" s="77"/>
      <c r="E147" s="70"/>
      <c r="F147" s="55">
        <f t="shared" si="91"/>
        <v>0</v>
      </c>
      <c r="G147" s="77"/>
      <c r="H147" s="77"/>
      <c r="I147" s="55">
        <f t="shared" si="103"/>
        <v>0</v>
      </c>
      <c r="J147" s="77"/>
      <c r="K147" s="77"/>
      <c r="L147" s="55">
        <f t="shared" si="92"/>
        <v>0</v>
      </c>
      <c r="M147" s="77"/>
      <c r="N147" s="77"/>
      <c r="O147" s="55">
        <f t="shared" si="93"/>
        <v>0</v>
      </c>
      <c r="P147" s="77"/>
      <c r="Q147" s="77"/>
      <c r="R147" s="55">
        <f t="shared" si="94"/>
        <v>0</v>
      </c>
      <c r="S147" s="77"/>
      <c r="T147" s="77"/>
      <c r="U147" s="55">
        <f t="shared" si="95"/>
        <v>0</v>
      </c>
      <c r="V147" s="77"/>
      <c r="W147" s="77"/>
      <c r="X147" s="55">
        <f t="shared" si="96"/>
        <v>0</v>
      </c>
      <c r="Y147" s="77"/>
      <c r="Z147" s="77"/>
      <c r="AA147" s="55">
        <f t="shared" si="97"/>
        <v>0</v>
      </c>
      <c r="AB147" s="142"/>
      <c r="AC147" s="77"/>
      <c r="AD147" s="55">
        <f>IF(ISERROR(AB143/AC147),0,(AB143/AC147))</f>
        <v>0</v>
      </c>
      <c r="AE147" s="77"/>
      <c r="AF147" s="70"/>
      <c r="AG147" s="55">
        <f t="shared" si="99"/>
        <v>0</v>
      </c>
      <c r="AH147" s="77">
        <v>0</v>
      </c>
      <c r="AI147" s="70"/>
      <c r="AJ147" s="55">
        <f t="shared" si="100"/>
        <v>0</v>
      </c>
      <c r="AK147" s="77">
        <v>0</v>
      </c>
      <c r="AL147" s="70"/>
      <c r="AM147" s="55">
        <f t="shared" si="101"/>
        <v>0</v>
      </c>
      <c r="AN147" s="97">
        <f>SUM(D147,G147,J147,M147,P147,S147,V147,Y147,AB147,AE147,AH147,AK147)</f>
        <v>0</v>
      </c>
      <c r="AO147" s="77">
        <f>SUM(E147,H147,K147,N147,Q147,W147,T147,Z147,AC147,AF147,AI147,AL147)</f>
        <v>0</v>
      </c>
      <c r="AP147" s="56">
        <f t="shared" si="102"/>
        <v>0</v>
      </c>
      <c r="AQ147" s="118"/>
      <c r="AR147" s="122"/>
    </row>
    <row r="148" spans="1:44" x14ac:dyDescent="0.3">
      <c r="A148" s="233"/>
      <c r="B148" s="233"/>
      <c r="C148" s="100" t="s">
        <v>52</v>
      </c>
      <c r="D148" s="77"/>
      <c r="E148" s="77"/>
      <c r="F148" s="55">
        <f t="shared" si="91"/>
        <v>0</v>
      </c>
      <c r="G148" s="77"/>
      <c r="H148" s="70"/>
      <c r="I148" s="55">
        <f t="shared" si="103"/>
        <v>0</v>
      </c>
      <c r="J148" s="77"/>
      <c r="K148" s="70"/>
      <c r="L148" s="55">
        <f t="shared" si="92"/>
        <v>0</v>
      </c>
      <c r="M148" s="77"/>
      <c r="N148" s="70"/>
      <c r="O148" s="55">
        <f t="shared" si="93"/>
        <v>0</v>
      </c>
      <c r="P148" s="77"/>
      <c r="Q148" s="77"/>
      <c r="R148" s="55">
        <f t="shared" si="94"/>
        <v>0</v>
      </c>
      <c r="S148" s="77"/>
      <c r="T148" s="77"/>
      <c r="U148" s="55">
        <f t="shared" si="95"/>
        <v>0</v>
      </c>
      <c r="V148" s="77"/>
      <c r="W148" s="77"/>
      <c r="X148" s="55">
        <f t="shared" si="96"/>
        <v>0</v>
      </c>
      <c r="Y148" s="77"/>
      <c r="Z148" s="77"/>
      <c r="AA148" s="55">
        <f t="shared" si="97"/>
        <v>0</v>
      </c>
      <c r="AB148" s="77"/>
      <c r="AC148" s="77"/>
      <c r="AD148" s="55">
        <f t="shared" si="98"/>
        <v>0</v>
      </c>
      <c r="AE148" s="77"/>
      <c r="AF148" s="70"/>
      <c r="AG148" s="55">
        <f t="shared" si="99"/>
        <v>0</v>
      </c>
      <c r="AH148" s="77">
        <v>0</v>
      </c>
      <c r="AI148" s="70"/>
      <c r="AJ148" s="55">
        <f t="shared" si="100"/>
        <v>0</v>
      </c>
      <c r="AK148" s="77">
        <v>0</v>
      </c>
      <c r="AL148" s="70"/>
      <c r="AM148" s="55">
        <f t="shared" si="101"/>
        <v>0</v>
      </c>
      <c r="AN148" s="97">
        <f>SUM(D148,G148,J148,M148,P148,S148,V148,Y148,AB148,AE148,AH148,AK148)</f>
        <v>0</v>
      </c>
      <c r="AO148" s="77">
        <f>SUM(E148,H148,K148,N148,Q148,W148,T148,Z148,AC148,AF148,AI148,AL148)</f>
        <v>0</v>
      </c>
      <c r="AP148" s="56">
        <f t="shared" si="102"/>
        <v>0</v>
      </c>
      <c r="AQ148" s="118"/>
      <c r="AR148" s="121"/>
    </row>
    <row r="149" spans="1:44" x14ac:dyDescent="0.3">
      <c r="A149" s="233"/>
      <c r="B149" s="234"/>
      <c r="C149" s="102" t="s">
        <v>44</v>
      </c>
      <c r="D149" s="58">
        <f>SUM(D146:D148)</f>
        <v>0</v>
      </c>
      <c r="E149" s="71">
        <f>SUM(E146:E148)</f>
        <v>0</v>
      </c>
      <c r="F149" s="59">
        <f t="shared" si="91"/>
        <v>0</v>
      </c>
      <c r="G149" s="58">
        <f>SUM(G146:G148)</f>
        <v>0</v>
      </c>
      <c r="H149" s="71">
        <f>SUM(H146:H148)</f>
        <v>0</v>
      </c>
      <c r="I149" s="59">
        <f t="shared" si="103"/>
        <v>0</v>
      </c>
      <c r="J149" s="58">
        <f>SUM(J146:J148)</f>
        <v>0</v>
      </c>
      <c r="K149" s="71">
        <f>SUM(K146:K148)</f>
        <v>0</v>
      </c>
      <c r="L149" s="59">
        <f t="shared" si="92"/>
        <v>0</v>
      </c>
      <c r="M149" s="58">
        <f>SUM(M146:M148)</f>
        <v>0</v>
      </c>
      <c r="N149" s="71">
        <f>SUM(N146:N148)</f>
        <v>0</v>
      </c>
      <c r="O149" s="59">
        <f t="shared" si="93"/>
        <v>0</v>
      </c>
      <c r="P149" s="58">
        <f>SUM(P146:P148)</f>
        <v>0</v>
      </c>
      <c r="Q149" s="71">
        <f>SUM(Q146:Q148)</f>
        <v>0</v>
      </c>
      <c r="R149" s="59">
        <f t="shared" si="94"/>
        <v>0</v>
      </c>
      <c r="S149" s="58">
        <f>SUM(S146:S148)</f>
        <v>0</v>
      </c>
      <c r="T149" s="71">
        <f>SUM(T146:T148)</f>
        <v>0</v>
      </c>
      <c r="U149" s="59">
        <f t="shared" si="95"/>
        <v>0</v>
      </c>
      <c r="V149" s="58">
        <f>SUM(V146:V148)</f>
        <v>0</v>
      </c>
      <c r="W149" s="71">
        <f>SUM(W146:W148)</f>
        <v>0</v>
      </c>
      <c r="X149" s="59">
        <f t="shared" si="96"/>
        <v>0</v>
      </c>
      <c r="Y149" s="58">
        <f>SUM(Y146:Y148)</f>
        <v>0</v>
      </c>
      <c r="Z149" s="71">
        <f>SUM(Z146:Z148)</f>
        <v>0</v>
      </c>
      <c r="AA149" s="59">
        <f t="shared" si="97"/>
        <v>0</v>
      </c>
      <c r="AB149" s="58">
        <f>SUM(AB146:AB148)</f>
        <v>0</v>
      </c>
      <c r="AC149" s="71">
        <f>SUM(AC146:AC148)</f>
        <v>0</v>
      </c>
      <c r="AD149" s="59">
        <f t="shared" si="98"/>
        <v>0</v>
      </c>
      <c r="AE149" s="58">
        <f>SUM(AE146:AE148)</f>
        <v>0</v>
      </c>
      <c r="AF149" s="71">
        <f>SUM(AF146:AF148)</f>
        <v>0</v>
      </c>
      <c r="AG149" s="59">
        <f t="shared" si="99"/>
        <v>0</v>
      </c>
      <c r="AH149" s="58">
        <v>0</v>
      </c>
      <c r="AI149" s="71">
        <f>SUM(AI146:AI148)</f>
        <v>0</v>
      </c>
      <c r="AJ149" s="59">
        <f t="shared" si="100"/>
        <v>0</v>
      </c>
      <c r="AK149" s="58">
        <v>0</v>
      </c>
      <c r="AL149" s="71">
        <f>SUM(AL146:AL148)</f>
        <v>0</v>
      </c>
      <c r="AM149" s="59">
        <f t="shared" si="101"/>
        <v>0</v>
      </c>
      <c r="AN149" s="58">
        <f>SUM(AN146:AN148)</f>
        <v>0</v>
      </c>
      <c r="AO149" s="58">
        <f>SUM(AO146:AO148)</f>
        <v>0</v>
      </c>
      <c r="AP149" s="60">
        <f t="shared" si="102"/>
        <v>0</v>
      </c>
      <c r="AQ149" s="119">
        <f>SUM(AQ146:AQ148)</f>
        <v>0</v>
      </c>
      <c r="AR149" s="121"/>
    </row>
    <row r="150" spans="1:44" x14ac:dyDescent="0.3">
      <c r="A150" s="233"/>
      <c r="B150" s="232" t="s">
        <v>26</v>
      </c>
      <c r="C150" s="100" t="s">
        <v>55</v>
      </c>
      <c r="D150" s="77"/>
      <c r="E150" s="77"/>
      <c r="F150" s="55">
        <f t="shared" si="91"/>
        <v>0</v>
      </c>
      <c r="G150" s="77"/>
      <c r="H150" s="77"/>
      <c r="I150" s="55">
        <f t="shared" si="103"/>
        <v>0</v>
      </c>
      <c r="J150" s="77"/>
      <c r="K150" s="77"/>
      <c r="L150" s="55">
        <f t="shared" si="92"/>
        <v>0</v>
      </c>
      <c r="M150" s="77"/>
      <c r="N150" s="77"/>
      <c r="O150" s="55">
        <f t="shared" si="93"/>
        <v>0</v>
      </c>
      <c r="P150" s="77"/>
      <c r="Q150" s="77"/>
      <c r="R150" s="55">
        <f t="shared" si="94"/>
        <v>0</v>
      </c>
      <c r="S150" s="77"/>
      <c r="T150" s="77"/>
      <c r="U150" s="55">
        <f t="shared" si="95"/>
        <v>0</v>
      </c>
      <c r="V150" s="77"/>
      <c r="W150" s="77"/>
      <c r="X150" s="55">
        <f t="shared" si="96"/>
        <v>0</v>
      </c>
      <c r="Y150" s="77"/>
      <c r="Z150" s="77"/>
      <c r="AA150" s="55">
        <f t="shared" si="97"/>
        <v>0</v>
      </c>
      <c r="AB150" s="77"/>
      <c r="AC150" s="77"/>
      <c r="AD150" s="55">
        <f t="shared" si="98"/>
        <v>0</v>
      </c>
      <c r="AE150" s="77"/>
      <c r="AF150" s="77"/>
      <c r="AG150" s="55">
        <f t="shared" si="99"/>
        <v>0</v>
      </c>
      <c r="AH150" s="77">
        <v>0</v>
      </c>
      <c r="AI150" s="69"/>
      <c r="AJ150" s="55">
        <f t="shared" si="100"/>
        <v>0</v>
      </c>
      <c r="AK150" s="77">
        <v>0</v>
      </c>
      <c r="AL150" s="69"/>
      <c r="AM150" s="55">
        <f t="shared" si="101"/>
        <v>0</v>
      </c>
      <c r="AN150" s="97">
        <f>SUM(D150,G150,J150,M150,P150,S150,V150,Y150,AB150,AE150,AH150,AK150)</f>
        <v>0</v>
      </c>
      <c r="AO150" s="77">
        <f>SUM(E150,H150,K150,N150,Q150,W150,T150,Z150,AC150,AF150,AI150,AL150)</f>
        <v>0</v>
      </c>
      <c r="AP150" s="56">
        <f t="shared" si="102"/>
        <v>0</v>
      </c>
      <c r="AQ150" s="135"/>
      <c r="AR150" s="121"/>
    </row>
    <row r="151" spans="1:44" x14ac:dyDescent="0.3">
      <c r="A151" s="233"/>
      <c r="B151" s="233"/>
      <c r="C151" s="100" t="s">
        <v>50</v>
      </c>
      <c r="D151" s="77"/>
      <c r="E151" s="70"/>
      <c r="F151" s="55">
        <f t="shared" si="91"/>
        <v>0</v>
      </c>
      <c r="G151" s="142"/>
      <c r="H151" s="70"/>
      <c r="I151" s="55">
        <f t="shared" si="103"/>
        <v>0</v>
      </c>
      <c r="J151" s="142"/>
      <c r="K151" s="70"/>
      <c r="L151" s="55">
        <f t="shared" si="92"/>
        <v>0</v>
      </c>
      <c r="M151" s="142"/>
      <c r="N151" s="70"/>
      <c r="O151" s="55">
        <f t="shared" si="93"/>
        <v>0</v>
      </c>
      <c r="P151" s="77"/>
      <c r="Q151" s="70"/>
      <c r="R151" s="55">
        <f t="shared" si="94"/>
        <v>0</v>
      </c>
      <c r="S151" s="77"/>
      <c r="T151" s="70"/>
      <c r="U151" s="55">
        <f t="shared" si="95"/>
        <v>0</v>
      </c>
      <c r="V151" s="77"/>
      <c r="W151" s="70"/>
      <c r="X151" s="55">
        <f t="shared" si="96"/>
        <v>0</v>
      </c>
      <c r="Y151" s="77"/>
      <c r="Z151" s="70"/>
      <c r="AA151" s="55">
        <f t="shared" si="97"/>
        <v>0</v>
      </c>
      <c r="AB151" s="142"/>
      <c r="AC151" s="70"/>
      <c r="AD151" s="55">
        <f t="shared" si="98"/>
        <v>0</v>
      </c>
      <c r="AE151" s="77"/>
      <c r="AF151" s="70"/>
      <c r="AG151" s="55">
        <f t="shared" si="99"/>
        <v>0</v>
      </c>
      <c r="AH151" s="77">
        <v>0</v>
      </c>
      <c r="AI151" s="70"/>
      <c r="AJ151" s="55">
        <f t="shared" si="100"/>
        <v>0</v>
      </c>
      <c r="AK151" s="77">
        <v>0</v>
      </c>
      <c r="AL151" s="70"/>
      <c r="AM151" s="55">
        <f t="shared" si="101"/>
        <v>0</v>
      </c>
      <c r="AN151" s="97">
        <f>SUM(D151,G151,J151,M151,P151,S151,V151,Y151,AB151,AE151,AH151,AK151)</f>
        <v>0</v>
      </c>
      <c r="AO151" s="77">
        <f>SUM(E151,H151,K151,N151,Q151,W151,T151,Z151,AC151,AF151,AI151,AL151)</f>
        <v>0</v>
      </c>
      <c r="AP151" s="56">
        <f t="shared" si="102"/>
        <v>0</v>
      </c>
      <c r="AQ151" s="118"/>
      <c r="AR151" s="121"/>
    </row>
    <row r="152" spans="1:44" x14ac:dyDescent="0.3">
      <c r="A152" s="233"/>
      <c r="B152" s="233"/>
      <c r="C152" s="100" t="s">
        <v>51</v>
      </c>
      <c r="D152" s="77"/>
      <c r="E152" s="70"/>
      <c r="F152" s="55">
        <f t="shared" si="91"/>
        <v>0</v>
      </c>
      <c r="G152" s="77"/>
      <c r="H152" s="70"/>
      <c r="I152" s="55">
        <f t="shared" si="103"/>
        <v>0</v>
      </c>
      <c r="J152" s="77"/>
      <c r="K152" s="70"/>
      <c r="L152" s="55">
        <f t="shared" si="92"/>
        <v>0</v>
      </c>
      <c r="M152" s="77"/>
      <c r="N152" s="70"/>
      <c r="O152" s="55">
        <f t="shared" si="93"/>
        <v>0</v>
      </c>
      <c r="P152" s="77"/>
      <c r="Q152" s="70"/>
      <c r="R152" s="55">
        <f t="shared" si="94"/>
        <v>0</v>
      </c>
      <c r="S152" s="77"/>
      <c r="T152" s="70"/>
      <c r="U152" s="55">
        <f t="shared" si="95"/>
        <v>0</v>
      </c>
      <c r="V152" s="77"/>
      <c r="W152" s="70"/>
      <c r="X152" s="55">
        <f t="shared" si="96"/>
        <v>0</v>
      </c>
      <c r="Y152" s="77"/>
      <c r="Z152" s="70"/>
      <c r="AA152" s="55">
        <f t="shared" si="97"/>
        <v>0</v>
      </c>
      <c r="AB152" s="77"/>
      <c r="AC152" s="70"/>
      <c r="AD152" s="55">
        <f t="shared" si="98"/>
        <v>0</v>
      </c>
      <c r="AE152" s="77"/>
      <c r="AF152" s="70"/>
      <c r="AG152" s="55">
        <f t="shared" si="99"/>
        <v>0</v>
      </c>
      <c r="AH152" s="77">
        <v>0</v>
      </c>
      <c r="AI152" s="70"/>
      <c r="AJ152" s="55">
        <f t="shared" si="100"/>
        <v>0</v>
      </c>
      <c r="AK152" s="77">
        <v>0</v>
      </c>
      <c r="AL152" s="70"/>
      <c r="AM152" s="55">
        <f t="shared" si="101"/>
        <v>0</v>
      </c>
      <c r="AN152" s="97">
        <f>SUM(D152,G152,J152,M152,P152,S152,V152,Y152,AB152,AE152,AH152,AK152)</f>
        <v>0</v>
      </c>
      <c r="AO152" s="77">
        <f>SUM(E152,H152,K152,N152,Q152,W152,T152,Z152,AC152,AF152,AI152,AL152)</f>
        <v>0</v>
      </c>
      <c r="AP152" s="56">
        <f t="shared" si="102"/>
        <v>0</v>
      </c>
      <c r="AQ152" s="118"/>
      <c r="AR152" s="121"/>
    </row>
    <row r="153" spans="1:44" x14ac:dyDescent="0.3">
      <c r="A153" s="233"/>
      <c r="B153" s="234"/>
      <c r="C153" s="102" t="s">
        <v>44</v>
      </c>
      <c r="D153" s="58">
        <f>SUM(D150:D152)</f>
        <v>0</v>
      </c>
      <c r="E153" s="71">
        <f>SUM(E150:E152)</f>
        <v>0</v>
      </c>
      <c r="F153" s="59">
        <f t="shared" si="91"/>
        <v>0</v>
      </c>
      <c r="G153" s="58">
        <f>SUM(G150:G152)</f>
        <v>0</v>
      </c>
      <c r="H153" s="71">
        <f>SUM(H150:H152)</f>
        <v>0</v>
      </c>
      <c r="I153" s="59">
        <f t="shared" si="103"/>
        <v>0</v>
      </c>
      <c r="J153" s="58">
        <f>SUM(J150:J152)</f>
        <v>0</v>
      </c>
      <c r="K153" s="71">
        <f>SUM(K150:K152)</f>
        <v>0</v>
      </c>
      <c r="L153" s="59">
        <f t="shared" si="92"/>
        <v>0</v>
      </c>
      <c r="M153" s="58">
        <f>SUM(M150:M152)</f>
        <v>0</v>
      </c>
      <c r="N153" s="71">
        <f>SUM(N150:N152)</f>
        <v>0</v>
      </c>
      <c r="O153" s="59">
        <f t="shared" si="93"/>
        <v>0</v>
      </c>
      <c r="P153" s="58">
        <f>SUM(P150:P152)</f>
        <v>0</v>
      </c>
      <c r="Q153" s="71">
        <f>SUM(Q150:Q152)</f>
        <v>0</v>
      </c>
      <c r="R153" s="59">
        <f t="shared" si="94"/>
        <v>0</v>
      </c>
      <c r="S153" s="58">
        <f>SUM(S150:S152)</f>
        <v>0</v>
      </c>
      <c r="T153" s="71">
        <f>SUM(T150:T152)</f>
        <v>0</v>
      </c>
      <c r="U153" s="59">
        <f t="shared" si="95"/>
        <v>0</v>
      </c>
      <c r="V153" s="58">
        <f>SUM(V150:V152)</f>
        <v>0</v>
      </c>
      <c r="W153" s="71">
        <f>SUM(W150:W152)</f>
        <v>0</v>
      </c>
      <c r="X153" s="59">
        <f t="shared" si="96"/>
        <v>0</v>
      </c>
      <c r="Y153" s="58">
        <f>SUM(Y150:Y152)</f>
        <v>0</v>
      </c>
      <c r="Z153" s="71">
        <f>SUM(Z150:Z152)</f>
        <v>0</v>
      </c>
      <c r="AA153" s="59">
        <f t="shared" si="97"/>
        <v>0</v>
      </c>
      <c r="AB153" s="58">
        <f>SUM(AB150:AB152)</f>
        <v>0</v>
      </c>
      <c r="AC153" s="71">
        <f>SUM(AC150:AC152)</f>
        <v>0</v>
      </c>
      <c r="AD153" s="59">
        <f t="shared" si="98"/>
        <v>0</v>
      </c>
      <c r="AE153" s="58">
        <f>SUM(AE150:AE152)</f>
        <v>0</v>
      </c>
      <c r="AF153" s="71">
        <f>SUM(AF150:AF152)</f>
        <v>0</v>
      </c>
      <c r="AG153" s="59">
        <f t="shared" si="99"/>
        <v>0</v>
      </c>
      <c r="AH153" s="58">
        <v>0</v>
      </c>
      <c r="AI153" s="71">
        <f>SUM(AI150:AI152)</f>
        <v>0</v>
      </c>
      <c r="AJ153" s="59">
        <f t="shared" si="100"/>
        <v>0</v>
      </c>
      <c r="AK153" s="58">
        <v>0</v>
      </c>
      <c r="AL153" s="71">
        <f>SUM(AL150:AL152)</f>
        <v>0</v>
      </c>
      <c r="AM153" s="59">
        <f t="shared" si="101"/>
        <v>0</v>
      </c>
      <c r="AN153" s="58">
        <f>SUM(AN150:AN152)</f>
        <v>0</v>
      </c>
      <c r="AO153" s="58">
        <f>SUM(AO150:AO152)</f>
        <v>0</v>
      </c>
      <c r="AP153" s="60">
        <f t="shared" si="102"/>
        <v>0</v>
      </c>
      <c r="AQ153" s="119">
        <f>SUM(AQ150:AQ152)</f>
        <v>0</v>
      </c>
      <c r="AR153" s="121"/>
    </row>
    <row r="154" spans="1:44" x14ac:dyDescent="0.3">
      <c r="A154" s="233"/>
      <c r="B154" s="232" t="s">
        <v>9</v>
      </c>
      <c r="C154" s="100" t="s">
        <v>53</v>
      </c>
      <c r="D154" s="171"/>
      <c r="E154" s="70"/>
      <c r="F154" s="55">
        <f t="shared" si="91"/>
        <v>0</v>
      </c>
      <c r="G154" s="163"/>
      <c r="H154" s="70"/>
      <c r="I154" s="180">
        <f t="shared" si="103"/>
        <v>0</v>
      </c>
      <c r="J154" s="142"/>
      <c r="K154" s="70"/>
      <c r="L154" s="55">
        <f t="shared" si="92"/>
        <v>0</v>
      </c>
      <c r="M154" s="142"/>
      <c r="N154" s="70"/>
      <c r="O154" s="55">
        <f t="shared" si="93"/>
        <v>0</v>
      </c>
      <c r="P154" s="171"/>
      <c r="Q154" s="70"/>
      <c r="R154" s="55">
        <f t="shared" si="94"/>
        <v>0</v>
      </c>
      <c r="S154" s="171"/>
      <c r="T154" s="70"/>
      <c r="U154" s="55">
        <f t="shared" si="95"/>
        <v>0</v>
      </c>
      <c r="V154" s="171"/>
      <c r="W154" s="70"/>
      <c r="X154" s="55">
        <f t="shared" si="96"/>
        <v>0</v>
      </c>
      <c r="Y154" s="171"/>
      <c r="Z154" s="70"/>
      <c r="AA154" s="55">
        <f t="shared" si="97"/>
        <v>0</v>
      </c>
      <c r="AB154" s="149"/>
      <c r="AC154" s="70"/>
      <c r="AD154" s="55">
        <f t="shared" si="98"/>
        <v>0</v>
      </c>
      <c r="AE154" s="171"/>
      <c r="AF154" s="70"/>
      <c r="AG154" s="55">
        <f t="shared" si="99"/>
        <v>0</v>
      </c>
      <c r="AH154" s="77">
        <v>0</v>
      </c>
      <c r="AI154" s="70"/>
      <c r="AJ154" s="55">
        <f t="shared" si="100"/>
        <v>0</v>
      </c>
      <c r="AK154" s="77">
        <v>0</v>
      </c>
      <c r="AL154" s="70"/>
      <c r="AM154" s="55">
        <f t="shared" si="101"/>
        <v>0</v>
      </c>
      <c r="AN154" s="77">
        <f>SUM(D154,G154,J154,M154,P154,S154,V154,Y154,AB154,AE154,AH154,AK154)</f>
        <v>0</v>
      </c>
      <c r="AO154" s="77">
        <f>SUM(E154,H154,K154,N154,Q154,W154,T154,Z154,AC154,AF154,AI154,AL154)</f>
        <v>0</v>
      </c>
      <c r="AP154" s="56">
        <f t="shared" si="102"/>
        <v>0</v>
      </c>
      <c r="AQ154" s="118"/>
      <c r="AR154" s="121"/>
    </row>
    <row r="155" spans="1:44" x14ac:dyDescent="0.3">
      <c r="A155" s="233"/>
      <c r="B155" s="233"/>
      <c r="C155" s="100" t="s">
        <v>48</v>
      </c>
      <c r="D155" s="77"/>
      <c r="E155" s="70"/>
      <c r="F155" s="55">
        <f t="shared" si="91"/>
        <v>0</v>
      </c>
      <c r="G155" s="181"/>
      <c r="H155" s="176"/>
      <c r="I155" s="180">
        <f t="shared" si="103"/>
        <v>0</v>
      </c>
      <c r="J155" s="77"/>
      <c r="K155" s="70"/>
      <c r="L155" s="55">
        <f t="shared" si="92"/>
        <v>0</v>
      </c>
      <c r="M155" s="149"/>
      <c r="N155" s="70"/>
      <c r="O155" s="55">
        <f t="shared" si="93"/>
        <v>0</v>
      </c>
      <c r="P155" s="77"/>
      <c r="Q155" s="70"/>
      <c r="R155" s="55">
        <f t="shared" si="94"/>
        <v>0</v>
      </c>
      <c r="S155" s="77"/>
      <c r="T155" s="70"/>
      <c r="U155" s="55">
        <f t="shared" si="95"/>
        <v>0</v>
      </c>
      <c r="V155" s="77"/>
      <c r="W155" s="70"/>
      <c r="X155" s="55">
        <f t="shared" si="96"/>
        <v>0</v>
      </c>
      <c r="Y155" s="77"/>
      <c r="Z155" s="70"/>
      <c r="AA155" s="55">
        <f t="shared" si="97"/>
        <v>0</v>
      </c>
      <c r="AB155" s="149"/>
      <c r="AC155" s="70"/>
      <c r="AD155" s="55">
        <f t="shared" si="98"/>
        <v>0</v>
      </c>
      <c r="AE155" s="77"/>
      <c r="AF155" s="70"/>
      <c r="AG155" s="55">
        <f t="shared" si="99"/>
        <v>0</v>
      </c>
      <c r="AH155" s="77">
        <v>0</v>
      </c>
      <c r="AI155" s="70"/>
      <c r="AJ155" s="55">
        <f t="shared" si="100"/>
        <v>0</v>
      </c>
      <c r="AK155" s="77">
        <v>0</v>
      </c>
      <c r="AL155" s="70"/>
      <c r="AM155" s="55">
        <f t="shared" si="101"/>
        <v>0</v>
      </c>
      <c r="AN155" s="97">
        <f>SUM(D155,G155,J155,M155,P155,S155,V155,Y155,AB155,AE155,AH155,AK155)</f>
        <v>0</v>
      </c>
      <c r="AO155" s="77">
        <f>SUM(E155,H155,K155,N155,Q155,W155,T155,Z155,AC155,AF155,AI155,AL155)</f>
        <v>0</v>
      </c>
      <c r="AP155" s="56">
        <f t="shared" si="102"/>
        <v>0</v>
      </c>
      <c r="AQ155" s="158"/>
      <c r="AR155" s="121"/>
    </row>
    <row r="156" spans="1:44" x14ac:dyDescent="0.3">
      <c r="A156" s="233"/>
      <c r="B156" s="233"/>
      <c r="C156" s="100" t="s">
        <v>54</v>
      </c>
      <c r="D156" s="77"/>
      <c r="E156" s="111"/>
      <c r="F156" s="55">
        <f t="shared" si="91"/>
        <v>0</v>
      </c>
      <c r="G156" s="111"/>
      <c r="H156" s="142"/>
      <c r="I156" s="180">
        <f t="shared" si="103"/>
        <v>0</v>
      </c>
      <c r="J156" s="77"/>
      <c r="K156" s="111"/>
      <c r="L156" s="55">
        <f t="shared" si="92"/>
        <v>0</v>
      </c>
      <c r="M156" s="149"/>
      <c r="N156" s="111"/>
      <c r="O156" s="55">
        <f t="shared" si="93"/>
        <v>0</v>
      </c>
      <c r="P156" s="111">
        <v>0</v>
      </c>
      <c r="Q156" s="111"/>
      <c r="R156" s="55">
        <f t="shared" si="94"/>
        <v>0</v>
      </c>
      <c r="S156" s="111">
        <v>0</v>
      </c>
      <c r="T156" s="142"/>
      <c r="U156" s="55">
        <f t="shared" si="95"/>
        <v>0</v>
      </c>
      <c r="V156" s="142">
        <v>0</v>
      </c>
      <c r="W156" s="142"/>
      <c r="X156" s="55">
        <f t="shared" si="96"/>
        <v>0</v>
      </c>
      <c r="Y156" s="142">
        <v>0</v>
      </c>
      <c r="Z156" s="142"/>
      <c r="AA156" s="55">
        <f t="shared" si="97"/>
        <v>0</v>
      </c>
      <c r="AB156" s="142"/>
      <c r="AC156" s="142"/>
      <c r="AD156" s="55">
        <f t="shared" si="98"/>
        <v>0</v>
      </c>
      <c r="AE156" s="142">
        <v>0</v>
      </c>
      <c r="AF156" s="142"/>
      <c r="AG156" s="55">
        <f t="shared" si="99"/>
        <v>0</v>
      </c>
      <c r="AH156" s="142">
        <v>0</v>
      </c>
      <c r="AI156" s="142"/>
      <c r="AJ156" s="55">
        <f t="shared" si="100"/>
        <v>0</v>
      </c>
      <c r="AK156" s="111">
        <v>0</v>
      </c>
      <c r="AL156" s="70"/>
      <c r="AM156" s="55">
        <f t="shared" si="101"/>
        <v>0</v>
      </c>
      <c r="AN156" s="97">
        <f>SUM(D156,G156,J156,M156,P156,S156,V156,Y156,AB156,AE156,AH156,AK156)</f>
        <v>0</v>
      </c>
      <c r="AO156" s="77">
        <f>SUM(E156,H156,K156,N156,Q156,W156,T156,Z156,AC156,AF156,AI156,AL156)</f>
        <v>0</v>
      </c>
      <c r="AP156" s="56">
        <f t="shared" si="102"/>
        <v>0</v>
      </c>
      <c r="AQ156" s="118"/>
      <c r="AR156" s="121"/>
    </row>
    <row r="157" spans="1:44" x14ac:dyDescent="0.3">
      <c r="A157" s="234"/>
      <c r="B157" s="234"/>
      <c r="C157" s="102" t="s">
        <v>44</v>
      </c>
      <c r="D157" s="58">
        <f>SUM(D154:D156)</f>
        <v>0</v>
      </c>
      <c r="E157" s="71">
        <f>SUM(E154:E156)</f>
        <v>0</v>
      </c>
      <c r="F157" s="59">
        <f t="shared" si="91"/>
        <v>0</v>
      </c>
      <c r="G157" s="182">
        <f>SUM(G154:G156)</f>
        <v>0</v>
      </c>
      <c r="H157" s="71">
        <f>SUM(H154:H156)</f>
        <v>0</v>
      </c>
      <c r="I157" s="183">
        <f t="shared" si="103"/>
        <v>0</v>
      </c>
      <c r="J157" s="58">
        <f>SUM(J154:J156)</f>
        <v>0</v>
      </c>
      <c r="K157" s="71">
        <f>SUM(K154:K156)</f>
        <v>0</v>
      </c>
      <c r="L157" s="59">
        <f t="shared" si="92"/>
        <v>0</v>
      </c>
      <c r="M157" s="58">
        <f>SUM(M154:M156)</f>
        <v>0</v>
      </c>
      <c r="N157" s="71">
        <f>SUM(N154:N156)</f>
        <v>0</v>
      </c>
      <c r="O157" s="59">
        <f t="shared" si="93"/>
        <v>0</v>
      </c>
      <c r="P157" s="58">
        <f>SUM(P154:P156)</f>
        <v>0</v>
      </c>
      <c r="Q157" s="71">
        <f>SUM(Q154:Q156)</f>
        <v>0</v>
      </c>
      <c r="R157" s="59">
        <f t="shared" si="94"/>
        <v>0</v>
      </c>
      <c r="S157" s="58">
        <f>SUM(S154:S156)</f>
        <v>0</v>
      </c>
      <c r="T157" s="71">
        <f>SUM(T154:T156)</f>
        <v>0</v>
      </c>
      <c r="U157" s="59">
        <f t="shared" si="95"/>
        <v>0</v>
      </c>
      <c r="V157" s="58">
        <f>SUM(V154:V156)</f>
        <v>0</v>
      </c>
      <c r="W157" s="71">
        <f>SUM(W154:W156)</f>
        <v>0</v>
      </c>
      <c r="X157" s="59">
        <f t="shared" si="96"/>
        <v>0</v>
      </c>
      <c r="Y157" s="58">
        <f>SUM(Y154:Y156)</f>
        <v>0</v>
      </c>
      <c r="Z157" s="71">
        <f>SUM(Z154:Z156)</f>
        <v>0</v>
      </c>
      <c r="AA157" s="59">
        <f t="shared" si="97"/>
        <v>0</v>
      </c>
      <c r="AB157" s="58">
        <f>SUM(AB154:AB156)</f>
        <v>0</v>
      </c>
      <c r="AC157" s="71">
        <f>SUM(AC154:AC156)</f>
        <v>0</v>
      </c>
      <c r="AD157" s="59">
        <f t="shared" si="98"/>
        <v>0</v>
      </c>
      <c r="AE157" s="58">
        <f>SUM(AE154:AE156)</f>
        <v>0</v>
      </c>
      <c r="AF157" s="71">
        <f>SUM(AF154:AF156)</f>
        <v>0</v>
      </c>
      <c r="AG157" s="59">
        <f t="shared" si="99"/>
        <v>0</v>
      </c>
      <c r="AH157" s="58">
        <v>0</v>
      </c>
      <c r="AI157" s="71">
        <f>SUM(AI154:AI156)</f>
        <v>0</v>
      </c>
      <c r="AJ157" s="59">
        <f t="shared" si="100"/>
        <v>0</v>
      </c>
      <c r="AK157" s="58">
        <v>0</v>
      </c>
      <c r="AL157" s="71">
        <f>SUM(AL154:AL156)</f>
        <v>0</v>
      </c>
      <c r="AM157" s="59">
        <f t="shared" si="101"/>
        <v>0</v>
      </c>
      <c r="AN157" s="58">
        <f>SUM(AN154:AN156)</f>
        <v>0</v>
      </c>
      <c r="AO157" s="58">
        <f>SUM(AO154:AO156)</f>
        <v>0</v>
      </c>
      <c r="AP157" s="60">
        <f t="shared" si="102"/>
        <v>0</v>
      </c>
      <c r="AQ157" s="119">
        <f>SUM(AQ154:AQ156)</f>
        <v>0</v>
      </c>
      <c r="AR157" s="121"/>
    </row>
    <row r="158" spans="1:44" x14ac:dyDescent="0.3">
      <c r="A158" s="235" t="s">
        <v>46</v>
      </c>
      <c r="B158" s="236"/>
      <c r="C158" s="237"/>
      <c r="D158" s="61">
        <f>SUM(D145,D149,D153,D157)</f>
        <v>0</v>
      </c>
      <c r="E158" s="73">
        <f>SUM(E145,E149,E153,E157)</f>
        <v>0</v>
      </c>
      <c r="F158" s="62">
        <f t="shared" si="91"/>
        <v>0</v>
      </c>
      <c r="G158" s="184">
        <f>SUM(G145,G149,G153,G157)</f>
        <v>9857</v>
      </c>
      <c r="H158" s="73">
        <f>SUM(H145,H149,H153,H157)</f>
        <v>0</v>
      </c>
      <c r="I158" s="185">
        <f t="shared" si="103"/>
        <v>0</v>
      </c>
      <c r="J158" s="61">
        <f>SUM(J145,J149,J153,J157)</f>
        <v>0</v>
      </c>
      <c r="K158" s="73">
        <f>SUM(K145,K149,K153,K157)</f>
        <v>0</v>
      </c>
      <c r="L158" s="62">
        <f t="shared" si="92"/>
        <v>0</v>
      </c>
      <c r="M158" s="61">
        <f>SUM(M145,M149,M153,M157)</f>
        <v>3459</v>
      </c>
      <c r="N158" s="73">
        <f>SUM(N145,N149,N153,N157)</f>
        <v>0</v>
      </c>
      <c r="O158" s="62">
        <f t="shared" si="93"/>
        <v>0</v>
      </c>
      <c r="P158" s="61">
        <f>SUM(P145,P149,P153,P157)</f>
        <v>0</v>
      </c>
      <c r="Q158" s="73">
        <f>SUM(Q145,Q149,Q153,Q157)</f>
        <v>0</v>
      </c>
      <c r="R158" s="62">
        <f t="shared" si="94"/>
        <v>0</v>
      </c>
      <c r="S158" s="61">
        <f>SUM(S145,S149,S153,S157)</f>
        <v>0</v>
      </c>
      <c r="T158" s="73">
        <f>SUM(T145,T149,T153,T157)</f>
        <v>0</v>
      </c>
      <c r="U158" s="62">
        <f t="shared" si="95"/>
        <v>0</v>
      </c>
      <c r="V158" s="61">
        <f>SUM(V145,V149,V153,V157)</f>
        <v>0</v>
      </c>
      <c r="W158" s="73">
        <f>SUM(W145,W149,W153,W157)</f>
        <v>0</v>
      </c>
      <c r="X158" s="62">
        <f t="shared" si="96"/>
        <v>0</v>
      </c>
      <c r="Y158" s="61">
        <f>SUM(Y145,Y149,Y153,Y157)</f>
        <v>0</v>
      </c>
      <c r="Z158" s="73">
        <f>SUM(Z145,Z149,Z153,Z157)</f>
        <v>0</v>
      </c>
      <c r="AA158" s="62">
        <f t="shared" si="97"/>
        <v>0</v>
      </c>
      <c r="AB158" s="61">
        <f>SUM(AB145,AB149,AB153,AB157)</f>
        <v>242</v>
      </c>
      <c r="AC158" s="73">
        <f>SUM(AC145,AC149,AC153,AC157)</f>
        <v>0</v>
      </c>
      <c r="AD158" s="62">
        <f t="shared" si="98"/>
        <v>0</v>
      </c>
      <c r="AE158" s="61">
        <f>SUM(AE145,AE149,AE153,AE157)</f>
        <v>0</v>
      </c>
      <c r="AF158" s="73">
        <f>SUM(AF145,AF149,AF153,AF157)</f>
        <v>0</v>
      </c>
      <c r="AG158" s="62">
        <f t="shared" si="99"/>
        <v>0</v>
      </c>
      <c r="AH158" s="61">
        <f>SUM(AH145,AH149,AH153,AH157)</f>
        <v>0</v>
      </c>
      <c r="AI158" s="73">
        <f>SUM(AI145,AI149,AI153,AI157)</f>
        <v>0</v>
      </c>
      <c r="AJ158" s="62">
        <f t="shared" si="100"/>
        <v>0</v>
      </c>
      <c r="AK158" s="61">
        <f>SUM(AK145,AK149,AK153,AK157)</f>
        <v>0</v>
      </c>
      <c r="AL158" s="73">
        <f>SUM(AL145,AL149,AL153,AL157)</f>
        <v>0</v>
      </c>
      <c r="AM158" s="62">
        <f t="shared" si="101"/>
        <v>0</v>
      </c>
      <c r="AN158" s="61">
        <f>SUM(AN145,AN149,AN153,AN157)</f>
        <v>13558</v>
      </c>
      <c r="AO158" s="61">
        <f>SUM(AO145,AO149,AO153,AO157)</f>
        <v>0</v>
      </c>
      <c r="AP158" s="63">
        <f t="shared" si="102"/>
        <v>0</v>
      </c>
      <c r="AQ158" s="120">
        <f>SUM(AQ145,AQ149,AQ153,AQ157)</f>
        <v>1049</v>
      </c>
      <c r="AR158" s="121"/>
    </row>
    <row r="159" spans="1:44" x14ac:dyDescent="0.3">
      <c r="A159" s="238" t="s">
        <v>35</v>
      </c>
      <c r="B159" s="232" t="s">
        <v>24</v>
      </c>
      <c r="C159" s="100" t="s">
        <v>41</v>
      </c>
      <c r="D159" s="77">
        <v>0</v>
      </c>
      <c r="E159" s="70"/>
      <c r="F159" s="55">
        <f t="shared" si="91"/>
        <v>0</v>
      </c>
      <c r="G159" s="186">
        <v>0</v>
      </c>
      <c r="H159" s="70"/>
      <c r="I159" s="180">
        <f t="shared" si="103"/>
        <v>0</v>
      </c>
      <c r="J159" s="77">
        <v>0</v>
      </c>
      <c r="K159" s="70"/>
      <c r="L159" s="55">
        <f t="shared" si="92"/>
        <v>0</v>
      </c>
      <c r="M159" s="5">
        <v>1763</v>
      </c>
      <c r="N159" s="70"/>
      <c r="O159" s="55">
        <f t="shared" si="93"/>
        <v>0</v>
      </c>
      <c r="P159" s="77"/>
      <c r="Q159" s="70"/>
      <c r="R159" s="55">
        <f t="shared" si="94"/>
        <v>0</v>
      </c>
      <c r="S159" s="77"/>
      <c r="T159" s="70"/>
      <c r="U159" s="55">
        <f t="shared" si="95"/>
        <v>0</v>
      </c>
      <c r="V159" s="77"/>
      <c r="W159" s="70"/>
      <c r="X159" s="55">
        <f t="shared" si="96"/>
        <v>0</v>
      </c>
      <c r="Y159" s="77"/>
      <c r="Z159" s="70"/>
      <c r="AA159" s="55">
        <f t="shared" si="97"/>
        <v>0</v>
      </c>
      <c r="AB159" s="77"/>
      <c r="AC159" s="70"/>
      <c r="AD159" s="55">
        <f t="shared" si="98"/>
        <v>0</v>
      </c>
      <c r="AE159" s="77"/>
      <c r="AF159" s="70"/>
      <c r="AG159" s="55">
        <f t="shared" si="99"/>
        <v>0</v>
      </c>
      <c r="AH159" s="77">
        <v>0</v>
      </c>
      <c r="AI159" s="69"/>
      <c r="AJ159" s="55">
        <f t="shared" si="100"/>
        <v>0</v>
      </c>
      <c r="AK159" s="77">
        <v>0</v>
      </c>
      <c r="AL159" s="69"/>
      <c r="AM159" s="55">
        <f t="shared" si="101"/>
        <v>0</v>
      </c>
      <c r="AN159" s="97">
        <f>SUM(D159,G159,J159,M159,P159,S159,V159,Y159,AB159,AE159,AH159,AK159)</f>
        <v>1763</v>
      </c>
      <c r="AO159" s="77">
        <f>SUM(E159,H159,K159,N159,Q159,W159,T159,Z159,AC159,AF159,AI159,AL159)</f>
        <v>0</v>
      </c>
      <c r="AP159" s="56">
        <f t="shared" si="102"/>
        <v>0</v>
      </c>
      <c r="AQ159" s="118">
        <v>199</v>
      </c>
      <c r="AR159" s="121"/>
    </row>
    <row r="160" spans="1:44" x14ac:dyDescent="0.3">
      <c r="A160" s="233"/>
      <c r="B160" s="233"/>
      <c r="C160" s="100" t="s">
        <v>43</v>
      </c>
      <c r="D160" s="77"/>
      <c r="E160" s="70"/>
      <c r="F160" s="55">
        <f t="shared" si="91"/>
        <v>0</v>
      </c>
      <c r="G160" s="186"/>
      <c r="H160" s="70"/>
      <c r="I160" s="180">
        <f t="shared" si="103"/>
        <v>0</v>
      </c>
      <c r="J160" s="77"/>
      <c r="K160" s="70"/>
      <c r="L160" s="55">
        <f t="shared" si="92"/>
        <v>0</v>
      </c>
      <c r="M160" s="77">
        <v>1467</v>
      </c>
      <c r="N160" s="70"/>
      <c r="O160" s="55">
        <f t="shared" si="93"/>
        <v>0</v>
      </c>
      <c r="P160" s="77"/>
      <c r="Q160" s="70"/>
      <c r="R160" s="55">
        <f t="shared" si="94"/>
        <v>0</v>
      </c>
      <c r="S160" s="77"/>
      <c r="T160" s="70"/>
      <c r="U160" s="55">
        <f t="shared" si="95"/>
        <v>0</v>
      </c>
      <c r="V160" s="77"/>
      <c r="W160" s="70"/>
      <c r="X160" s="55">
        <f t="shared" si="96"/>
        <v>0</v>
      </c>
      <c r="Y160" s="77"/>
      <c r="Z160" s="70"/>
      <c r="AA160" s="55">
        <f t="shared" si="97"/>
        <v>0</v>
      </c>
      <c r="AB160" s="77"/>
      <c r="AC160" s="70"/>
      <c r="AD160" s="55">
        <f t="shared" si="98"/>
        <v>0</v>
      </c>
      <c r="AE160" s="77"/>
      <c r="AF160" s="70"/>
      <c r="AG160" s="55">
        <f t="shared" si="99"/>
        <v>0</v>
      </c>
      <c r="AH160" s="77">
        <v>0</v>
      </c>
      <c r="AI160" s="70"/>
      <c r="AJ160" s="55">
        <f t="shared" si="100"/>
        <v>0</v>
      </c>
      <c r="AK160" s="77">
        <v>0</v>
      </c>
      <c r="AL160" s="70"/>
      <c r="AM160" s="55">
        <f t="shared" si="101"/>
        <v>0</v>
      </c>
      <c r="AN160" s="97">
        <f>SUM(D160,G160,J160,M160,P160,S160,V160,Y160,AB160,AE160,AH160,AK160)</f>
        <v>1467</v>
      </c>
      <c r="AO160" s="77">
        <f>SUM(E160,H160,K160,N160,Q160,W160,T160,Z160,AC160,AF160,AI160,AL160)</f>
        <v>0</v>
      </c>
      <c r="AP160" s="56">
        <f t="shared" si="102"/>
        <v>0</v>
      </c>
      <c r="AQ160" s="118">
        <v>257</v>
      </c>
      <c r="AR160" s="121"/>
    </row>
    <row r="161" spans="1:44" x14ac:dyDescent="0.3">
      <c r="A161" s="233"/>
      <c r="B161" s="233"/>
      <c r="C161" s="100" t="s">
        <v>47</v>
      </c>
      <c r="D161" s="77"/>
      <c r="E161" s="70"/>
      <c r="F161" s="55">
        <f t="shared" si="91"/>
        <v>0</v>
      </c>
      <c r="G161" s="186"/>
      <c r="H161" s="70"/>
      <c r="I161" s="180">
        <f t="shared" si="103"/>
        <v>0</v>
      </c>
      <c r="J161" s="77"/>
      <c r="K161" s="70"/>
      <c r="L161" s="55">
        <f t="shared" si="92"/>
        <v>0</v>
      </c>
      <c r="M161" s="77">
        <v>1478</v>
      </c>
      <c r="N161" s="70"/>
      <c r="O161" s="55">
        <f t="shared" si="93"/>
        <v>0</v>
      </c>
      <c r="P161" s="77"/>
      <c r="Q161" s="70"/>
      <c r="R161" s="55">
        <f t="shared" si="94"/>
        <v>0</v>
      </c>
      <c r="S161" s="77"/>
      <c r="T161" s="70"/>
      <c r="U161" s="55">
        <f t="shared" si="95"/>
        <v>0</v>
      </c>
      <c r="V161" s="77"/>
      <c r="W161" s="70"/>
      <c r="X161" s="55">
        <f t="shared" si="96"/>
        <v>0</v>
      </c>
      <c r="Y161" s="77"/>
      <c r="Z161" s="70"/>
      <c r="AA161" s="55">
        <f t="shared" si="97"/>
        <v>0</v>
      </c>
      <c r="AB161" s="77"/>
      <c r="AC161" s="70"/>
      <c r="AD161" s="55">
        <f t="shared" si="98"/>
        <v>0</v>
      </c>
      <c r="AE161" s="77"/>
      <c r="AF161" s="70"/>
      <c r="AG161" s="55">
        <f t="shared" si="99"/>
        <v>0</v>
      </c>
      <c r="AH161" s="77">
        <v>0</v>
      </c>
      <c r="AI161" s="70"/>
      <c r="AJ161" s="55">
        <f t="shared" si="100"/>
        <v>0</v>
      </c>
      <c r="AK161" s="77">
        <v>0</v>
      </c>
      <c r="AL161" s="70"/>
      <c r="AM161" s="55">
        <f t="shared" si="101"/>
        <v>0</v>
      </c>
      <c r="AN161" s="97">
        <f>SUM(D161,G161,J161,M161,P161,S161,V161,Y161,AB161,AE161,AH161,AK161)</f>
        <v>1478</v>
      </c>
      <c r="AO161" s="77">
        <f>SUM(E161,H161,K161,N161,Q161,W161,T161,Z161,AC161,AF161,AI161,AL161)</f>
        <v>0</v>
      </c>
      <c r="AP161" s="56">
        <f t="shared" si="102"/>
        <v>0</v>
      </c>
      <c r="AQ161" s="118">
        <v>219</v>
      </c>
      <c r="AR161" s="121"/>
    </row>
    <row r="162" spans="1:44" x14ac:dyDescent="0.3">
      <c r="A162" s="233"/>
      <c r="B162" s="234"/>
      <c r="C162" s="102" t="s">
        <v>44</v>
      </c>
      <c r="D162" s="58">
        <f>SUM(D159:D161)</f>
        <v>0</v>
      </c>
      <c r="E162" s="71">
        <f>SUM(E159:E161)</f>
        <v>0</v>
      </c>
      <c r="F162" s="59">
        <f t="shared" si="91"/>
        <v>0</v>
      </c>
      <c r="G162" s="182">
        <f>SUM(G159:G161)</f>
        <v>0</v>
      </c>
      <c r="H162" s="71">
        <f>SUM(H159:H161)</f>
        <v>0</v>
      </c>
      <c r="I162" s="183">
        <f t="shared" si="103"/>
        <v>0</v>
      </c>
      <c r="J162" s="58">
        <f>SUM(J159:J161)</f>
        <v>0</v>
      </c>
      <c r="K162" s="71">
        <f>SUM(K159:K161)</f>
        <v>0</v>
      </c>
      <c r="L162" s="59">
        <f t="shared" si="92"/>
        <v>0</v>
      </c>
      <c r="M162" s="58">
        <f>SUM(M159:M161)</f>
        <v>4708</v>
      </c>
      <c r="N162" s="71">
        <f>SUM(N159:N161)</f>
        <v>0</v>
      </c>
      <c r="O162" s="59">
        <f t="shared" si="93"/>
        <v>0</v>
      </c>
      <c r="P162" s="58">
        <f>SUM(P159:P161)</f>
        <v>0</v>
      </c>
      <c r="Q162" s="71">
        <f>SUM(Q159:Q161)</f>
        <v>0</v>
      </c>
      <c r="R162" s="59">
        <f t="shared" si="94"/>
        <v>0</v>
      </c>
      <c r="S162" s="58">
        <f>SUM(S159:S161)</f>
        <v>0</v>
      </c>
      <c r="T162" s="71">
        <f>SUM(T159:T161)</f>
        <v>0</v>
      </c>
      <c r="U162" s="59">
        <f t="shared" si="95"/>
        <v>0</v>
      </c>
      <c r="V162" s="58">
        <f>SUM(V159:V161)</f>
        <v>0</v>
      </c>
      <c r="W162" s="71">
        <f>SUM(W159:W161)</f>
        <v>0</v>
      </c>
      <c r="X162" s="59">
        <f t="shared" si="96"/>
        <v>0</v>
      </c>
      <c r="Y162" s="58">
        <f>SUM(Y159:Y161)</f>
        <v>0</v>
      </c>
      <c r="Z162" s="71">
        <f>SUM(Z159:Z161)</f>
        <v>0</v>
      </c>
      <c r="AA162" s="59">
        <f t="shared" si="97"/>
        <v>0</v>
      </c>
      <c r="AB162" s="58">
        <f>SUM(AB159:AB161)</f>
        <v>0</v>
      </c>
      <c r="AC162" s="71">
        <f>SUM(AC159:AC161)</f>
        <v>0</v>
      </c>
      <c r="AD162" s="59">
        <f t="shared" si="98"/>
        <v>0</v>
      </c>
      <c r="AE162" s="58">
        <f>SUM(AE159:AE161)</f>
        <v>0</v>
      </c>
      <c r="AF162" s="71">
        <f>SUM(AF159:AF161)</f>
        <v>0</v>
      </c>
      <c r="AG162" s="59">
        <f t="shared" si="99"/>
        <v>0</v>
      </c>
      <c r="AH162" s="58">
        <v>0</v>
      </c>
      <c r="AI162" s="71">
        <f>SUM(AI159:AI161)</f>
        <v>0</v>
      </c>
      <c r="AJ162" s="59">
        <f t="shared" si="100"/>
        <v>0</v>
      </c>
      <c r="AK162" s="58">
        <v>0</v>
      </c>
      <c r="AL162" s="71">
        <f>SUM(AL159:AL161)</f>
        <v>0</v>
      </c>
      <c r="AM162" s="59">
        <f t="shared" si="101"/>
        <v>0</v>
      </c>
      <c r="AN162" s="58">
        <f>SUM(AN159:AN161)</f>
        <v>4708</v>
      </c>
      <c r="AO162" s="58">
        <f>SUM(AO159:AO161)</f>
        <v>0</v>
      </c>
      <c r="AP162" s="60">
        <f t="shared" si="102"/>
        <v>0</v>
      </c>
      <c r="AQ162" s="119">
        <f>SUM(AQ159:AQ161)</f>
        <v>675</v>
      </c>
      <c r="AR162" s="121"/>
    </row>
    <row r="163" spans="1:44" x14ac:dyDescent="0.3">
      <c r="A163" s="233"/>
      <c r="B163" s="232" t="s">
        <v>25</v>
      </c>
      <c r="C163" s="100" t="s">
        <v>38</v>
      </c>
      <c r="D163" s="77"/>
      <c r="E163" s="70"/>
      <c r="F163" s="55">
        <f t="shared" si="91"/>
        <v>0</v>
      </c>
      <c r="G163" s="186"/>
      <c r="H163" s="70"/>
      <c r="I163" s="180">
        <f t="shared" si="103"/>
        <v>0</v>
      </c>
      <c r="J163" s="77"/>
      <c r="K163" s="70"/>
      <c r="L163" s="55">
        <f t="shared" si="92"/>
        <v>0</v>
      </c>
      <c r="M163" s="129"/>
      <c r="N163" s="70"/>
      <c r="O163" s="55">
        <f t="shared" si="93"/>
        <v>0</v>
      </c>
      <c r="P163" s="77"/>
      <c r="Q163" s="70"/>
      <c r="R163" s="55">
        <f t="shared" si="94"/>
        <v>0</v>
      </c>
      <c r="S163" s="77"/>
      <c r="T163" s="70"/>
      <c r="U163" s="55">
        <f t="shared" si="95"/>
        <v>0</v>
      </c>
      <c r="V163" s="77"/>
      <c r="W163" s="70"/>
      <c r="X163" s="55">
        <f t="shared" si="96"/>
        <v>0</v>
      </c>
      <c r="Y163" s="77"/>
      <c r="Z163" s="70"/>
      <c r="AA163" s="55">
        <f t="shared" si="97"/>
        <v>0</v>
      </c>
      <c r="AB163" s="77"/>
      <c r="AC163" s="70"/>
      <c r="AD163" s="55">
        <f t="shared" si="98"/>
        <v>0</v>
      </c>
      <c r="AE163" s="77"/>
      <c r="AF163" s="70"/>
      <c r="AG163" s="55">
        <f t="shared" si="99"/>
        <v>0</v>
      </c>
      <c r="AH163" s="77">
        <v>0</v>
      </c>
      <c r="AI163" s="69"/>
      <c r="AJ163" s="55">
        <f t="shared" si="100"/>
        <v>0</v>
      </c>
      <c r="AK163" s="77">
        <v>0</v>
      </c>
      <c r="AL163" s="69"/>
      <c r="AM163" s="55">
        <f t="shared" si="101"/>
        <v>0</v>
      </c>
      <c r="AN163" s="97">
        <f>SUM(D163,G163,J163,M163,P163,S163,V163,Y163,AB163,AE163,AH163,AK163)</f>
        <v>0</v>
      </c>
      <c r="AO163" s="77">
        <f>SUM(E163,H163,K163,N163,Q163,W163,T163,Z163,AC163,AF163,AI163,AL163)</f>
        <v>0</v>
      </c>
      <c r="AP163" s="56">
        <f t="shared" si="102"/>
        <v>0</v>
      </c>
      <c r="AQ163" s="118"/>
      <c r="AR163" s="121"/>
    </row>
    <row r="164" spans="1:44" x14ac:dyDescent="0.3">
      <c r="A164" s="233"/>
      <c r="B164" s="233"/>
      <c r="C164" s="54" t="s">
        <v>39</v>
      </c>
      <c r="D164" s="77"/>
      <c r="E164" s="70"/>
      <c r="F164" s="55">
        <f t="shared" si="91"/>
        <v>0</v>
      </c>
      <c r="G164" s="186"/>
      <c r="H164" s="77"/>
      <c r="I164" s="180">
        <f t="shared" si="103"/>
        <v>0</v>
      </c>
      <c r="J164" s="77"/>
      <c r="K164" s="77"/>
      <c r="L164" s="55">
        <f t="shared" si="92"/>
        <v>0</v>
      </c>
      <c r="M164" s="135"/>
      <c r="N164" s="77"/>
      <c r="O164" s="55">
        <f t="shared" si="93"/>
        <v>0</v>
      </c>
      <c r="P164" s="77"/>
      <c r="Q164" s="77"/>
      <c r="R164" s="55">
        <f t="shared" si="94"/>
        <v>0</v>
      </c>
      <c r="S164" s="77"/>
      <c r="T164" s="77"/>
      <c r="U164" s="55">
        <f t="shared" si="95"/>
        <v>0</v>
      </c>
      <c r="V164" s="77"/>
      <c r="W164" s="77"/>
      <c r="X164" s="55">
        <f t="shared" si="96"/>
        <v>0</v>
      </c>
      <c r="Y164" s="77"/>
      <c r="Z164" s="77"/>
      <c r="AA164" s="55">
        <f t="shared" si="97"/>
        <v>0</v>
      </c>
      <c r="AB164" s="77"/>
      <c r="AC164" s="77"/>
      <c r="AD164" s="55">
        <f t="shared" si="98"/>
        <v>0</v>
      </c>
      <c r="AE164" s="77"/>
      <c r="AF164" s="77"/>
      <c r="AG164" s="55">
        <f t="shared" si="99"/>
        <v>0</v>
      </c>
      <c r="AH164" s="77">
        <v>0</v>
      </c>
      <c r="AI164" s="70"/>
      <c r="AJ164" s="55">
        <f t="shared" si="100"/>
        <v>0</v>
      </c>
      <c r="AK164" s="77">
        <v>0</v>
      </c>
      <c r="AL164" s="70"/>
      <c r="AM164" s="55">
        <f t="shared" si="101"/>
        <v>0</v>
      </c>
      <c r="AN164" s="97">
        <f>SUM(D164,G164,J164,M164,P164,S164,V164,Y164,AB164,AE164,AH164,AK164)</f>
        <v>0</v>
      </c>
      <c r="AO164" s="77">
        <f>SUM(E164,H164,K164,N164,Q164,W164,T164,Z164,AC164,AF164,AI164,AL164)</f>
        <v>0</v>
      </c>
      <c r="AP164" s="56">
        <f t="shared" si="102"/>
        <v>0</v>
      </c>
      <c r="AQ164" s="118"/>
      <c r="AR164" s="122"/>
    </row>
    <row r="165" spans="1:44" x14ac:dyDescent="0.3">
      <c r="A165" s="233"/>
      <c r="B165" s="233"/>
      <c r="C165" s="100" t="s">
        <v>52</v>
      </c>
      <c r="D165" s="77"/>
      <c r="E165" s="70"/>
      <c r="F165" s="55">
        <f t="shared" si="91"/>
        <v>0</v>
      </c>
      <c r="G165" s="186"/>
      <c r="H165" s="70"/>
      <c r="I165" s="180">
        <f t="shared" si="103"/>
        <v>0</v>
      </c>
      <c r="J165" s="77"/>
      <c r="K165" s="70"/>
      <c r="L165" s="55">
        <f t="shared" si="92"/>
        <v>0</v>
      </c>
      <c r="M165" s="77"/>
      <c r="N165" s="70"/>
      <c r="O165" s="55">
        <f t="shared" si="93"/>
        <v>0</v>
      </c>
      <c r="P165" s="77"/>
      <c r="Q165" s="70"/>
      <c r="R165" s="55">
        <f t="shared" si="94"/>
        <v>0</v>
      </c>
      <c r="S165" s="77"/>
      <c r="T165" s="70"/>
      <c r="U165" s="55">
        <f t="shared" si="95"/>
        <v>0</v>
      </c>
      <c r="V165" s="77"/>
      <c r="W165" s="70"/>
      <c r="X165" s="55">
        <f t="shared" si="96"/>
        <v>0</v>
      </c>
      <c r="Y165" s="77"/>
      <c r="Z165" s="70"/>
      <c r="AA165" s="55">
        <f t="shared" si="97"/>
        <v>0</v>
      </c>
      <c r="AB165" s="77"/>
      <c r="AC165" s="70"/>
      <c r="AD165" s="55">
        <f t="shared" si="98"/>
        <v>0</v>
      </c>
      <c r="AE165" s="77"/>
      <c r="AF165" s="70"/>
      <c r="AG165" s="55">
        <f t="shared" si="99"/>
        <v>0</v>
      </c>
      <c r="AH165" s="77">
        <v>0</v>
      </c>
      <c r="AI165" s="70"/>
      <c r="AJ165" s="55">
        <f t="shared" si="100"/>
        <v>0</v>
      </c>
      <c r="AK165" s="77">
        <v>0</v>
      </c>
      <c r="AL165" s="70"/>
      <c r="AM165" s="55">
        <f t="shared" si="101"/>
        <v>0</v>
      </c>
      <c r="AN165" s="97">
        <f>SUM(D165,G165,J165,M165,P165,S165,V165,Y165,AB165,AE165,AH165,AK165)</f>
        <v>0</v>
      </c>
      <c r="AO165" s="77">
        <f>SUM(E165,H165,K165,N165,Q165,W165,T165,Z165,AC165,AF165,AI165,AL165)</f>
        <v>0</v>
      </c>
      <c r="AP165" s="56">
        <f t="shared" si="102"/>
        <v>0</v>
      </c>
      <c r="AQ165" s="118"/>
      <c r="AR165" s="121"/>
    </row>
    <row r="166" spans="1:44" x14ac:dyDescent="0.3">
      <c r="A166" s="233"/>
      <c r="B166" s="234"/>
      <c r="C166" s="102" t="s">
        <v>44</v>
      </c>
      <c r="D166" s="58">
        <f>SUM(D163:D165)</f>
        <v>0</v>
      </c>
      <c r="E166" s="71">
        <f>SUM(E163:E165)</f>
        <v>0</v>
      </c>
      <c r="F166" s="59">
        <f t="shared" si="91"/>
        <v>0</v>
      </c>
      <c r="G166" s="182">
        <f>SUM(G163:G165)</f>
        <v>0</v>
      </c>
      <c r="H166" s="71">
        <f>SUM(H163:H165)</f>
        <v>0</v>
      </c>
      <c r="I166" s="183">
        <f t="shared" si="103"/>
        <v>0</v>
      </c>
      <c r="J166" s="58">
        <f>SUM(J163:J165)</f>
        <v>0</v>
      </c>
      <c r="K166" s="71">
        <f>SUM(K163:K165)</f>
        <v>0</v>
      </c>
      <c r="L166" s="59">
        <f t="shared" si="92"/>
        <v>0</v>
      </c>
      <c r="M166" s="58">
        <f>SUM(M163:M165)</f>
        <v>0</v>
      </c>
      <c r="N166" s="71">
        <f>SUM(N163:N165)</f>
        <v>0</v>
      </c>
      <c r="O166" s="59">
        <f t="shared" si="93"/>
        <v>0</v>
      </c>
      <c r="P166" s="58">
        <f>SUM(P163:P165)</f>
        <v>0</v>
      </c>
      <c r="Q166" s="71">
        <f>SUM(Q163:Q165)</f>
        <v>0</v>
      </c>
      <c r="R166" s="59">
        <f t="shared" si="94"/>
        <v>0</v>
      </c>
      <c r="S166" s="58">
        <f>SUM(S163:S165)</f>
        <v>0</v>
      </c>
      <c r="T166" s="71">
        <f>SUM(T163:T165)</f>
        <v>0</v>
      </c>
      <c r="U166" s="59">
        <f t="shared" si="95"/>
        <v>0</v>
      </c>
      <c r="V166" s="58">
        <f>SUM(V163:V165)</f>
        <v>0</v>
      </c>
      <c r="W166" s="71">
        <f>SUM(W163:W165)</f>
        <v>0</v>
      </c>
      <c r="X166" s="59">
        <f t="shared" si="96"/>
        <v>0</v>
      </c>
      <c r="Y166" s="58">
        <f>SUM(Y163:Y165)</f>
        <v>0</v>
      </c>
      <c r="Z166" s="71">
        <f>SUM(Z163:Z165)</f>
        <v>0</v>
      </c>
      <c r="AA166" s="59">
        <f t="shared" si="97"/>
        <v>0</v>
      </c>
      <c r="AB166" s="58">
        <f>SUM(AB163:AB165)</f>
        <v>0</v>
      </c>
      <c r="AC166" s="71">
        <f>SUM(AC163:AC165)</f>
        <v>0</v>
      </c>
      <c r="AD166" s="59">
        <f t="shared" si="98"/>
        <v>0</v>
      </c>
      <c r="AE166" s="58">
        <f>SUM(AE163:AE165)</f>
        <v>0</v>
      </c>
      <c r="AF166" s="71">
        <f>SUM(AF163:AF165)</f>
        <v>0</v>
      </c>
      <c r="AG166" s="59">
        <f t="shared" si="99"/>
        <v>0</v>
      </c>
      <c r="AH166" s="58">
        <v>0</v>
      </c>
      <c r="AI166" s="71">
        <f>SUM(AI163:AI165)</f>
        <v>0</v>
      </c>
      <c r="AJ166" s="59">
        <f t="shared" si="100"/>
        <v>0</v>
      </c>
      <c r="AK166" s="58">
        <v>0</v>
      </c>
      <c r="AL166" s="71">
        <f>SUM(AL163:AL165)</f>
        <v>0</v>
      </c>
      <c r="AM166" s="59">
        <f t="shared" si="101"/>
        <v>0</v>
      </c>
      <c r="AN166" s="58">
        <f>SUM(AN163:AN165)</f>
        <v>0</v>
      </c>
      <c r="AO166" s="58">
        <f>SUM(AO163:AO165)</f>
        <v>0</v>
      </c>
      <c r="AP166" s="60">
        <f t="shared" si="102"/>
        <v>0</v>
      </c>
      <c r="AQ166" s="119">
        <f>SUM(AQ163:AQ165)</f>
        <v>0</v>
      </c>
      <c r="AR166" s="121"/>
    </row>
    <row r="167" spans="1:44" x14ac:dyDescent="0.3">
      <c r="A167" s="233"/>
      <c r="B167" s="232" t="s">
        <v>26</v>
      </c>
      <c r="C167" s="100" t="s">
        <v>55</v>
      </c>
      <c r="D167" s="77"/>
      <c r="E167" s="77"/>
      <c r="F167" s="55">
        <f t="shared" si="91"/>
        <v>0</v>
      </c>
      <c r="G167" s="186"/>
      <c r="H167" s="77"/>
      <c r="I167" s="180">
        <f t="shared" si="103"/>
        <v>0</v>
      </c>
      <c r="J167" s="77"/>
      <c r="K167" s="77"/>
      <c r="L167" s="55">
        <f t="shared" si="92"/>
        <v>0</v>
      </c>
      <c r="M167" s="135"/>
      <c r="N167" s="77"/>
      <c r="O167" s="55">
        <f t="shared" si="93"/>
        <v>0</v>
      </c>
      <c r="P167" s="77"/>
      <c r="Q167" s="77"/>
      <c r="R167" s="55">
        <f t="shared" si="94"/>
        <v>0</v>
      </c>
      <c r="S167" s="77"/>
      <c r="T167" s="77"/>
      <c r="U167" s="55">
        <f t="shared" si="95"/>
        <v>0</v>
      </c>
      <c r="V167" s="77"/>
      <c r="W167" s="77"/>
      <c r="X167" s="55">
        <f t="shared" si="96"/>
        <v>0</v>
      </c>
      <c r="Y167" s="77"/>
      <c r="Z167" s="77"/>
      <c r="AA167" s="55">
        <f t="shared" si="97"/>
        <v>0</v>
      </c>
      <c r="AB167" s="77"/>
      <c r="AC167" s="77"/>
      <c r="AD167" s="55">
        <f t="shared" si="98"/>
        <v>0</v>
      </c>
      <c r="AE167" s="77"/>
      <c r="AF167" s="77"/>
      <c r="AG167" s="55">
        <f t="shared" si="99"/>
        <v>0</v>
      </c>
      <c r="AH167" s="77">
        <v>0</v>
      </c>
      <c r="AI167" s="69"/>
      <c r="AJ167" s="55">
        <f t="shared" si="100"/>
        <v>0</v>
      </c>
      <c r="AK167" s="77">
        <v>0</v>
      </c>
      <c r="AL167" s="69"/>
      <c r="AM167" s="55">
        <f t="shared" si="101"/>
        <v>0</v>
      </c>
      <c r="AN167" s="97">
        <f>SUM(D167,G167,J167,M167,P167,S167,V167,Y167,AB167,AE167,AH167,AK167)</f>
        <v>0</v>
      </c>
      <c r="AO167" s="77">
        <f>SUM(E167,H167,K167,N167,Q167,W167,T167,Z167,AC167,AF167,AI167,AL167)</f>
        <v>0</v>
      </c>
      <c r="AP167" s="56">
        <f t="shared" si="102"/>
        <v>0</v>
      </c>
      <c r="AQ167" s="124"/>
      <c r="AR167" s="121"/>
    </row>
    <row r="168" spans="1:44" x14ac:dyDescent="0.3">
      <c r="A168" s="233"/>
      <c r="B168" s="233"/>
      <c r="C168" s="100" t="s">
        <v>50</v>
      </c>
      <c r="D168" s="77"/>
      <c r="E168" s="70"/>
      <c r="F168" s="55">
        <f t="shared" si="91"/>
        <v>0</v>
      </c>
      <c r="G168" s="186"/>
      <c r="H168" s="70"/>
      <c r="I168" s="180">
        <f t="shared" si="103"/>
        <v>0</v>
      </c>
      <c r="J168" s="77"/>
      <c r="K168" s="70"/>
      <c r="L168" s="55">
        <f t="shared" si="92"/>
        <v>0</v>
      </c>
      <c r="M168" s="142"/>
      <c r="N168" s="70"/>
      <c r="O168" s="55">
        <f t="shared" si="93"/>
        <v>0</v>
      </c>
      <c r="P168" s="77"/>
      <c r="Q168" s="70"/>
      <c r="R168" s="55">
        <f t="shared" si="94"/>
        <v>0</v>
      </c>
      <c r="S168" s="77"/>
      <c r="T168" s="70"/>
      <c r="U168" s="55">
        <f t="shared" si="95"/>
        <v>0</v>
      </c>
      <c r="V168" s="77"/>
      <c r="W168" s="70"/>
      <c r="X168" s="55">
        <f t="shared" si="96"/>
        <v>0</v>
      </c>
      <c r="Y168" s="77"/>
      <c r="Z168" s="70"/>
      <c r="AA168" s="55">
        <f t="shared" si="97"/>
        <v>0</v>
      </c>
      <c r="AB168" s="77"/>
      <c r="AC168" s="70"/>
      <c r="AD168" s="55">
        <f t="shared" si="98"/>
        <v>0</v>
      </c>
      <c r="AE168" s="77"/>
      <c r="AF168" s="70"/>
      <c r="AG168" s="55">
        <f t="shared" si="99"/>
        <v>0</v>
      </c>
      <c r="AH168" s="77">
        <v>0</v>
      </c>
      <c r="AI168" s="70"/>
      <c r="AJ168" s="55">
        <f t="shared" si="100"/>
        <v>0</v>
      </c>
      <c r="AK168" s="77">
        <v>0</v>
      </c>
      <c r="AL168" s="70"/>
      <c r="AM168" s="55">
        <f t="shared" si="101"/>
        <v>0</v>
      </c>
      <c r="AN168" s="97">
        <f>SUM(D168,G168,J168,M168,P168,S168,V168,Y168,AB168,AE168,AH168,AK168)</f>
        <v>0</v>
      </c>
      <c r="AO168" s="77">
        <f>SUM(E168,H168,K168,N168,Q168,W168,T168,Z168,AC168,AF168,AI168,AL168)</f>
        <v>0</v>
      </c>
      <c r="AP168" s="56">
        <f t="shared" si="102"/>
        <v>0</v>
      </c>
      <c r="AQ168" s="118"/>
      <c r="AR168" s="121"/>
    </row>
    <row r="169" spans="1:44" x14ac:dyDescent="0.3">
      <c r="A169" s="233"/>
      <c r="B169" s="233"/>
      <c r="C169" s="100" t="s">
        <v>51</v>
      </c>
      <c r="D169" s="77"/>
      <c r="E169" s="70"/>
      <c r="F169" s="55">
        <f t="shared" si="91"/>
        <v>0</v>
      </c>
      <c r="G169" s="186"/>
      <c r="H169" s="70"/>
      <c r="I169" s="180">
        <f t="shared" si="103"/>
        <v>0</v>
      </c>
      <c r="J169" s="77"/>
      <c r="K169" s="70"/>
      <c r="L169" s="55">
        <f t="shared" si="92"/>
        <v>0</v>
      </c>
      <c r="M169" s="77"/>
      <c r="N169" s="70"/>
      <c r="O169" s="55">
        <f t="shared" si="93"/>
        <v>0</v>
      </c>
      <c r="P169" s="77"/>
      <c r="Q169" s="70"/>
      <c r="R169" s="55">
        <f t="shared" si="94"/>
        <v>0</v>
      </c>
      <c r="S169" s="77"/>
      <c r="T169" s="70"/>
      <c r="U169" s="55">
        <f t="shared" si="95"/>
        <v>0</v>
      </c>
      <c r="V169" s="77"/>
      <c r="W169" s="70"/>
      <c r="X169" s="55">
        <f t="shared" si="96"/>
        <v>0</v>
      </c>
      <c r="Y169" s="77"/>
      <c r="Z169" s="70"/>
      <c r="AA169" s="55">
        <f t="shared" si="97"/>
        <v>0</v>
      </c>
      <c r="AB169" s="77"/>
      <c r="AC169" s="70"/>
      <c r="AD169" s="55">
        <f t="shared" si="98"/>
        <v>0</v>
      </c>
      <c r="AE169" s="77"/>
      <c r="AF169" s="70"/>
      <c r="AG169" s="55">
        <f t="shared" si="99"/>
        <v>0</v>
      </c>
      <c r="AH169" s="77">
        <v>0</v>
      </c>
      <c r="AI169" s="70"/>
      <c r="AJ169" s="55">
        <f t="shared" si="100"/>
        <v>0</v>
      </c>
      <c r="AK169" s="77">
        <v>0</v>
      </c>
      <c r="AL169" s="70"/>
      <c r="AM169" s="55">
        <f t="shared" si="101"/>
        <v>0</v>
      </c>
      <c r="AN169" s="97">
        <f>SUM(D169,G169,J169,M169,P169,S169,V169,Y169,AB169,AE169,AH169,AK169)</f>
        <v>0</v>
      </c>
      <c r="AO169" s="77">
        <f>SUM(E169,H169,K169,N169,Q169,W169,T169,Z169,AC169,AF169,AI169,AL169)</f>
        <v>0</v>
      </c>
      <c r="AP169" s="56">
        <f t="shared" si="102"/>
        <v>0</v>
      </c>
      <c r="AQ169" s="118"/>
      <c r="AR169" s="121"/>
    </row>
    <row r="170" spans="1:44" x14ac:dyDescent="0.3">
      <c r="A170" s="233"/>
      <c r="B170" s="234"/>
      <c r="C170" s="102" t="s">
        <v>44</v>
      </c>
      <c r="D170" s="58">
        <f>SUM(D167:D169)</f>
        <v>0</v>
      </c>
      <c r="E170" s="71">
        <f>SUM(E167:E169)</f>
        <v>0</v>
      </c>
      <c r="F170" s="59">
        <f t="shared" si="91"/>
        <v>0</v>
      </c>
      <c r="G170" s="182">
        <f>SUM(G167:G169)</f>
        <v>0</v>
      </c>
      <c r="H170" s="71">
        <f>SUM(H167:H169)</f>
        <v>0</v>
      </c>
      <c r="I170" s="183">
        <f t="shared" si="103"/>
        <v>0</v>
      </c>
      <c r="J170" s="58">
        <f>SUM(J167:J169)</f>
        <v>0</v>
      </c>
      <c r="K170" s="71">
        <f>SUM(K167:K169)</f>
        <v>0</v>
      </c>
      <c r="L170" s="59">
        <f t="shared" si="92"/>
        <v>0</v>
      </c>
      <c r="M170" s="58">
        <f>SUM(M167:M169)</f>
        <v>0</v>
      </c>
      <c r="N170" s="71">
        <f>SUM(N167:N169)</f>
        <v>0</v>
      </c>
      <c r="O170" s="59">
        <f t="shared" si="93"/>
        <v>0</v>
      </c>
      <c r="P170" s="58">
        <f>SUM(P167:P169)</f>
        <v>0</v>
      </c>
      <c r="Q170" s="71">
        <f>SUM(Q167:Q169)</f>
        <v>0</v>
      </c>
      <c r="R170" s="59">
        <f t="shared" si="94"/>
        <v>0</v>
      </c>
      <c r="S170" s="58">
        <f>SUM(S167:S169)</f>
        <v>0</v>
      </c>
      <c r="T170" s="71">
        <f>SUM(T167:T169)</f>
        <v>0</v>
      </c>
      <c r="U170" s="59">
        <f t="shared" si="95"/>
        <v>0</v>
      </c>
      <c r="V170" s="58">
        <f>SUM(V167:V169)</f>
        <v>0</v>
      </c>
      <c r="W170" s="71">
        <f>SUM(W167:W169)</f>
        <v>0</v>
      </c>
      <c r="X170" s="59">
        <f t="shared" si="96"/>
        <v>0</v>
      </c>
      <c r="Y170" s="58">
        <f>SUM(Y167:Y169)</f>
        <v>0</v>
      </c>
      <c r="Z170" s="71">
        <f>SUM(Z167:Z169)</f>
        <v>0</v>
      </c>
      <c r="AA170" s="59">
        <f t="shared" si="97"/>
        <v>0</v>
      </c>
      <c r="AB170" s="58">
        <f>SUM(AB167:AB169)</f>
        <v>0</v>
      </c>
      <c r="AC170" s="71">
        <f>SUM(AC167:AC169)</f>
        <v>0</v>
      </c>
      <c r="AD170" s="59">
        <f t="shared" si="98"/>
        <v>0</v>
      </c>
      <c r="AE170" s="58">
        <f>SUM(AE167:AE169)</f>
        <v>0</v>
      </c>
      <c r="AF170" s="71">
        <f>SUM(AF167:AF169)</f>
        <v>0</v>
      </c>
      <c r="AG170" s="59">
        <f t="shared" si="99"/>
        <v>0</v>
      </c>
      <c r="AH170" s="58">
        <v>0</v>
      </c>
      <c r="AI170" s="71">
        <f>SUM(AI167:AI169)</f>
        <v>0</v>
      </c>
      <c r="AJ170" s="59">
        <f t="shared" si="100"/>
        <v>0</v>
      </c>
      <c r="AK170" s="58">
        <v>0</v>
      </c>
      <c r="AL170" s="71">
        <f>SUM(AL167:AL169)</f>
        <v>0</v>
      </c>
      <c r="AM170" s="59">
        <f t="shared" si="101"/>
        <v>0</v>
      </c>
      <c r="AN170" s="58">
        <f>SUM(AN167:AN169)</f>
        <v>0</v>
      </c>
      <c r="AO170" s="58">
        <f>SUM(AO167:AO169)</f>
        <v>0</v>
      </c>
      <c r="AP170" s="60">
        <f t="shared" si="102"/>
        <v>0</v>
      </c>
      <c r="AQ170" s="119">
        <f>SUM(AQ167:AQ169)</f>
        <v>0</v>
      </c>
      <c r="AR170" s="121"/>
    </row>
    <row r="171" spans="1:44" x14ac:dyDescent="0.3">
      <c r="A171" s="233"/>
      <c r="B171" s="232" t="s">
        <v>9</v>
      </c>
      <c r="C171" s="100" t="s">
        <v>53</v>
      </c>
      <c r="D171" s="113"/>
      <c r="E171" s="70"/>
      <c r="F171" s="55">
        <f t="shared" si="91"/>
        <v>0</v>
      </c>
      <c r="G171" s="113"/>
      <c r="H171" s="70"/>
      <c r="I171" s="180">
        <f t="shared" si="103"/>
        <v>0</v>
      </c>
      <c r="J171" s="113"/>
      <c r="K171" s="70"/>
      <c r="L171" s="55">
        <f t="shared" si="92"/>
        <v>0</v>
      </c>
      <c r="M171" s="111"/>
      <c r="N171" s="70"/>
      <c r="O171" s="55">
        <f t="shared" si="93"/>
        <v>0</v>
      </c>
      <c r="P171" s="113"/>
      <c r="Q171" s="70"/>
      <c r="R171" s="55">
        <f t="shared" si="94"/>
        <v>0</v>
      </c>
      <c r="S171" s="113"/>
      <c r="T171" s="70"/>
      <c r="U171" s="55">
        <f t="shared" si="95"/>
        <v>0</v>
      </c>
      <c r="V171" s="113"/>
      <c r="W171" s="70"/>
      <c r="X171" s="55">
        <f t="shared" si="96"/>
        <v>0</v>
      </c>
      <c r="Y171" s="113"/>
      <c r="Z171" s="70"/>
      <c r="AA171" s="55">
        <f t="shared" si="97"/>
        <v>0</v>
      </c>
      <c r="AB171" s="113"/>
      <c r="AC171" s="70"/>
      <c r="AD171" s="55">
        <f t="shared" si="98"/>
        <v>0</v>
      </c>
      <c r="AE171" s="113"/>
      <c r="AF171" s="70"/>
      <c r="AG171" s="55">
        <f t="shared" si="99"/>
        <v>0</v>
      </c>
      <c r="AH171" s="77">
        <v>0</v>
      </c>
      <c r="AI171" s="69"/>
      <c r="AJ171" s="55">
        <f t="shared" si="100"/>
        <v>0</v>
      </c>
      <c r="AK171" s="77">
        <v>0</v>
      </c>
      <c r="AL171" s="69"/>
      <c r="AM171" s="55">
        <f t="shared" si="101"/>
        <v>0</v>
      </c>
      <c r="AN171" s="97">
        <f>SUM(D171,G171,J171,M171,P171,S171,V171,Y171,AB171,AE171,AH171,AK171)</f>
        <v>0</v>
      </c>
      <c r="AO171" s="77">
        <f>SUM(E171,H171,K171,N171,Q171,W171,T171,Z171,AC171,AF171,AI171,AL171)</f>
        <v>0</v>
      </c>
      <c r="AP171" s="56">
        <f t="shared" si="102"/>
        <v>0</v>
      </c>
      <c r="AQ171" s="118"/>
      <c r="AR171" s="121"/>
    </row>
    <row r="172" spans="1:44" x14ac:dyDescent="0.3">
      <c r="A172" s="233"/>
      <c r="B172" s="233"/>
      <c r="C172" s="100" t="s">
        <v>48</v>
      </c>
      <c r="D172" s="77"/>
      <c r="E172" s="70"/>
      <c r="F172" s="55">
        <f t="shared" si="91"/>
        <v>0</v>
      </c>
      <c r="G172" s="77"/>
      <c r="H172" s="70"/>
      <c r="I172" s="55">
        <f t="shared" si="103"/>
        <v>0</v>
      </c>
      <c r="J172" s="77"/>
      <c r="K172" s="70"/>
      <c r="L172" s="55">
        <f t="shared" si="92"/>
        <v>0</v>
      </c>
      <c r="M172" s="142"/>
      <c r="N172" s="70"/>
      <c r="O172" s="55">
        <f t="shared" si="93"/>
        <v>0</v>
      </c>
      <c r="P172" s="77"/>
      <c r="Q172" s="70"/>
      <c r="R172" s="55">
        <f t="shared" si="94"/>
        <v>0</v>
      </c>
      <c r="S172" s="77"/>
      <c r="T172" s="70"/>
      <c r="U172" s="55">
        <f t="shared" si="95"/>
        <v>0</v>
      </c>
      <c r="V172" s="77"/>
      <c r="W172" s="70"/>
      <c r="X172" s="55">
        <f t="shared" si="96"/>
        <v>0</v>
      </c>
      <c r="Y172" s="77"/>
      <c r="Z172" s="70"/>
      <c r="AA172" s="55">
        <f t="shared" si="97"/>
        <v>0</v>
      </c>
      <c r="AB172" s="77"/>
      <c r="AC172" s="70"/>
      <c r="AD172" s="55">
        <f t="shared" si="98"/>
        <v>0</v>
      </c>
      <c r="AE172" s="77"/>
      <c r="AF172" s="70"/>
      <c r="AG172" s="55">
        <f t="shared" si="99"/>
        <v>0</v>
      </c>
      <c r="AH172" s="77">
        <v>0</v>
      </c>
      <c r="AI172" s="70"/>
      <c r="AJ172" s="55">
        <f t="shared" si="100"/>
        <v>0</v>
      </c>
      <c r="AK172" s="77">
        <v>0</v>
      </c>
      <c r="AL172" s="70"/>
      <c r="AM172" s="55">
        <f t="shared" si="101"/>
        <v>0</v>
      </c>
      <c r="AN172" s="97">
        <f>SUM(D172,G172,J172,M172,P172,S172,V172,Y172,AB172,AE172,AH172,AK172)</f>
        <v>0</v>
      </c>
      <c r="AO172" s="77">
        <f>SUM(E172,H172,K172,N172,Q172,W172,T172,Z172,AC172,AF172,AI172,AL172)</f>
        <v>0</v>
      </c>
      <c r="AP172" s="56">
        <f t="shared" si="102"/>
        <v>0</v>
      </c>
      <c r="AQ172" s="158"/>
      <c r="AR172" s="121"/>
    </row>
    <row r="173" spans="1:44" x14ac:dyDescent="0.3">
      <c r="A173" s="233"/>
      <c r="B173" s="233"/>
      <c r="C173" s="100" t="s">
        <v>54</v>
      </c>
      <c r="D173" s="142">
        <v>0</v>
      </c>
      <c r="E173" s="111"/>
      <c r="F173" s="55">
        <f t="shared" si="91"/>
        <v>0</v>
      </c>
      <c r="G173" s="142">
        <v>0</v>
      </c>
      <c r="H173" s="142"/>
      <c r="I173" s="55">
        <f t="shared" si="103"/>
        <v>0</v>
      </c>
      <c r="J173" s="142">
        <v>0</v>
      </c>
      <c r="K173" s="142"/>
      <c r="L173" s="55">
        <f t="shared" si="92"/>
        <v>0</v>
      </c>
      <c r="M173" s="142"/>
      <c r="N173" s="111"/>
      <c r="O173" s="55">
        <f t="shared" si="93"/>
        <v>0</v>
      </c>
      <c r="P173" s="142">
        <v>0</v>
      </c>
      <c r="Q173" s="111"/>
      <c r="R173" s="55">
        <f t="shared" si="94"/>
        <v>0</v>
      </c>
      <c r="S173" s="142">
        <v>0</v>
      </c>
      <c r="T173" s="111"/>
      <c r="U173" s="55">
        <f t="shared" si="95"/>
        <v>0</v>
      </c>
      <c r="V173" s="142">
        <v>0</v>
      </c>
      <c r="W173" s="111"/>
      <c r="X173" s="55">
        <f t="shared" si="96"/>
        <v>0</v>
      </c>
      <c r="Y173" s="142">
        <v>0</v>
      </c>
      <c r="Z173" s="111"/>
      <c r="AA173" s="55">
        <f t="shared" si="97"/>
        <v>0</v>
      </c>
      <c r="AB173" s="142">
        <v>0</v>
      </c>
      <c r="AC173" s="111"/>
      <c r="AD173" s="55">
        <f t="shared" si="98"/>
        <v>0</v>
      </c>
      <c r="AE173" s="142">
        <v>0</v>
      </c>
      <c r="AF173" s="111"/>
      <c r="AG173" s="55">
        <f t="shared" si="99"/>
        <v>0</v>
      </c>
      <c r="AH173" s="111">
        <v>0</v>
      </c>
      <c r="AI173" s="111"/>
      <c r="AJ173" s="55">
        <f t="shared" si="100"/>
        <v>0</v>
      </c>
      <c r="AK173" s="111">
        <v>0</v>
      </c>
      <c r="AL173" s="70"/>
      <c r="AM173" s="55">
        <f t="shared" si="101"/>
        <v>0</v>
      </c>
      <c r="AN173" s="97">
        <f>SUM(D173,G173,J173,M173,P173,S173,V173,Y173,AB173,AE173,AH173,AK173)</f>
        <v>0</v>
      </c>
      <c r="AO173" s="77">
        <f>SUM(E173,H173,K173,N173,Q173,W173,T173,Z173,AC173,AF173,AI173,AL173)</f>
        <v>0</v>
      </c>
      <c r="AP173" s="56">
        <f t="shared" si="102"/>
        <v>0</v>
      </c>
      <c r="AQ173" s="118"/>
      <c r="AR173" s="121"/>
    </row>
    <row r="174" spans="1:44" x14ac:dyDescent="0.3">
      <c r="A174" s="234"/>
      <c r="B174" s="234"/>
      <c r="C174" s="102" t="s">
        <v>44</v>
      </c>
      <c r="D174" s="58">
        <f>SUM(D171:D173)</f>
        <v>0</v>
      </c>
      <c r="E174" s="71">
        <f>SUM(E171:E173)</f>
        <v>0</v>
      </c>
      <c r="F174" s="59">
        <f t="shared" si="91"/>
        <v>0</v>
      </c>
      <c r="G174" s="182">
        <f>SUM(G171:G173)</f>
        <v>0</v>
      </c>
      <c r="H174" s="71">
        <f>SUM(H171:H173)</f>
        <v>0</v>
      </c>
      <c r="I174" s="183">
        <f t="shared" si="103"/>
        <v>0</v>
      </c>
      <c r="J174" s="58">
        <f>SUM(J171:J173)</f>
        <v>0</v>
      </c>
      <c r="K174" s="71">
        <f>SUM(K171:K173)</f>
        <v>0</v>
      </c>
      <c r="L174" s="59">
        <f t="shared" si="92"/>
        <v>0</v>
      </c>
      <c r="M174" s="58">
        <f>SUM(M171:M173)</f>
        <v>0</v>
      </c>
      <c r="N174" s="71">
        <f>SUM(N171:N173)</f>
        <v>0</v>
      </c>
      <c r="O174" s="59">
        <f t="shared" si="93"/>
        <v>0</v>
      </c>
      <c r="P174" s="58">
        <f>SUM(P171:P173)</f>
        <v>0</v>
      </c>
      <c r="Q174" s="71">
        <f>SUM(Q171:Q173)</f>
        <v>0</v>
      </c>
      <c r="R174" s="59">
        <f t="shared" si="94"/>
        <v>0</v>
      </c>
      <c r="S174" s="58">
        <f>SUM(S171:S173)</f>
        <v>0</v>
      </c>
      <c r="T174" s="71">
        <f>SUM(T171:T173)</f>
        <v>0</v>
      </c>
      <c r="U174" s="59">
        <f t="shared" si="95"/>
        <v>0</v>
      </c>
      <c r="V174" s="58">
        <f>SUM(V171:V173)</f>
        <v>0</v>
      </c>
      <c r="W174" s="71">
        <f>SUM(W171:W173)</f>
        <v>0</v>
      </c>
      <c r="X174" s="59">
        <f t="shared" si="96"/>
        <v>0</v>
      </c>
      <c r="Y174" s="58">
        <f>SUM(Y171:Y173)</f>
        <v>0</v>
      </c>
      <c r="Z174" s="71">
        <f>SUM(Z171:Z173)</f>
        <v>0</v>
      </c>
      <c r="AA174" s="59">
        <f t="shared" si="97"/>
        <v>0</v>
      </c>
      <c r="AB174" s="58">
        <f>SUM(AB171:AB173)</f>
        <v>0</v>
      </c>
      <c r="AC174" s="71">
        <f>SUM(AC171:AC173)</f>
        <v>0</v>
      </c>
      <c r="AD174" s="59">
        <f t="shared" si="98"/>
        <v>0</v>
      </c>
      <c r="AE174" s="58">
        <f>SUM(AE171:AE173)</f>
        <v>0</v>
      </c>
      <c r="AF174" s="71">
        <f>SUM(AF171:AF173)</f>
        <v>0</v>
      </c>
      <c r="AG174" s="59">
        <f t="shared" si="99"/>
        <v>0</v>
      </c>
      <c r="AH174" s="58">
        <v>0</v>
      </c>
      <c r="AI174" s="71">
        <f>SUM(AI171:AI173)</f>
        <v>0</v>
      </c>
      <c r="AJ174" s="59">
        <f t="shared" si="100"/>
        <v>0</v>
      </c>
      <c r="AK174" s="58">
        <v>0</v>
      </c>
      <c r="AL174" s="71">
        <f>SUM(AL171:AL173)</f>
        <v>0</v>
      </c>
      <c r="AM174" s="59">
        <f t="shared" si="101"/>
        <v>0</v>
      </c>
      <c r="AN174" s="58">
        <f>SUM(AN171:AN173)</f>
        <v>0</v>
      </c>
      <c r="AO174" s="58">
        <f>SUM(AO171:AO173)</f>
        <v>0</v>
      </c>
      <c r="AP174" s="60">
        <f t="shared" si="102"/>
        <v>0</v>
      </c>
      <c r="AQ174" s="119">
        <f>SUM(AQ171:AQ173)</f>
        <v>0</v>
      </c>
      <c r="AR174" s="121"/>
    </row>
    <row r="175" spans="1:44" x14ac:dyDescent="0.3">
      <c r="A175" s="235" t="s">
        <v>46</v>
      </c>
      <c r="B175" s="236"/>
      <c r="C175" s="237"/>
      <c r="D175" s="61">
        <f>SUM(D162,D166,D170,D174)</f>
        <v>0</v>
      </c>
      <c r="E175" s="73">
        <f>SUM(E162,E166,E170,E174)</f>
        <v>0</v>
      </c>
      <c r="F175" s="62">
        <f t="shared" si="91"/>
        <v>0</v>
      </c>
      <c r="G175" s="184">
        <f>SUM(G162,G166,G170,G174)</f>
        <v>0</v>
      </c>
      <c r="H175" s="73">
        <f>SUM(H162,H166,H170,H174)</f>
        <v>0</v>
      </c>
      <c r="I175" s="185">
        <f t="shared" si="103"/>
        <v>0</v>
      </c>
      <c r="J175" s="61">
        <f>SUM(J162,J166,J170,J174)</f>
        <v>0</v>
      </c>
      <c r="K175" s="73">
        <f>SUM(K162,K166,K170,K174)</f>
        <v>0</v>
      </c>
      <c r="L175" s="62">
        <f t="shared" si="92"/>
        <v>0</v>
      </c>
      <c r="M175" s="61">
        <f>SUM(M162,M166,M170,M174)</f>
        <v>4708</v>
      </c>
      <c r="N175" s="73">
        <f>SUM(N162,N166,N170,N174)</f>
        <v>0</v>
      </c>
      <c r="O175" s="62">
        <f t="shared" si="93"/>
        <v>0</v>
      </c>
      <c r="P175" s="61">
        <f>SUM(P162,P166,P170,P174)</f>
        <v>0</v>
      </c>
      <c r="Q175" s="73">
        <f>SUM(Q162,Q166,Q170,Q174)</f>
        <v>0</v>
      </c>
      <c r="R175" s="62">
        <f t="shared" si="94"/>
        <v>0</v>
      </c>
      <c r="S175" s="61">
        <f>SUM(S162,S166,S170,S174)</f>
        <v>0</v>
      </c>
      <c r="T175" s="73">
        <f>SUM(T162,T166,T170,T174)</f>
        <v>0</v>
      </c>
      <c r="U175" s="62">
        <f t="shared" si="95"/>
        <v>0</v>
      </c>
      <c r="V175" s="61">
        <f>SUM(V162,V166,V170,V174)</f>
        <v>0</v>
      </c>
      <c r="W175" s="73">
        <f>SUM(W162,W166,W170,W174)</f>
        <v>0</v>
      </c>
      <c r="X175" s="62">
        <f t="shared" si="96"/>
        <v>0</v>
      </c>
      <c r="Y175" s="61">
        <f>SUM(Y162,Y166,Y170,Y174)</f>
        <v>0</v>
      </c>
      <c r="Z175" s="73">
        <f>SUM(Z162,Z166,Z170,Z174)</f>
        <v>0</v>
      </c>
      <c r="AA175" s="62">
        <f t="shared" si="97"/>
        <v>0</v>
      </c>
      <c r="AB175" s="61">
        <f>SUM(AB162,AB166,AB170,AB174)</f>
        <v>0</v>
      </c>
      <c r="AC175" s="73">
        <f>SUM(AC162,AC166,AC170,AC174)</f>
        <v>0</v>
      </c>
      <c r="AD175" s="62">
        <f t="shared" si="98"/>
        <v>0</v>
      </c>
      <c r="AE175" s="61">
        <f>SUM(AE162,AE166,AE170,AE174)</f>
        <v>0</v>
      </c>
      <c r="AF175" s="73">
        <f>SUM(AF162,AF166,AF170,AF174)</f>
        <v>0</v>
      </c>
      <c r="AG175" s="62">
        <f t="shared" si="99"/>
        <v>0</v>
      </c>
      <c r="AH175" s="61">
        <f>SUM(AH162,AH166,AH170,AH174)</f>
        <v>0</v>
      </c>
      <c r="AI175" s="73">
        <f>SUM(AI162,AI166,AI170,AI174)</f>
        <v>0</v>
      </c>
      <c r="AJ175" s="62">
        <f t="shared" si="100"/>
        <v>0</v>
      </c>
      <c r="AK175" s="61">
        <f>SUM(AK162,AK166,AK170,AK174)</f>
        <v>0</v>
      </c>
      <c r="AL175" s="73">
        <f>SUM(AL162,AL166,AL170,AL174)</f>
        <v>0</v>
      </c>
      <c r="AM175" s="62">
        <f t="shared" si="101"/>
        <v>0</v>
      </c>
      <c r="AN175" s="61">
        <f>SUM(AN162,AN166,AN170,AN174)</f>
        <v>4708</v>
      </c>
      <c r="AO175" s="61">
        <f>SUM(AO162,AO166,AO170,AO174)</f>
        <v>0</v>
      </c>
      <c r="AP175" s="63">
        <f t="shared" si="102"/>
        <v>0</v>
      </c>
      <c r="AQ175" s="120">
        <f>SUM(AQ162,AQ166,AQ170,AQ174)</f>
        <v>675</v>
      </c>
      <c r="AR175" s="121"/>
    </row>
    <row r="176" spans="1:44" x14ac:dyDescent="0.3">
      <c r="A176" s="238" t="s">
        <v>29</v>
      </c>
      <c r="B176" s="232" t="s">
        <v>24</v>
      </c>
      <c r="C176" s="100" t="s">
        <v>41</v>
      </c>
      <c r="D176" s="77">
        <v>0</v>
      </c>
      <c r="E176" s="70"/>
      <c r="F176" s="55">
        <f t="shared" si="91"/>
        <v>0</v>
      </c>
      <c r="G176" s="186">
        <v>0</v>
      </c>
      <c r="H176" s="70"/>
      <c r="I176" s="180">
        <f t="shared" si="103"/>
        <v>0</v>
      </c>
      <c r="J176" s="77">
        <v>0</v>
      </c>
      <c r="K176" s="70"/>
      <c r="L176" s="55">
        <f t="shared" si="92"/>
        <v>0</v>
      </c>
      <c r="M176" s="5">
        <v>2449</v>
      </c>
      <c r="N176" s="70"/>
      <c r="O176" s="55">
        <f t="shared" si="93"/>
        <v>0</v>
      </c>
      <c r="P176" s="77">
        <v>0</v>
      </c>
      <c r="Q176" s="70"/>
      <c r="R176" s="55">
        <f t="shared" si="94"/>
        <v>0</v>
      </c>
      <c r="S176" s="77">
        <v>0</v>
      </c>
      <c r="T176" s="70"/>
      <c r="U176" s="55">
        <f t="shared" si="95"/>
        <v>0</v>
      </c>
      <c r="V176" s="77">
        <v>0</v>
      </c>
      <c r="W176" s="70"/>
      <c r="X176" s="55">
        <f t="shared" si="96"/>
        <v>0</v>
      </c>
      <c r="Y176" s="77">
        <v>0</v>
      </c>
      <c r="Z176" s="70"/>
      <c r="AA176" s="55">
        <f t="shared" si="97"/>
        <v>0</v>
      </c>
      <c r="AB176" s="77">
        <v>0</v>
      </c>
      <c r="AC176" s="70"/>
      <c r="AD176" s="55">
        <f t="shared" si="98"/>
        <v>0</v>
      </c>
      <c r="AE176" s="5">
        <v>905</v>
      </c>
      <c r="AF176" s="70"/>
      <c r="AG176" s="55">
        <f t="shared" si="99"/>
        <v>0</v>
      </c>
      <c r="AH176" s="77">
        <v>0</v>
      </c>
      <c r="AI176" s="69"/>
      <c r="AJ176" s="55">
        <f t="shared" si="100"/>
        <v>0</v>
      </c>
      <c r="AK176" s="77">
        <v>0</v>
      </c>
      <c r="AL176" s="69"/>
      <c r="AM176" s="55">
        <f t="shared" si="101"/>
        <v>0</v>
      </c>
      <c r="AN176" s="97">
        <f>SUM(D176,G176,J176,M176,P176,S176,V176,Y176,AB176,AE176,AH176,AK176)</f>
        <v>3354</v>
      </c>
      <c r="AO176" s="77">
        <f>SUM(E176,H176,K176,N176,Q176,W176,T176,Z176,AC176,AF176,AI176,AL176)</f>
        <v>0</v>
      </c>
      <c r="AP176" s="56">
        <f t="shared" si="102"/>
        <v>0</v>
      </c>
      <c r="AQ176" s="178">
        <v>320</v>
      </c>
      <c r="AR176" s="121"/>
    </row>
    <row r="177" spans="1:44" x14ac:dyDescent="0.3">
      <c r="A177" s="233"/>
      <c r="B177" s="233"/>
      <c r="C177" s="100" t="s">
        <v>43</v>
      </c>
      <c r="D177" s="77"/>
      <c r="E177" s="70"/>
      <c r="F177" s="55">
        <f t="shared" si="91"/>
        <v>0</v>
      </c>
      <c r="G177" s="186"/>
      <c r="H177" s="70"/>
      <c r="I177" s="180">
        <f t="shared" si="103"/>
        <v>0</v>
      </c>
      <c r="J177" s="77"/>
      <c r="K177" s="70"/>
      <c r="L177" s="55">
        <f t="shared" si="92"/>
        <v>0</v>
      </c>
      <c r="M177" s="77">
        <v>2163</v>
      </c>
      <c r="N177" s="70"/>
      <c r="O177" s="55">
        <f t="shared" si="93"/>
        <v>0</v>
      </c>
      <c r="P177" s="77"/>
      <c r="Q177" s="70"/>
      <c r="R177" s="55">
        <f t="shared" si="94"/>
        <v>0</v>
      </c>
      <c r="S177" s="77"/>
      <c r="T177" s="70"/>
      <c r="U177" s="55">
        <f t="shared" si="95"/>
        <v>0</v>
      </c>
      <c r="V177" s="77"/>
      <c r="W177" s="70"/>
      <c r="X177" s="55">
        <f t="shared" si="96"/>
        <v>0</v>
      </c>
      <c r="Y177" s="77"/>
      <c r="Z177" s="70"/>
      <c r="AA177" s="55">
        <f t="shared" si="97"/>
        <v>0</v>
      </c>
      <c r="AB177" s="77"/>
      <c r="AC177" s="70"/>
      <c r="AD177" s="55">
        <f t="shared" si="98"/>
        <v>0</v>
      </c>
      <c r="AE177" s="77">
        <v>737</v>
      </c>
      <c r="AF177" s="70"/>
      <c r="AG177" s="55">
        <f t="shared" si="99"/>
        <v>0</v>
      </c>
      <c r="AH177" s="77">
        <v>0</v>
      </c>
      <c r="AI177" s="70"/>
      <c r="AJ177" s="55">
        <f t="shared" si="100"/>
        <v>0</v>
      </c>
      <c r="AK177" s="77">
        <v>0</v>
      </c>
      <c r="AL177" s="70"/>
      <c r="AM177" s="55">
        <f t="shared" si="101"/>
        <v>0</v>
      </c>
      <c r="AN177" s="97">
        <f>SUM(D177,G177,J177,M177,P177,S177,V177,Y177,AB177,AE177,AH177,AK177)</f>
        <v>2900</v>
      </c>
      <c r="AO177" s="77">
        <f>SUM(E177,H177,K177,N177,Q177,W177,T177,Z177,AC177,AF177,AI177,AL177)</f>
        <v>0</v>
      </c>
      <c r="AP177" s="56">
        <f t="shared" si="102"/>
        <v>0</v>
      </c>
      <c r="AQ177" s="167">
        <v>235</v>
      </c>
      <c r="AR177" s="121"/>
    </row>
    <row r="178" spans="1:44" x14ac:dyDescent="0.3">
      <c r="A178" s="233"/>
      <c r="B178" s="233"/>
      <c r="C178" s="100" t="s">
        <v>47</v>
      </c>
      <c r="D178" s="77"/>
      <c r="E178" s="70"/>
      <c r="F178" s="55">
        <f t="shared" si="91"/>
        <v>0</v>
      </c>
      <c r="G178" s="77"/>
      <c r="H178" s="70"/>
      <c r="I178" s="55">
        <f t="shared" si="103"/>
        <v>0</v>
      </c>
      <c r="J178" s="77"/>
      <c r="K178" s="70"/>
      <c r="L178" s="55">
        <f t="shared" si="92"/>
        <v>0</v>
      </c>
      <c r="M178" s="77">
        <v>2225</v>
      </c>
      <c r="N178" s="70"/>
      <c r="O178" s="55">
        <f t="shared" si="93"/>
        <v>0</v>
      </c>
      <c r="P178" s="77"/>
      <c r="Q178" s="70"/>
      <c r="R178" s="55">
        <f t="shared" si="94"/>
        <v>0</v>
      </c>
      <c r="S178" s="77"/>
      <c r="T178" s="70"/>
      <c r="U178" s="55">
        <f t="shared" si="95"/>
        <v>0</v>
      </c>
      <c r="V178" s="77"/>
      <c r="W178" s="70"/>
      <c r="X178" s="55">
        <f t="shared" si="96"/>
        <v>0</v>
      </c>
      <c r="Y178" s="77"/>
      <c r="Z178" s="70"/>
      <c r="AA178" s="55">
        <f t="shared" si="97"/>
        <v>0</v>
      </c>
      <c r="AB178" s="77"/>
      <c r="AC178" s="70"/>
      <c r="AD178" s="55">
        <f t="shared" si="98"/>
        <v>0</v>
      </c>
      <c r="AE178" s="77">
        <v>1126</v>
      </c>
      <c r="AF178" s="70"/>
      <c r="AG178" s="55">
        <f t="shared" si="99"/>
        <v>0</v>
      </c>
      <c r="AH178" s="77">
        <v>0</v>
      </c>
      <c r="AI178" s="70"/>
      <c r="AJ178" s="55">
        <f t="shared" si="100"/>
        <v>0</v>
      </c>
      <c r="AK178" s="77">
        <v>0</v>
      </c>
      <c r="AL178" s="70"/>
      <c r="AM178" s="55">
        <f t="shared" si="101"/>
        <v>0</v>
      </c>
      <c r="AN178" s="97">
        <f>SUM(D178,G178,J178,M178,P178,S178,V178,Y178,AB178,AE178,AH178,AK178)</f>
        <v>3351</v>
      </c>
      <c r="AO178" s="77">
        <f>SUM(E178,H178,K178,N178,Q178,W178,T178,Z178,AC178,AF178,AI178,AL178)</f>
        <v>0</v>
      </c>
      <c r="AP178" s="56">
        <f t="shared" si="102"/>
        <v>0</v>
      </c>
      <c r="AQ178" s="118">
        <v>251</v>
      </c>
      <c r="AR178" s="121"/>
    </row>
    <row r="179" spans="1:44" x14ac:dyDescent="0.3">
      <c r="A179" s="233"/>
      <c r="B179" s="234"/>
      <c r="C179" s="102" t="s">
        <v>44</v>
      </c>
      <c r="D179" s="58">
        <f>SUM(D176:D178)</f>
        <v>0</v>
      </c>
      <c r="E179" s="71">
        <f>SUM(E176:E178)</f>
        <v>0</v>
      </c>
      <c r="F179" s="59">
        <f t="shared" si="91"/>
        <v>0</v>
      </c>
      <c r="G179" s="58">
        <f>SUM(G176:G178)</f>
        <v>0</v>
      </c>
      <c r="H179" s="71">
        <f>SUM(H176:H178)</f>
        <v>0</v>
      </c>
      <c r="I179" s="59">
        <f t="shared" si="103"/>
        <v>0</v>
      </c>
      <c r="J179" s="58">
        <f>SUM(J176:J178)</f>
        <v>0</v>
      </c>
      <c r="K179" s="71">
        <f>SUM(K176:K178)</f>
        <v>0</v>
      </c>
      <c r="L179" s="59">
        <f t="shared" si="92"/>
        <v>0</v>
      </c>
      <c r="M179" s="58">
        <f>SUM(M176:M178)</f>
        <v>6837</v>
      </c>
      <c r="N179" s="71">
        <f>SUM(N176:N178)</f>
        <v>0</v>
      </c>
      <c r="O179" s="59">
        <f t="shared" si="93"/>
        <v>0</v>
      </c>
      <c r="P179" s="58">
        <f>SUM(P176:P178)</f>
        <v>0</v>
      </c>
      <c r="Q179" s="71">
        <f>SUM(Q176:Q178)</f>
        <v>0</v>
      </c>
      <c r="R179" s="59">
        <f t="shared" si="94"/>
        <v>0</v>
      </c>
      <c r="S179" s="58">
        <f>SUM(S176:S178)</f>
        <v>0</v>
      </c>
      <c r="T179" s="71">
        <f>SUM(T176:T178)</f>
        <v>0</v>
      </c>
      <c r="U179" s="59">
        <f t="shared" si="95"/>
        <v>0</v>
      </c>
      <c r="V179" s="58">
        <f>SUM(V176:V178)</f>
        <v>0</v>
      </c>
      <c r="W179" s="71">
        <f>SUM(W176:W178)</f>
        <v>0</v>
      </c>
      <c r="X179" s="59">
        <f t="shared" si="96"/>
        <v>0</v>
      </c>
      <c r="Y179" s="58">
        <f>SUM(Y176:Y178)</f>
        <v>0</v>
      </c>
      <c r="Z179" s="71">
        <f>SUM(Z176:Z178)</f>
        <v>0</v>
      </c>
      <c r="AA179" s="59">
        <f t="shared" si="97"/>
        <v>0</v>
      </c>
      <c r="AB179" s="58">
        <f>SUM(AB176:AB178)</f>
        <v>0</v>
      </c>
      <c r="AC179" s="71">
        <f>SUM(AC176:AC178)</f>
        <v>0</v>
      </c>
      <c r="AD179" s="59">
        <f t="shared" si="98"/>
        <v>0</v>
      </c>
      <c r="AE179" s="58">
        <f>SUM(AE176:AE178)</f>
        <v>2768</v>
      </c>
      <c r="AF179" s="71">
        <f>SUM(AF176:AF178)</f>
        <v>0</v>
      </c>
      <c r="AG179" s="59">
        <f t="shared" si="99"/>
        <v>0</v>
      </c>
      <c r="AH179" s="58">
        <v>0</v>
      </c>
      <c r="AI179" s="71">
        <f>SUM(AI176:AI178)</f>
        <v>0</v>
      </c>
      <c r="AJ179" s="59">
        <f t="shared" si="100"/>
        <v>0</v>
      </c>
      <c r="AK179" s="58">
        <v>0</v>
      </c>
      <c r="AL179" s="71">
        <f>SUM(AL176:AL178)</f>
        <v>0</v>
      </c>
      <c r="AM179" s="59">
        <f t="shared" si="101"/>
        <v>0</v>
      </c>
      <c r="AN179" s="58">
        <f>SUM(AN176:AN178)</f>
        <v>9605</v>
      </c>
      <c r="AO179" s="58">
        <f>SUM(AO176:AO178)</f>
        <v>0</v>
      </c>
      <c r="AP179" s="60">
        <f t="shared" si="102"/>
        <v>0</v>
      </c>
      <c r="AQ179" s="119">
        <f>SUM(AQ176:AQ178)</f>
        <v>806</v>
      </c>
      <c r="AR179" s="121"/>
    </row>
    <row r="180" spans="1:44" x14ac:dyDescent="0.3">
      <c r="A180" s="233"/>
      <c r="B180" s="232" t="s">
        <v>25</v>
      </c>
      <c r="C180" s="100" t="s">
        <v>38</v>
      </c>
      <c r="D180" s="77"/>
      <c r="E180" s="70"/>
      <c r="F180" s="55">
        <f t="shared" si="91"/>
        <v>0</v>
      </c>
      <c r="G180" s="77"/>
      <c r="H180" s="70"/>
      <c r="I180" s="55">
        <f t="shared" si="103"/>
        <v>0</v>
      </c>
      <c r="J180" s="77"/>
      <c r="K180" s="70"/>
      <c r="L180" s="55">
        <f t="shared" si="92"/>
        <v>0</v>
      </c>
      <c r="M180" s="77"/>
      <c r="N180" s="70"/>
      <c r="O180" s="55">
        <f t="shared" si="93"/>
        <v>0</v>
      </c>
      <c r="P180" s="77"/>
      <c r="Q180" s="70"/>
      <c r="R180" s="55">
        <f t="shared" si="94"/>
        <v>0</v>
      </c>
      <c r="S180" s="77"/>
      <c r="T180" s="70"/>
      <c r="U180" s="55">
        <f t="shared" si="95"/>
        <v>0</v>
      </c>
      <c r="V180" s="77"/>
      <c r="W180" s="70"/>
      <c r="X180" s="55">
        <f t="shared" si="96"/>
        <v>0</v>
      </c>
      <c r="Y180" s="77"/>
      <c r="Z180" s="70"/>
      <c r="AA180" s="55">
        <f t="shared" si="97"/>
        <v>0</v>
      </c>
      <c r="AB180" s="77"/>
      <c r="AC180" s="70"/>
      <c r="AD180" s="55">
        <f t="shared" si="98"/>
        <v>0</v>
      </c>
      <c r="AE180" s="77"/>
      <c r="AF180" s="70"/>
      <c r="AG180" s="55">
        <f t="shared" si="99"/>
        <v>0</v>
      </c>
      <c r="AH180" s="77">
        <v>0</v>
      </c>
      <c r="AI180" s="69"/>
      <c r="AJ180" s="55">
        <f t="shared" si="100"/>
        <v>0</v>
      </c>
      <c r="AK180" s="77">
        <v>0</v>
      </c>
      <c r="AL180" s="69"/>
      <c r="AM180" s="55">
        <f t="shared" si="101"/>
        <v>0</v>
      </c>
      <c r="AN180" s="97">
        <f>SUM(D180,G180,J180,M180,P180,S180,V180,Y180,AB180,AE180,AH180,AK180)</f>
        <v>0</v>
      </c>
      <c r="AO180" s="77">
        <f>SUM(E180,H180,K180,N180,Q180,W180,T180,Z180,AC180,AF180,AI180,AL180)</f>
        <v>0</v>
      </c>
      <c r="AP180" s="56">
        <f t="shared" si="102"/>
        <v>0</v>
      </c>
      <c r="AQ180" s="168"/>
      <c r="AR180" s="121"/>
    </row>
    <row r="181" spans="1:44" x14ac:dyDescent="0.3">
      <c r="A181" s="233"/>
      <c r="B181" s="233"/>
      <c r="C181" s="54" t="s">
        <v>39</v>
      </c>
      <c r="D181" s="77"/>
      <c r="E181" s="70"/>
      <c r="F181" s="55">
        <f t="shared" si="91"/>
        <v>0</v>
      </c>
      <c r="G181" s="77"/>
      <c r="H181" s="77"/>
      <c r="I181" s="55">
        <f t="shared" si="103"/>
        <v>0</v>
      </c>
      <c r="J181" s="77"/>
      <c r="K181" s="77"/>
      <c r="L181" s="55">
        <f t="shared" si="92"/>
        <v>0</v>
      </c>
      <c r="M181" s="77"/>
      <c r="N181" s="77"/>
      <c r="O181" s="55">
        <f t="shared" si="93"/>
        <v>0</v>
      </c>
      <c r="P181" s="77"/>
      <c r="Q181" s="77"/>
      <c r="R181" s="55">
        <f t="shared" si="94"/>
        <v>0</v>
      </c>
      <c r="S181" s="77"/>
      <c r="T181" s="77"/>
      <c r="U181" s="55">
        <f t="shared" si="95"/>
        <v>0</v>
      </c>
      <c r="V181" s="77"/>
      <c r="W181" s="77"/>
      <c r="X181" s="55">
        <f t="shared" si="96"/>
        <v>0</v>
      </c>
      <c r="Y181" s="77"/>
      <c r="Z181" s="77"/>
      <c r="AA181" s="55">
        <f t="shared" si="97"/>
        <v>0</v>
      </c>
      <c r="AB181" s="77"/>
      <c r="AC181" s="77"/>
      <c r="AD181" s="55">
        <f t="shared" si="98"/>
        <v>0</v>
      </c>
      <c r="AE181" s="77"/>
      <c r="AF181" s="77"/>
      <c r="AG181" s="55">
        <f t="shared" si="99"/>
        <v>0</v>
      </c>
      <c r="AH181" s="77">
        <v>0</v>
      </c>
      <c r="AI181" s="70"/>
      <c r="AJ181" s="55">
        <f t="shared" si="100"/>
        <v>0</v>
      </c>
      <c r="AK181" s="77">
        <v>0</v>
      </c>
      <c r="AL181" s="70"/>
      <c r="AM181" s="55">
        <f t="shared" si="101"/>
        <v>0</v>
      </c>
      <c r="AN181" s="97">
        <f>SUM(D181,G181,J181,M181,P181,S181,V181,Y181,AB181,AE181,AH181,AK181)</f>
        <v>0</v>
      </c>
      <c r="AO181" s="77">
        <f>SUM(E181,H181,K181,N181,Q181,W181,T181,Z181,AC181,AF181,AI181,AL181)</f>
        <v>0</v>
      </c>
      <c r="AP181" s="56">
        <f t="shared" si="102"/>
        <v>0</v>
      </c>
      <c r="AQ181" s="118"/>
      <c r="AR181" s="122"/>
    </row>
    <row r="182" spans="1:44" x14ac:dyDescent="0.3">
      <c r="A182" s="233"/>
      <c r="B182" s="233"/>
      <c r="C182" s="100" t="s">
        <v>52</v>
      </c>
      <c r="D182" s="77"/>
      <c r="E182" s="70"/>
      <c r="F182" s="55">
        <f t="shared" si="91"/>
        <v>0</v>
      </c>
      <c r="G182" s="77"/>
      <c r="H182" s="70"/>
      <c r="I182" s="55">
        <f t="shared" si="103"/>
        <v>0</v>
      </c>
      <c r="J182" s="77"/>
      <c r="K182" s="70"/>
      <c r="L182" s="55">
        <f t="shared" si="92"/>
        <v>0</v>
      </c>
      <c r="M182" s="77"/>
      <c r="N182" s="70"/>
      <c r="O182" s="55">
        <f t="shared" si="93"/>
        <v>0</v>
      </c>
      <c r="P182" s="77"/>
      <c r="Q182" s="70"/>
      <c r="R182" s="55">
        <f t="shared" si="94"/>
        <v>0</v>
      </c>
      <c r="S182" s="77"/>
      <c r="T182" s="70"/>
      <c r="U182" s="55">
        <f t="shared" si="95"/>
        <v>0</v>
      </c>
      <c r="V182" s="77"/>
      <c r="W182" s="70"/>
      <c r="X182" s="55">
        <f t="shared" si="96"/>
        <v>0</v>
      </c>
      <c r="Y182" s="77"/>
      <c r="Z182" s="70"/>
      <c r="AA182" s="55">
        <f t="shared" si="97"/>
        <v>0</v>
      </c>
      <c r="AB182" s="77"/>
      <c r="AC182" s="70"/>
      <c r="AD182" s="55">
        <f t="shared" si="98"/>
        <v>0</v>
      </c>
      <c r="AE182" s="77"/>
      <c r="AF182" s="70"/>
      <c r="AG182" s="55">
        <f t="shared" si="99"/>
        <v>0</v>
      </c>
      <c r="AH182" s="77">
        <v>0</v>
      </c>
      <c r="AI182" s="70"/>
      <c r="AJ182" s="55">
        <f t="shared" si="100"/>
        <v>0</v>
      </c>
      <c r="AK182" s="77">
        <v>0</v>
      </c>
      <c r="AL182" s="70"/>
      <c r="AM182" s="55">
        <f t="shared" si="101"/>
        <v>0</v>
      </c>
      <c r="AN182" s="97">
        <f>SUM(D182,G182,J182,M182,P182,S182,V182,Y182,AB182,AE182,AH182,AK182)</f>
        <v>0</v>
      </c>
      <c r="AO182" s="77">
        <f>SUM(E182,H182,K182,N182,Q182,W182,T182,Z182,AC182,AF182,AI182,AL182)</f>
        <v>0</v>
      </c>
      <c r="AP182" s="56">
        <f t="shared" si="102"/>
        <v>0</v>
      </c>
      <c r="AQ182" s="118"/>
      <c r="AR182" s="121"/>
    </row>
    <row r="183" spans="1:44" x14ac:dyDescent="0.3">
      <c r="A183" s="233"/>
      <c r="B183" s="234"/>
      <c r="C183" s="102" t="s">
        <v>44</v>
      </c>
      <c r="D183" s="58">
        <f>SUM(D180:D182)</f>
        <v>0</v>
      </c>
      <c r="E183" s="71">
        <f>SUM(E180:E182)</f>
        <v>0</v>
      </c>
      <c r="F183" s="59">
        <f t="shared" si="91"/>
        <v>0</v>
      </c>
      <c r="G183" s="58">
        <f>SUM(G180:G182)</f>
        <v>0</v>
      </c>
      <c r="H183" s="71">
        <f>SUM(H180:H182)</f>
        <v>0</v>
      </c>
      <c r="I183" s="59">
        <f t="shared" si="103"/>
        <v>0</v>
      </c>
      <c r="J183" s="58">
        <f>SUM(J180:J182)</f>
        <v>0</v>
      </c>
      <c r="K183" s="71">
        <f>SUM(K180:K182)</f>
        <v>0</v>
      </c>
      <c r="L183" s="59">
        <f t="shared" si="92"/>
        <v>0</v>
      </c>
      <c r="M183" s="58">
        <f>SUM(M180:M182)</f>
        <v>0</v>
      </c>
      <c r="N183" s="71">
        <f>SUM(N180:N182)</f>
        <v>0</v>
      </c>
      <c r="O183" s="59">
        <f t="shared" si="93"/>
        <v>0</v>
      </c>
      <c r="P183" s="58">
        <f>SUM(P180:P182)</f>
        <v>0</v>
      </c>
      <c r="Q183" s="71">
        <f>SUM(Q180:Q182)</f>
        <v>0</v>
      </c>
      <c r="R183" s="59">
        <f t="shared" si="94"/>
        <v>0</v>
      </c>
      <c r="S183" s="58">
        <f>SUM(S180:S182)</f>
        <v>0</v>
      </c>
      <c r="T183" s="71">
        <f>SUM(T180:T182)</f>
        <v>0</v>
      </c>
      <c r="U183" s="59">
        <f t="shared" si="95"/>
        <v>0</v>
      </c>
      <c r="V183" s="58">
        <f>SUM(V180:V182)</f>
        <v>0</v>
      </c>
      <c r="W183" s="71">
        <f>SUM(W180:W182)</f>
        <v>0</v>
      </c>
      <c r="X183" s="59">
        <f t="shared" si="96"/>
        <v>0</v>
      </c>
      <c r="Y183" s="58">
        <f>SUM(Y180:Y182)</f>
        <v>0</v>
      </c>
      <c r="Z183" s="71">
        <f>SUM(Z180:Z182)</f>
        <v>0</v>
      </c>
      <c r="AA183" s="59">
        <f t="shared" si="97"/>
        <v>0</v>
      </c>
      <c r="AB183" s="58">
        <f>SUM(AB180:AB182)</f>
        <v>0</v>
      </c>
      <c r="AC183" s="71">
        <f>SUM(AC180:AC182)</f>
        <v>0</v>
      </c>
      <c r="AD183" s="59">
        <f t="shared" si="98"/>
        <v>0</v>
      </c>
      <c r="AE183" s="58">
        <f>SUM(AE180:AE182)</f>
        <v>0</v>
      </c>
      <c r="AF183" s="71">
        <f>SUM(AF180:AF182)</f>
        <v>0</v>
      </c>
      <c r="AG183" s="59">
        <f t="shared" si="99"/>
        <v>0</v>
      </c>
      <c r="AH183" s="58">
        <v>0</v>
      </c>
      <c r="AI183" s="71">
        <f>SUM(AI180:AI182)</f>
        <v>0</v>
      </c>
      <c r="AJ183" s="59">
        <f t="shared" si="100"/>
        <v>0</v>
      </c>
      <c r="AK183" s="58">
        <v>0</v>
      </c>
      <c r="AL183" s="71">
        <f>SUM(AL180:AL182)</f>
        <v>0</v>
      </c>
      <c r="AM183" s="59">
        <f t="shared" si="101"/>
        <v>0</v>
      </c>
      <c r="AN183" s="58">
        <f>SUM(AN180:AN182)</f>
        <v>0</v>
      </c>
      <c r="AO183" s="58">
        <f>SUM(AO180:AO182)</f>
        <v>0</v>
      </c>
      <c r="AP183" s="60">
        <f t="shared" si="102"/>
        <v>0</v>
      </c>
      <c r="AQ183" s="119">
        <f>SUM(AQ180:AQ182)</f>
        <v>0</v>
      </c>
      <c r="AR183" s="121"/>
    </row>
    <row r="184" spans="1:44" x14ac:dyDescent="0.3">
      <c r="A184" s="233"/>
      <c r="B184" s="232" t="s">
        <v>26</v>
      </c>
      <c r="C184" s="100" t="s">
        <v>55</v>
      </c>
      <c r="D184" s="77"/>
      <c r="E184" s="77"/>
      <c r="F184" s="55">
        <f t="shared" si="91"/>
        <v>0</v>
      </c>
      <c r="G184" s="77"/>
      <c r="H184" s="77"/>
      <c r="I184" s="55">
        <f t="shared" si="103"/>
        <v>0</v>
      </c>
      <c r="J184" s="77"/>
      <c r="K184" s="77"/>
      <c r="L184" s="55">
        <f t="shared" si="92"/>
        <v>0</v>
      </c>
      <c r="M184" s="77"/>
      <c r="N184" s="77"/>
      <c r="O184" s="55">
        <f t="shared" si="93"/>
        <v>0</v>
      </c>
      <c r="P184" s="77"/>
      <c r="Q184" s="77"/>
      <c r="R184" s="55">
        <f t="shared" si="94"/>
        <v>0</v>
      </c>
      <c r="S184" s="77"/>
      <c r="T184" s="77"/>
      <c r="U184" s="55">
        <f t="shared" si="95"/>
        <v>0</v>
      </c>
      <c r="V184" s="77"/>
      <c r="W184" s="77"/>
      <c r="X184" s="55">
        <f t="shared" si="96"/>
        <v>0</v>
      </c>
      <c r="Y184" s="77"/>
      <c r="Z184" s="77"/>
      <c r="AA184" s="55">
        <f t="shared" si="97"/>
        <v>0</v>
      </c>
      <c r="AB184" s="77"/>
      <c r="AC184" s="77"/>
      <c r="AD184" s="55">
        <f t="shared" si="98"/>
        <v>0</v>
      </c>
      <c r="AE184" s="77"/>
      <c r="AF184" s="77"/>
      <c r="AG184" s="55">
        <f t="shared" si="99"/>
        <v>0</v>
      </c>
      <c r="AH184" s="77">
        <v>0</v>
      </c>
      <c r="AI184" s="69"/>
      <c r="AJ184" s="55">
        <f t="shared" si="100"/>
        <v>0</v>
      </c>
      <c r="AK184" s="77">
        <v>0</v>
      </c>
      <c r="AL184" s="69"/>
      <c r="AM184" s="55">
        <f t="shared" si="101"/>
        <v>0</v>
      </c>
      <c r="AN184" s="97">
        <f>SUM(D184,G184,J184,M184,P184,S184,V184,Y184,AB184,AE184,AH184,AK184)</f>
        <v>0</v>
      </c>
      <c r="AO184" s="77">
        <f>SUM(E184,H184,K184,N184,Q184,W184,T184,Z184,AC184,AF184,AI184,AL184)</f>
        <v>0</v>
      </c>
      <c r="AP184" s="56">
        <f t="shared" si="102"/>
        <v>0</v>
      </c>
      <c r="AQ184" s="135"/>
      <c r="AR184" s="121"/>
    </row>
    <row r="185" spans="1:44" x14ac:dyDescent="0.3">
      <c r="A185" s="233"/>
      <c r="B185" s="233"/>
      <c r="C185" s="100" t="s">
        <v>50</v>
      </c>
      <c r="D185" s="77"/>
      <c r="E185" s="70"/>
      <c r="F185" s="55">
        <f t="shared" si="91"/>
        <v>0</v>
      </c>
      <c r="G185" s="77"/>
      <c r="H185" s="70"/>
      <c r="I185" s="55">
        <f t="shared" si="103"/>
        <v>0</v>
      </c>
      <c r="J185" s="77"/>
      <c r="K185" s="70"/>
      <c r="L185" s="55">
        <f t="shared" si="92"/>
        <v>0</v>
      </c>
      <c r="M185" s="111"/>
      <c r="N185" s="70"/>
      <c r="O185" s="55">
        <f t="shared" si="93"/>
        <v>0</v>
      </c>
      <c r="P185" s="77"/>
      <c r="Q185" s="70"/>
      <c r="R185" s="55">
        <f t="shared" si="94"/>
        <v>0</v>
      </c>
      <c r="S185" s="77"/>
      <c r="T185" s="70"/>
      <c r="U185" s="55">
        <f t="shared" si="95"/>
        <v>0</v>
      </c>
      <c r="V185" s="77"/>
      <c r="W185" s="70"/>
      <c r="X185" s="55">
        <f t="shared" si="96"/>
        <v>0</v>
      </c>
      <c r="Y185" s="77"/>
      <c r="Z185" s="70"/>
      <c r="AA185" s="55">
        <f t="shared" si="97"/>
        <v>0</v>
      </c>
      <c r="AB185" s="77"/>
      <c r="AC185" s="70"/>
      <c r="AD185" s="55">
        <f t="shared" si="98"/>
        <v>0</v>
      </c>
      <c r="AE185" s="77"/>
      <c r="AF185" s="70"/>
      <c r="AG185" s="55">
        <f t="shared" si="99"/>
        <v>0</v>
      </c>
      <c r="AH185" s="77">
        <v>0</v>
      </c>
      <c r="AI185" s="70"/>
      <c r="AJ185" s="55">
        <f t="shared" si="100"/>
        <v>0</v>
      </c>
      <c r="AK185" s="77">
        <v>0</v>
      </c>
      <c r="AL185" s="70"/>
      <c r="AM185" s="55">
        <f t="shared" si="101"/>
        <v>0</v>
      </c>
      <c r="AN185" s="97">
        <f>SUM(D185,G185,J185,M185,P185,S185,V185,Y185,AB185,AE185,AH185,AK185)</f>
        <v>0</v>
      </c>
      <c r="AO185" s="77">
        <f>SUM(E185,H185,K185,N185,Q185,W185,T185,Z185,AC185,AF185,AI185,AL185)</f>
        <v>0</v>
      </c>
      <c r="AP185" s="56">
        <f t="shared" si="102"/>
        <v>0</v>
      </c>
      <c r="AQ185" s="118"/>
      <c r="AR185" s="121"/>
    </row>
    <row r="186" spans="1:44" x14ac:dyDescent="0.3">
      <c r="A186" s="233"/>
      <c r="B186" s="233"/>
      <c r="C186" s="100" t="s">
        <v>51</v>
      </c>
      <c r="D186" s="77"/>
      <c r="E186" s="70"/>
      <c r="F186" s="55">
        <f t="shared" si="91"/>
        <v>0</v>
      </c>
      <c r="G186" s="77"/>
      <c r="H186" s="70"/>
      <c r="I186" s="55">
        <f t="shared" si="103"/>
        <v>0</v>
      </c>
      <c r="J186" s="77"/>
      <c r="K186" s="70"/>
      <c r="L186" s="55">
        <f t="shared" si="92"/>
        <v>0</v>
      </c>
      <c r="M186" s="77"/>
      <c r="N186" s="70"/>
      <c r="O186" s="55">
        <f t="shared" si="93"/>
        <v>0</v>
      </c>
      <c r="P186" s="77"/>
      <c r="Q186" s="70"/>
      <c r="R186" s="55">
        <f t="shared" si="94"/>
        <v>0</v>
      </c>
      <c r="S186" s="77"/>
      <c r="T186" s="70"/>
      <c r="U186" s="55">
        <f t="shared" si="95"/>
        <v>0</v>
      </c>
      <c r="V186" s="77"/>
      <c r="W186" s="70"/>
      <c r="X186" s="55">
        <f t="shared" si="96"/>
        <v>0</v>
      </c>
      <c r="Y186" s="77"/>
      <c r="Z186" s="70"/>
      <c r="AA186" s="55">
        <f t="shared" si="97"/>
        <v>0</v>
      </c>
      <c r="AB186" s="77"/>
      <c r="AC186" s="70"/>
      <c r="AD186" s="55">
        <f t="shared" si="98"/>
        <v>0</v>
      </c>
      <c r="AE186" s="77"/>
      <c r="AF186" s="70"/>
      <c r="AG186" s="55">
        <f t="shared" si="99"/>
        <v>0</v>
      </c>
      <c r="AH186" s="77">
        <v>0</v>
      </c>
      <c r="AI186" s="70"/>
      <c r="AJ186" s="55">
        <f t="shared" si="100"/>
        <v>0</v>
      </c>
      <c r="AK186" s="77">
        <v>0</v>
      </c>
      <c r="AL186" s="70"/>
      <c r="AM186" s="55">
        <f t="shared" si="101"/>
        <v>0</v>
      </c>
      <c r="AN186" s="97">
        <f>SUM(D186,G186,J186,M186,P186,S186,V186,Y186,AB186,AE186,AH186,AK186)</f>
        <v>0</v>
      </c>
      <c r="AO186" s="77">
        <f>SUM(E186,H186,K186,N186,Q186,W186,T186,Z186,AC186,AF186,AI186,AL186)</f>
        <v>0</v>
      </c>
      <c r="AP186" s="56">
        <f t="shared" si="102"/>
        <v>0</v>
      </c>
      <c r="AQ186" s="118"/>
      <c r="AR186" s="121"/>
    </row>
    <row r="187" spans="1:44" x14ac:dyDescent="0.3">
      <c r="A187" s="233"/>
      <c r="B187" s="234"/>
      <c r="C187" s="102" t="s">
        <v>44</v>
      </c>
      <c r="D187" s="58">
        <f>SUM(D184:D186)</f>
        <v>0</v>
      </c>
      <c r="E187" s="71">
        <f>SUM(E184:E186)</f>
        <v>0</v>
      </c>
      <c r="F187" s="59">
        <f t="shared" si="91"/>
        <v>0</v>
      </c>
      <c r="G187" s="58">
        <f>SUM(G184:G186)</f>
        <v>0</v>
      </c>
      <c r="H187" s="71">
        <f>SUM(H184:H186)</f>
        <v>0</v>
      </c>
      <c r="I187" s="59">
        <f t="shared" si="103"/>
        <v>0</v>
      </c>
      <c r="J187" s="58">
        <f>SUM(J184:J186)</f>
        <v>0</v>
      </c>
      <c r="K187" s="71">
        <f>SUM(K184:K186)</f>
        <v>0</v>
      </c>
      <c r="L187" s="59">
        <f t="shared" si="92"/>
        <v>0</v>
      </c>
      <c r="M187" s="58">
        <f>SUM(M184:M186)</f>
        <v>0</v>
      </c>
      <c r="N187" s="71">
        <f>SUM(N184:N186)</f>
        <v>0</v>
      </c>
      <c r="O187" s="59">
        <f t="shared" si="93"/>
        <v>0</v>
      </c>
      <c r="P187" s="58">
        <f>SUM(P184:P186)</f>
        <v>0</v>
      </c>
      <c r="Q187" s="71">
        <f>SUM(Q184:Q186)</f>
        <v>0</v>
      </c>
      <c r="R187" s="59">
        <f t="shared" si="94"/>
        <v>0</v>
      </c>
      <c r="S187" s="58">
        <f>SUM(S184:S186)</f>
        <v>0</v>
      </c>
      <c r="T187" s="71">
        <f>SUM(T184:T186)</f>
        <v>0</v>
      </c>
      <c r="U187" s="59">
        <f t="shared" si="95"/>
        <v>0</v>
      </c>
      <c r="V187" s="58">
        <f>SUM(V184:V186)</f>
        <v>0</v>
      </c>
      <c r="W187" s="71">
        <f>SUM(W184:W186)</f>
        <v>0</v>
      </c>
      <c r="X187" s="59">
        <f t="shared" si="96"/>
        <v>0</v>
      </c>
      <c r="Y187" s="58">
        <f>SUM(Y184:Y186)</f>
        <v>0</v>
      </c>
      <c r="Z187" s="71">
        <f>SUM(Z184:Z186)</f>
        <v>0</v>
      </c>
      <c r="AA187" s="59">
        <f t="shared" si="97"/>
        <v>0</v>
      </c>
      <c r="AB187" s="58">
        <f>SUM(AB184:AB186)</f>
        <v>0</v>
      </c>
      <c r="AC187" s="71">
        <f>SUM(AC184:AC186)</f>
        <v>0</v>
      </c>
      <c r="AD187" s="59">
        <f t="shared" si="98"/>
        <v>0</v>
      </c>
      <c r="AE187" s="58">
        <f>SUM(AE184:AE186)</f>
        <v>0</v>
      </c>
      <c r="AF187" s="71">
        <f>SUM(AF184:AF186)</f>
        <v>0</v>
      </c>
      <c r="AG187" s="59">
        <f t="shared" si="99"/>
        <v>0</v>
      </c>
      <c r="AH187" s="58">
        <v>0</v>
      </c>
      <c r="AI187" s="71">
        <f>SUM(AI184:AI186)</f>
        <v>0</v>
      </c>
      <c r="AJ187" s="59">
        <f t="shared" si="100"/>
        <v>0</v>
      </c>
      <c r="AK187" s="58">
        <v>0</v>
      </c>
      <c r="AL187" s="71">
        <f>SUM(AL184:AL186)</f>
        <v>0</v>
      </c>
      <c r="AM187" s="59">
        <f t="shared" si="101"/>
        <v>0</v>
      </c>
      <c r="AN187" s="58">
        <f>SUM(AN184:AN186)</f>
        <v>0</v>
      </c>
      <c r="AO187" s="58">
        <f>SUM(AO184:AO186)</f>
        <v>0</v>
      </c>
      <c r="AP187" s="60">
        <f t="shared" si="102"/>
        <v>0</v>
      </c>
      <c r="AQ187" s="119">
        <f>SUM(AQ184:AQ186)</f>
        <v>0</v>
      </c>
      <c r="AR187" s="121"/>
    </row>
    <row r="188" spans="1:44" x14ac:dyDescent="0.3">
      <c r="A188" s="233"/>
      <c r="B188" s="232" t="s">
        <v>9</v>
      </c>
      <c r="C188" s="100" t="s">
        <v>53</v>
      </c>
      <c r="D188" s="171"/>
      <c r="E188" s="70"/>
      <c r="F188" s="55">
        <f t="shared" si="91"/>
        <v>0</v>
      </c>
      <c r="G188" s="171"/>
      <c r="H188" s="70"/>
      <c r="I188" s="55">
        <f t="shared" si="103"/>
        <v>0</v>
      </c>
      <c r="J188" s="171"/>
      <c r="K188" s="70"/>
      <c r="L188" s="55">
        <f t="shared" si="92"/>
        <v>0</v>
      </c>
      <c r="M188" s="142"/>
      <c r="N188" s="70"/>
      <c r="O188" s="55">
        <f t="shared" si="93"/>
        <v>0</v>
      </c>
      <c r="P188" s="171"/>
      <c r="Q188" s="70"/>
      <c r="R188" s="55">
        <f t="shared" si="94"/>
        <v>0</v>
      </c>
      <c r="S188" s="171"/>
      <c r="T188" s="70"/>
      <c r="U188" s="55">
        <f t="shared" si="95"/>
        <v>0</v>
      </c>
      <c r="V188" s="171"/>
      <c r="W188" s="70"/>
      <c r="X188" s="55">
        <f t="shared" si="96"/>
        <v>0</v>
      </c>
      <c r="Y188" s="171"/>
      <c r="Z188" s="70"/>
      <c r="AA188" s="55">
        <f t="shared" si="97"/>
        <v>0</v>
      </c>
      <c r="AB188" s="171"/>
      <c r="AC188" s="70"/>
      <c r="AD188" s="55">
        <f t="shared" si="98"/>
        <v>0</v>
      </c>
      <c r="AE188" s="149"/>
      <c r="AF188" s="70"/>
      <c r="AG188" s="55">
        <f t="shared" si="99"/>
        <v>0</v>
      </c>
      <c r="AH188" s="77">
        <v>0</v>
      </c>
      <c r="AI188" s="70"/>
      <c r="AJ188" s="55">
        <f t="shared" si="100"/>
        <v>0</v>
      </c>
      <c r="AK188" s="77">
        <v>0</v>
      </c>
      <c r="AL188" s="70"/>
      <c r="AM188" s="55">
        <f t="shared" si="101"/>
        <v>0</v>
      </c>
      <c r="AN188" s="77">
        <f>SUM(D188,G188,J188,M188,P188,S188,V188,Y188,AB188,AE188,AH188,AK188)</f>
        <v>0</v>
      </c>
      <c r="AO188" s="77">
        <f>SUM(E188,H188,K188,N188,Q188,W188,T188,Z188,AC188,AF188,AI188,AL188)</f>
        <v>0</v>
      </c>
      <c r="AP188" s="56">
        <f t="shared" si="102"/>
        <v>0</v>
      </c>
      <c r="AQ188" s="118"/>
      <c r="AR188" s="121"/>
    </row>
    <row r="189" spans="1:44" x14ac:dyDescent="0.3">
      <c r="A189" s="233"/>
      <c r="B189" s="233"/>
      <c r="C189" s="100" t="s">
        <v>48</v>
      </c>
      <c r="D189" s="77"/>
      <c r="E189" s="70"/>
      <c r="F189" s="55">
        <f t="shared" si="91"/>
        <v>0</v>
      </c>
      <c r="G189" s="77"/>
      <c r="H189" s="70"/>
      <c r="I189" s="55">
        <f t="shared" si="103"/>
        <v>0</v>
      </c>
      <c r="J189" s="77"/>
      <c r="K189" s="70"/>
      <c r="L189" s="55">
        <f t="shared" si="92"/>
        <v>0</v>
      </c>
      <c r="M189" s="142"/>
      <c r="N189" s="70"/>
      <c r="O189" s="55">
        <f t="shared" si="93"/>
        <v>0</v>
      </c>
      <c r="P189" s="77"/>
      <c r="Q189" s="70"/>
      <c r="R189" s="55">
        <f t="shared" si="94"/>
        <v>0</v>
      </c>
      <c r="S189" s="77"/>
      <c r="T189" s="70"/>
      <c r="U189" s="55">
        <f t="shared" si="95"/>
        <v>0</v>
      </c>
      <c r="V189" s="77"/>
      <c r="W189" s="70"/>
      <c r="X189" s="55">
        <f t="shared" si="96"/>
        <v>0</v>
      </c>
      <c r="Y189" s="77"/>
      <c r="Z189" s="70"/>
      <c r="AA189" s="55">
        <f t="shared" si="97"/>
        <v>0</v>
      </c>
      <c r="AB189" s="77"/>
      <c r="AC189" s="70"/>
      <c r="AD189" s="55">
        <f t="shared" si="98"/>
        <v>0</v>
      </c>
      <c r="AE189" s="142"/>
      <c r="AF189" s="70"/>
      <c r="AG189" s="55">
        <f t="shared" si="99"/>
        <v>0</v>
      </c>
      <c r="AH189" s="77">
        <v>0</v>
      </c>
      <c r="AI189" s="70"/>
      <c r="AJ189" s="55">
        <f t="shared" si="100"/>
        <v>0</v>
      </c>
      <c r="AK189" s="77">
        <v>0</v>
      </c>
      <c r="AL189" s="70"/>
      <c r="AM189" s="55">
        <f t="shared" si="101"/>
        <v>0</v>
      </c>
      <c r="AN189" s="97">
        <f>SUM(D189,G189,J189,M189,P189,S189,V189,Y189,AB189,AE189,AH189,AK189)</f>
        <v>0</v>
      </c>
      <c r="AO189" s="77">
        <f>SUM(E189,H189,K189,N189,Q189,W189,T189,Z189,AC189,AF189,AI189,AL189)</f>
        <v>0</v>
      </c>
      <c r="AP189" s="56">
        <f t="shared" si="102"/>
        <v>0</v>
      </c>
      <c r="AQ189" s="158"/>
      <c r="AR189" s="121"/>
    </row>
    <row r="190" spans="1:44" x14ac:dyDescent="0.3">
      <c r="A190" s="233"/>
      <c r="B190" s="233"/>
      <c r="C190" s="100" t="s">
        <v>54</v>
      </c>
      <c r="D190" s="142">
        <v>0</v>
      </c>
      <c r="E190" s="142"/>
      <c r="F190" s="55">
        <f t="shared" si="91"/>
        <v>0</v>
      </c>
      <c r="G190" s="142">
        <v>0</v>
      </c>
      <c r="H190" s="142"/>
      <c r="I190" s="55">
        <f t="shared" si="103"/>
        <v>0</v>
      </c>
      <c r="J190" s="142">
        <v>0</v>
      </c>
      <c r="K190" s="142"/>
      <c r="L190" s="55">
        <f t="shared" si="92"/>
        <v>0</v>
      </c>
      <c r="M190" s="142"/>
      <c r="N190" s="142"/>
      <c r="O190" s="55">
        <f t="shared" si="93"/>
        <v>0</v>
      </c>
      <c r="P190" s="142">
        <v>0</v>
      </c>
      <c r="Q190" s="142"/>
      <c r="R190" s="55">
        <f t="shared" si="94"/>
        <v>0</v>
      </c>
      <c r="S190" s="142">
        <v>0</v>
      </c>
      <c r="T190" s="142"/>
      <c r="U190" s="55">
        <f t="shared" si="95"/>
        <v>0</v>
      </c>
      <c r="V190" s="142">
        <v>0</v>
      </c>
      <c r="W190" s="142"/>
      <c r="X190" s="55">
        <f t="shared" si="96"/>
        <v>0</v>
      </c>
      <c r="Y190" s="142">
        <v>0</v>
      </c>
      <c r="Z190" s="142"/>
      <c r="AA190" s="55">
        <f t="shared" si="97"/>
        <v>0</v>
      </c>
      <c r="AB190" s="142">
        <v>0</v>
      </c>
      <c r="AC190" s="142"/>
      <c r="AD190" s="55">
        <f t="shared" si="98"/>
        <v>0</v>
      </c>
      <c r="AE190" s="142"/>
      <c r="AF190" s="142"/>
      <c r="AG190" s="55">
        <f t="shared" si="99"/>
        <v>0</v>
      </c>
      <c r="AH190" s="142">
        <v>0</v>
      </c>
      <c r="AI190" s="142"/>
      <c r="AJ190" s="55">
        <f t="shared" si="100"/>
        <v>0</v>
      </c>
      <c r="AK190" s="142">
        <v>0</v>
      </c>
      <c r="AL190" s="70"/>
      <c r="AM190" s="55">
        <f t="shared" si="101"/>
        <v>0</v>
      </c>
      <c r="AN190" s="97">
        <f>SUM(D190,G190,J190,M190,P190,S190,V190,Y190,AB190,AE190,AH190,AK190)</f>
        <v>0</v>
      </c>
      <c r="AO190" s="77">
        <f>SUM(E190,H190,K190,N190,Q190,W190,T190,Z190,AC190,AF190,AI190,AL190)</f>
        <v>0</v>
      </c>
      <c r="AP190" s="56">
        <f t="shared" si="102"/>
        <v>0</v>
      </c>
      <c r="AQ190" s="118"/>
      <c r="AR190" s="121"/>
    </row>
    <row r="191" spans="1:44" x14ac:dyDescent="0.3">
      <c r="A191" s="234"/>
      <c r="B191" s="234"/>
      <c r="C191" s="102" t="s">
        <v>44</v>
      </c>
      <c r="D191" s="58">
        <f>SUM(D188:D190)</f>
        <v>0</v>
      </c>
      <c r="E191" s="71">
        <f>SUM(E188:E190)</f>
        <v>0</v>
      </c>
      <c r="F191" s="59">
        <f t="shared" si="91"/>
        <v>0</v>
      </c>
      <c r="G191" s="58">
        <f>SUM(G188:G190)</f>
        <v>0</v>
      </c>
      <c r="H191" s="71">
        <f>SUM(H188:H190)</f>
        <v>0</v>
      </c>
      <c r="I191" s="59">
        <f t="shared" si="103"/>
        <v>0</v>
      </c>
      <c r="J191" s="58">
        <f>SUM(J188:J190)</f>
        <v>0</v>
      </c>
      <c r="K191" s="71">
        <f>SUM(K188:K190)</f>
        <v>0</v>
      </c>
      <c r="L191" s="59">
        <f t="shared" si="92"/>
        <v>0</v>
      </c>
      <c r="M191" s="58">
        <f>SUM(M188:M190)</f>
        <v>0</v>
      </c>
      <c r="N191" s="71">
        <f>SUM(N188:N190)</f>
        <v>0</v>
      </c>
      <c r="O191" s="59">
        <f t="shared" si="93"/>
        <v>0</v>
      </c>
      <c r="P191" s="58">
        <f>SUM(P188:P190)</f>
        <v>0</v>
      </c>
      <c r="Q191" s="71">
        <f>SUM(Q188:Q190)</f>
        <v>0</v>
      </c>
      <c r="R191" s="59">
        <f t="shared" si="94"/>
        <v>0</v>
      </c>
      <c r="S191" s="58">
        <f>SUM(S188:S190)</f>
        <v>0</v>
      </c>
      <c r="T191" s="71">
        <f>SUM(T188:T190)</f>
        <v>0</v>
      </c>
      <c r="U191" s="59">
        <f t="shared" si="95"/>
        <v>0</v>
      </c>
      <c r="V191" s="58">
        <f>SUM(V188:V190)</f>
        <v>0</v>
      </c>
      <c r="W191" s="71">
        <f>SUM(W188:W190)</f>
        <v>0</v>
      </c>
      <c r="X191" s="59">
        <f t="shared" si="96"/>
        <v>0</v>
      </c>
      <c r="Y191" s="58">
        <f>SUM(Y188:Y190)</f>
        <v>0</v>
      </c>
      <c r="Z191" s="71">
        <f>SUM(Z188:Z190)</f>
        <v>0</v>
      </c>
      <c r="AA191" s="59">
        <f t="shared" si="97"/>
        <v>0</v>
      </c>
      <c r="AB191" s="58">
        <f>SUM(AB188:AB190)</f>
        <v>0</v>
      </c>
      <c r="AC191" s="71">
        <f>SUM(AC188:AC190)</f>
        <v>0</v>
      </c>
      <c r="AD191" s="59">
        <f t="shared" si="98"/>
        <v>0</v>
      </c>
      <c r="AE191" s="58">
        <f>SUM(AE188:AE190)</f>
        <v>0</v>
      </c>
      <c r="AF191" s="71">
        <f>SUM(AF188:AF190)</f>
        <v>0</v>
      </c>
      <c r="AG191" s="59">
        <f t="shared" si="99"/>
        <v>0</v>
      </c>
      <c r="AH191" s="58">
        <v>0</v>
      </c>
      <c r="AI191" s="71">
        <f>SUM(AI188:AI190)</f>
        <v>0</v>
      </c>
      <c r="AJ191" s="59">
        <f t="shared" si="100"/>
        <v>0</v>
      </c>
      <c r="AK191" s="58">
        <v>0</v>
      </c>
      <c r="AL191" s="71">
        <f>SUM(AL188:AL190)</f>
        <v>0</v>
      </c>
      <c r="AM191" s="59">
        <f t="shared" si="101"/>
        <v>0</v>
      </c>
      <c r="AN191" s="58">
        <f>SUM(AN188:AN190)</f>
        <v>0</v>
      </c>
      <c r="AO191" s="58">
        <f>SUM(AO188:AO190)</f>
        <v>0</v>
      </c>
      <c r="AP191" s="60">
        <f t="shared" si="102"/>
        <v>0</v>
      </c>
      <c r="AQ191" s="119">
        <f>SUM(AQ188:AQ190)</f>
        <v>0</v>
      </c>
      <c r="AR191" s="121"/>
    </row>
    <row r="192" spans="1:44" x14ac:dyDescent="0.3">
      <c r="A192" s="235" t="s">
        <v>46</v>
      </c>
      <c r="B192" s="236"/>
      <c r="C192" s="237"/>
      <c r="D192" s="61">
        <f>SUM(D179,D183,D187,D191)</f>
        <v>0</v>
      </c>
      <c r="E192" s="73">
        <f>SUM(E179,E183,E187,E191)</f>
        <v>0</v>
      </c>
      <c r="F192" s="62">
        <f t="shared" si="91"/>
        <v>0</v>
      </c>
      <c r="G192" s="61">
        <f>SUM(G179,G183,G187,G191)</f>
        <v>0</v>
      </c>
      <c r="H192" s="73">
        <f>SUM(H179,H183,H187,H191)</f>
        <v>0</v>
      </c>
      <c r="I192" s="62">
        <f t="shared" si="103"/>
        <v>0</v>
      </c>
      <c r="J192" s="61">
        <f>SUM(J179,J183,J187,J191)</f>
        <v>0</v>
      </c>
      <c r="K192" s="73">
        <f>SUM(K179,K183,K187,K191)</f>
        <v>0</v>
      </c>
      <c r="L192" s="62">
        <f t="shared" si="92"/>
        <v>0</v>
      </c>
      <c r="M192" s="61">
        <f>SUM(M179,M183,M187,M191)</f>
        <v>6837</v>
      </c>
      <c r="N192" s="73">
        <f>SUM(N179,N183,N187,N191)</f>
        <v>0</v>
      </c>
      <c r="O192" s="62">
        <f t="shared" si="93"/>
        <v>0</v>
      </c>
      <c r="P192" s="61">
        <f>SUM(P179,P183,P187,P191)</f>
        <v>0</v>
      </c>
      <c r="Q192" s="73">
        <f>SUM(Q179,Q183,Q187,Q191)</f>
        <v>0</v>
      </c>
      <c r="R192" s="62">
        <f t="shared" si="94"/>
        <v>0</v>
      </c>
      <c r="S192" s="61">
        <f>SUM(S179,S183,S187,S191)</f>
        <v>0</v>
      </c>
      <c r="T192" s="73">
        <f>SUM(T179,T183,T187,T191)</f>
        <v>0</v>
      </c>
      <c r="U192" s="62">
        <f t="shared" si="95"/>
        <v>0</v>
      </c>
      <c r="V192" s="61">
        <f>SUM(V179,V183,V187,V191)</f>
        <v>0</v>
      </c>
      <c r="W192" s="73">
        <f>SUM(W179,W183,W187,W191)</f>
        <v>0</v>
      </c>
      <c r="X192" s="62">
        <f t="shared" si="96"/>
        <v>0</v>
      </c>
      <c r="Y192" s="61">
        <f>SUM(Y179,Y183,Y187,Y191)</f>
        <v>0</v>
      </c>
      <c r="Z192" s="73">
        <f>SUM(Z179,Z183,Z187,Z191)</f>
        <v>0</v>
      </c>
      <c r="AA192" s="62">
        <f t="shared" si="97"/>
        <v>0</v>
      </c>
      <c r="AB192" s="61">
        <f>SUM(AB179,AB183,AB187,AB191)</f>
        <v>0</v>
      </c>
      <c r="AC192" s="73">
        <f>SUM(AC179,AC183,AC187,AC191)</f>
        <v>0</v>
      </c>
      <c r="AD192" s="62">
        <f t="shared" si="98"/>
        <v>0</v>
      </c>
      <c r="AE192" s="61">
        <f>SUM(AE179,AE183,AE187,AE191)</f>
        <v>2768</v>
      </c>
      <c r="AF192" s="73">
        <f>SUM(AF179,AF183,AF187,AF191)</f>
        <v>0</v>
      </c>
      <c r="AG192" s="62">
        <f t="shared" si="99"/>
        <v>0</v>
      </c>
      <c r="AH192" s="61">
        <f>SUM(AH179,AH183,AH187,AH191)</f>
        <v>0</v>
      </c>
      <c r="AI192" s="73">
        <f>SUM(AI179,AI183,AI187,AI191)</f>
        <v>0</v>
      </c>
      <c r="AJ192" s="62">
        <f t="shared" si="100"/>
        <v>0</v>
      </c>
      <c r="AK192" s="61">
        <f>SUM(AK179,AK183,AK187,AK191)</f>
        <v>0</v>
      </c>
      <c r="AL192" s="73">
        <f>SUM(AL179,AL183,AL187,AL191)</f>
        <v>0</v>
      </c>
      <c r="AM192" s="62">
        <f t="shared" si="101"/>
        <v>0</v>
      </c>
      <c r="AN192" s="61">
        <f>SUM(AN179,AN183,AN187,AN191)</f>
        <v>9605</v>
      </c>
      <c r="AO192" s="61">
        <f>SUM(AO179,AO183,AO187,AO191)</f>
        <v>0</v>
      </c>
      <c r="AP192" s="63">
        <f t="shared" si="102"/>
        <v>0</v>
      </c>
      <c r="AQ192" s="120">
        <f>SUM(AQ179,AQ183,AQ187,AQ191)</f>
        <v>806</v>
      </c>
      <c r="AR192" s="121"/>
    </row>
    <row r="193" spans="1:44" x14ac:dyDescent="0.3">
      <c r="A193" s="238" t="s">
        <v>28</v>
      </c>
      <c r="B193" s="232" t="s">
        <v>24</v>
      </c>
      <c r="C193" s="100" t="s">
        <v>41</v>
      </c>
      <c r="D193" s="77">
        <v>0</v>
      </c>
      <c r="E193" s="70"/>
      <c r="F193" s="55">
        <f t="shared" si="91"/>
        <v>0</v>
      </c>
      <c r="G193" s="77"/>
      <c r="H193" s="70"/>
      <c r="I193" s="55">
        <f t="shared" si="103"/>
        <v>0</v>
      </c>
      <c r="J193" s="77"/>
      <c r="K193" s="70"/>
      <c r="L193" s="55">
        <f t="shared" si="92"/>
        <v>0</v>
      </c>
      <c r="M193" s="77">
        <v>2117</v>
      </c>
      <c r="N193" s="70"/>
      <c r="O193" s="55">
        <f t="shared" si="93"/>
        <v>0</v>
      </c>
      <c r="P193" s="77"/>
      <c r="Q193" s="70"/>
      <c r="R193" s="55">
        <f t="shared" si="94"/>
        <v>0</v>
      </c>
      <c r="S193" s="77"/>
      <c r="T193" s="70"/>
      <c r="U193" s="55">
        <f t="shared" si="95"/>
        <v>0</v>
      </c>
      <c r="V193" s="77"/>
      <c r="W193" s="70"/>
      <c r="X193" s="55">
        <f t="shared" si="96"/>
        <v>0</v>
      </c>
      <c r="Y193" s="77"/>
      <c r="Z193" s="70"/>
      <c r="AA193" s="55">
        <f t="shared" si="97"/>
        <v>0</v>
      </c>
      <c r="AB193" s="77"/>
      <c r="AC193" s="70"/>
      <c r="AD193" s="55">
        <f t="shared" si="98"/>
        <v>0</v>
      </c>
      <c r="AE193" s="77"/>
      <c r="AF193" s="70"/>
      <c r="AG193" s="55">
        <f t="shared" si="99"/>
        <v>0</v>
      </c>
      <c r="AH193" s="77">
        <v>0</v>
      </c>
      <c r="AI193" s="69"/>
      <c r="AJ193" s="55">
        <f t="shared" si="100"/>
        <v>0</v>
      </c>
      <c r="AK193" s="77">
        <v>0</v>
      </c>
      <c r="AL193" s="69"/>
      <c r="AM193" s="55">
        <f t="shared" si="101"/>
        <v>0</v>
      </c>
      <c r="AN193" s="97">
        <f>SUM(D193,G193,J193,M193,P193,S193,V193,Y193,AB193,AE193,AH193,AK193)</f>
        <v>2117</v>
      </c>
      <c r="AO193" s="77">
        <f>SUM(E193,H193,K193,N193,Q193,W193,T193,Z193,AC193,AF193,AI193,AL193)</f>
        <v>0</v>
      </c>
      <c r="AP193" s="56">
        <f t="shared" si="102"/>
        <v>0</v>
      </c>
      <c r="AQ193" s="118">
        <v>490</v>
      </c>
      <c r="AR193" s="121"/>
    </row>
    <row r="194" spans="1:44" x14ac:dyDescent="0.3">
      <c r="A194" s="233"/>
      <c r="B194" s="233"/>
      <c r="C194" s="100" t="s">
        <v>43</v>
      </c>
      <c r="D194" s="77"/>
      <c r="E194" s="70"/>
      <c r="F194" s="55">
        <f t="shared" si="91"/>
        <v>0</v>
      </c>
      <c r="G194" s="77"/>
      <c r="H194" s="70"/>
      <c r="I194" s="55">
        <f t="shared" si="103"/>
        <v>0</v>
      </c>
      <c r="J194" s="77"/>
      <c r="K194" s="70"/>
      <c r="L194" s="55">
        <f t="shared" si="92"/>
        <v>0</v>
      </c>
      <c r="M194" s="77">
        <v>2052</v>
      </c>
      <c r="N194" s="70"/>
      <c r="O194" s="55">
        <f t="shared" si="93"/>
        <v>0</v>
      </c>
      <c r="P194" s="77"/>
      <c r="Q194" s="70"/>
      <c r="R194" s="55">
        <f t="shared" si="94"/>
        <v>0</v>
      </c>
      <c r="S194" s="77"/>
      <c r="T194" s="70"/>
      <c r="U194" s="55">
        <f t="shared" si="95"/>
        <v>0</v>
      </c>
      <c r="V194" s="77"/>
      <c r="W194" s="70"/>
      <c r="X194" s="55">
        <f t="shared" si="96"/>
        <v>0</v>
      </c>
      <c r="Y194" s="77"/>
      <c r="Z194" s="70"/>
      <c r="AA194" s="55">
        <f t="shared" si="97"/>
        <v>0</v>
      </c>
      <c r="AB194" s="77"/>
      <c r="AC194" s="70"/>
      <c r="AD194" s="55">
        <f t="shared" si="98"/>
        <v>0</v>
      </c>
      <c r="AE194" s="77"/>
      <c r="AF194" s="70"/>
      <c r="AG194" s="55">
        <f t="shared" si="99"/>
        <v>0</v>
      </c>
      <c r="AH194" s="77">
        <v>0</v>
      </c>
      <c r="AI194" s="70"/>
      <c r="AJ194" s="55">
        <f t="shared" si="100"/>
        <v>0</v>
      </c>
      <c r="AK194" s="77">
        <v>0</v>
      </c>
      <c r="AL194" s="70"/>
      <c r="AM194" s="55">
        <f t="shared" si="101"/>
        <v>0</v>
      </c>
      <c r="AN194" s="97">
        <f>SUM(D194,G194,J194,M194,P194,S194,V194,Y194,AB194,AE194,AH194,AK194)</f>
        <v>2052</v>
      </c>
      <c r="AO194" s="77">
        <f>SUM(E194,H194,K194,N194,Q194,W194,T194,Z194,AC194,AF194,AI194,AL194)</f>
        <v>0</v>
      </c>
      <c r="AP194" s="56">
        <f t="shared" si="102"/>
        <v>0</v>
      </c>
      <c r="AQ194" s="118">
        <v>653</v>
      </c>
      <c r="AR194" s="121"/>
    </row>
    <row r="195" spans="1:44" x14ac:dyDescent="0.3">
      <c r="A195" s="233"/>
      <c r="B195" s="233"/>
      <c r="C195" s="100" t="s">
        <v>47</v>
      </c>
      <c r="D195" s="77"/>
      <c r="E195" s="70"/>
      <c r="F195" s="55">
        <f t="shared" si="91"/>
        <v>0</v>
      </c>
      <c r="G195" s="77"/>
      <c r="H195" s="70"/>
      <c r="I195" s="55">
        <f t="shared" si="103"/>
        <v>0</v>
      </c>
      <c r="J195" s="77"/>
      <c r="K195" s="70"/>
      <c r="L195" s="55">
        <f t="shared" si="92"/>
        <v>0</v>
      </c>
      <c r="M195" s="77">
        <v>2059</v>
      </c>
      <c r="N195" s="70"/>
      <c r="O195" s="55">
        <f t="shared" si="93"/>
        <v>0</v>
      </c>
      <c r="P195" s="77"/>
      <c r="Q195" s="70"/>
      <c r="R195" s="55">
        <f t="shared" si="94"/>
        <v>0</v>
      </c>
      <c r="S195" s="77"/>
      <c r="T195" s="70"/>
      <c r="U195" s="55">
        <f t="shared" si="95"/>
        <v>0</v>
      </c>
      <c r="V195" s="77"/>
      <c r="W195" s="70"/>
      <c r="X195" s="55">
        <f t="shared" si="96"/>
        <v>0</v>
      </c>
      <c r="Y195" s="77"/>
      <c r="Z195" s="70"/>
      <c r="AA195" s="55">
        <f t="shared" si="97"/>
        <v>0</v>
      </c>
      <c r="AB195" s="77"/>
      <c r="AC195" s="70"/>
      <c r="AD195" s="55">
        <f t="shared" si="98"/>
        <v>0</v>
      </c>
      <c r="AE195" s="77"/>
      <c r="AF195" s="70"/>
      <c r="AG195" s="55">
        <f t="shared" si="99"/>
        <v>0</v>
      </c>
      <c r="AH195" s="77">
        <v>0</v>
      </c>
      <c r="AI195" s="70"/>
      <c r="AJ195" s="55">
        <f t="shared" si="100"/>
        <v>0</v>
      </c>
      <c r="AK195" s="77">
        <v>0</v>
      </c>
      <c r="AL195" s="70"/>
      <c r="AM195" s="55">
        <f t="shared" si="101"/>
        <v>0</v>
      </c>
      <c r="AN195" s="97">
        <f>SUM(D195,G195,J195,M195,P195,S195,V195,Y195,AB195,AE195,AH195,AK195)</f>
        <v>2059</v>
      </c>
      <c r="AO195" s="77">
        <f>SUM(E195,H195,K195,N195,Q195,W195,T195,Z195,AC195,AF195,AI195,AL195)</f>
        <v>0</v>
      </c>
      <c r="AP195" s="56">
        <f t="shared" si="102"/>
        <v>0</v>
      </c>
      <c r="AQ195" s="118">
        <v>396</v>
      </c>
      <c r="AR195" s="121"/>
    </row>
    <row r="196" spans="1:44" x14ac:dyDescent="0.3">
      <c r="A196" s="233"/>
      <c r="B196" s="234"/>
      <c r="C196" s="102" t="s">
        <v>44</v>
      </c>
      <c r="D196" s="58">
        <f>SUM(D193:D195)</f>
        <v>0</v>
      </c>
      <c r="E196" s="71">
        <f>SUM(E193:E195)</f>
        <v>0</v>
      </c>
      <c r="F196" s="59">
        <f t="shared" si="91"/>
        <v>0</v>
      </c>
      <c r="G196" s="58">
        <f>SUM(G193:G195)</f>
        <v>0</v>
      </c>
      <c r="H196" s="71">
        <f>SUM(H193:H195)</f>
        <v>0</v>
      </c>
      <c r="I196" s="59">
        <f t="shared" si="103"/>
        <v>0</v>
      </c>
      <c r="J196" s="58">
        <f>SUM(J193:J195)</f>
        <v>0</v>
      </c>
      <c r="K196" s="71">
        <f>SUM(K193:K195)</f>
        <v>0</v>
      </c>
      <c r="L196" s="59">
        <f t="shared" si="92"/>
        <v>0</v>
      </c>
      <c r="M196" s="58">
        <f>SUM(M193:M195)</f>
        <v>6228</v>
      </c>
      <c r="N196" s="71">
        <f>SUM(N193:N195)</f>
        <v>0</v>
      </c>
      <c r="O196" s="59">
        <f t="shared" si="93"/>
        <v>0</v>
      </c>
      <c r="P196" s="58">
        <f>SUM(P193:P195)</f>
        <v>0</v>
      </c>
      <c r="Q196" s="71">
        <f>SUM(Q193:Q195)</f>
        <v>0</v>
      </c>
      <c r="R196" s="59">
        <f t="shared" si="94"/>
        <v>0</v>
      </c>
      <c r="S196" s="58">
        <f>SUM(S193:S195)</f>
        <v>0</v>
      </c>
      <c r="T196" s="71">
        <f>SUM(T193:T195)</f>
        <v>0</v>
      </c>
      <c r="U196" s="59">
        <f t="shared" si="95"/>
        <v>0</v>
      </c>
      <c r="V196" s="58">
        <f>SUM(V193:V195)</f>
        <v>0</v>
      </c>
      <c r="W196" s="71">
        <f>SUM(W193:W195)</f>
        <v>0</v>
      </c>
      <c r="X196" s="59">
        <f t="shared" si="96"/>
        <v>0</v>
      </c>
      <c r="Y196" s="58">
        <f>SUM(Y193:Y195)</f>
        <v>0</v>
      </c>
      <c r="Z196" s="71">
        <f>SUM(Z193:Z195)</f>
        <v>0</v>
      </c>
      <c r="AA196" s="59">
        <f t="shared" si="97"/>
        <v>0</v>
      </c>
      <c r="AB196" s="58">
        <f>SUM(AB193:AB195)</f>
        <v>0</v>
      </c>
      <c r="AC196" s="71">
        <f>SUM(AC193:AC195)</f>
        <v>0</v>
      </c>
      <c r="AD196" s="59">
        <f t="shared" si="98"/>
        <v>0</v>
      </c>
      <c r="AE196" s="58">
        <f>SUM(AE193:AE195)</f>
        <v>0</v>
      </c>
      <c r="AF196" s="71">
        <f>SUM(AF193:AF195)</f>
        <v>0</v>
      </c>
      <c r="AG196" s="59">
        <f t="shared" si="99"/>
        <v>0</v>
      </c>
      <c r="AH196" s="58">
        <v>0</v>
      </c>
      <c r="AI196" s="71">
        <f>SUM(AI193:AI195)</f>
        <v>0</v>
      </c>
      <c r="AJ196" s="59">
        <f t="shared" si="100"/>
        <v>0</v>
      </c>
      <c r="AK196" s="58">
        <v>0</v>
      </c>
      <c r="AL196" s="71">
        <f>SUM(AL193:AL195)</f>
        <v>0</v>
      </c>
      <c r="AM196" s="59">
        <f t="shared" si="101"/>
        <v>0</v>
      </c>
      <c r="AN196" s="58">
        <f>SUM(AN193:AN195)</f>
        <v>6228</v>
      </c>
      <c r="AO196" s="58">
        <f>SUM(AO193:AO195)</f>
        <v>0</v>
      </c>
      <c r="AP196" s="60">
        <f t="shared" si="102"/>
        <v>0</v>
      </c>
      <c r="AQ196" s="119">
        <f>SUM(AQ193:AQ195)</f>
        <v>1539</v>
      </c>
      <c r="AR196" s="121"/>
    </row>
    <row r="197" spans="1:44" x14ac:dyDescent="0.3">
      <c r="A197" s="233"/>
      <c r="B197" s="232" t="s">
        <v>25</v>
      </c>
      <c r="C197" s="100" t="s">
        <v>38</v>
      </c>
      <c r="D197" s="77">
        <v>0</v>
      </c>
      <c r="E197" s="70"/>
      <c r="F197" s="55">
        <f t="shared" si="91"/>
        <v>0</v>
      </c>
      <c r="G197" s="77"/>
      <c r="H197" s="70"/>
      <c r="I197" s="55">
        <f t="shared" si="103"/>
        <v>0</v>
      </c>
      <c r="J197" s="77"/>
      <c r="K197" s="70"/>
      <c r="L197" s="55">
        <f t="shared" si="92"/>
        <v>0</v>
      </c>
      <c r="M197" s="77"/>
      <c r="N197" s="70"/>
      <c r="O197" s="55">
        <f t="shared" si="93"/>
        <v>0</v>
      </c>
      <c r="P197" s="77"/>
      <c r="Q197" s="70"/>
      <c r="R197" s="55">
        <f t="shared" si="94"/>
        <v>0</v>
      </c>
      <c r="S197" s="77"/>
      <c r="T197" s="70"/>
      <c r="U197" s="55">
        <f t="shared" si="95"/>
        <v>0</v>
      </c>
      <c r="V197" s="77"/>
      <c r="W197" s="70"/>
      <c r="X197" s="55">
        <f t="shared" si="96"/>
        <v>0</v>
      </c>
      <c r="Y197" s="77"/>
      <c r="Z197" s="70"/>
      <c r="AA197" s="55">
        <f t="shared" si="97"/>
        <v>0</v>
      </c>
      <c r="AB197" s="77"/>
      <c r="AC197" s="70"/>
      <c r="AD197" s="55">
        <f t="shared" si="98"/>
        <v>0</v>
      </c>
      <c r="AE197" s="77"/>
      <c r="AF197" s="70"/>
      <c r="AG197" s="55">
        <f t="shared" si="99"/>
        <v>0</v>
      </c>
      <c r="AH197" s="77">
        <v>0</v>
      </c>
      <c r="AI197" s="69"/>
      <c r="AJ197" s="55">
        <f t="shared" si="100"/>
        <v>0</v>
      </c>
      <c r="AK197" s="77">
        <v>0</v>
      </c>
      <c r="AL197" s="69"/>
      <c r="AM197" s="55">
        <f t="shared" si="101"/>
        <v>0</v>
      </c>
      <c r="AN197" s="97">
        <f>SUM(D197,G197,J197,M197,P197,S197,V197,Y197,AB197,AE197,AH197,AK197)</f>
        <v>0</v>
      </c>
      <c r="AO197" s="77">
        <f>SUM(E197,H197,K197,N197,Q197,W197,T197,Z197,AC197,AF197,AI197,AL197)</f>
        <v>0</v>
      </c>
      <c r="AP197" s="56">
        <f t="shared" si="102"/>
        <v>0</v>
      </c>
      <c r="AQ197" s="118"/>
      <c r="AR197" s="121"/>
    </row>
    <row r="198" spans="1:44" x14ac:dyDescent="0.3">
      <c r="A198" s="233"/>
      <c r="B198" s="233"/>
      <c r="C198" s="54" t="s">
        <v>39</v>
      </c>
      <c r="D198" s="77"/>
      <c r="E198" s="70"/>
      <c r="F198" s="55">
        <f t="shared" ref="F198:F242" si="104">IF(ISERROR(D198/E198),0,(D198/E198))</f>
        <v>0</v>
      </c>
      <c r="G198" s="77"/>
      <c r="H198" s="77"/>
      <c r="I198" s="55">
        <f t="shared" si="103"/>
        <v>0</v>
      </c>
      <c r="J198" s="77"/>
      <c r="K198" s="77"/>
      <c r="L198" s="55">
        <f t="shared" ref="L198:L242" si="105">IF(ISERROR(J198/K198),0,(J198/K198))</f>
        <v>0</v>
      </c>
      <c r="M198" s="77"/>
      <c r="N198" s="77"/>
      <c r="O198" s="55">
        <f t="shared" ref="O198:O242" si="106">IF(ISERROR(M198/N198),0,(M198/N198))</f>
        <v>0</v>
      </c>
      <c r="P198" s="77"/>
      <c r="Q198" s="77"/>
      <c r="R198" s="55">
        <f t="shared" ref="R198:R242" si="107">IF(ISERROR(P198/Q198),0,(P198/Q198))</f>
        <v>0</v>
      </c>
      <c r="S198" s="77"/>
      <c r="T198" s="77"/>
      <c r="U198" s="55">
        <f t="shared" ref="U198:U242" si="108">IF(ISERROR(S198/T198),0,(S198/T198))</f>
        <v>0</v>
      </c>
      <c r="V198" s="77"/>
      <c r="W198" s="77"/>
      <c r="X198" s="55">
        <f t="shared" ref="X198:X242" si="109">IF(ISERROR(V198/W198),0,(V198/W198))</f>
        <v>0</v>
      </c>
      <c r="Y198" s="77"/>
      <c r="Z198" s="77"/>
      <c r="AA198" s="55">
        <f t="shared" ref="AA198:AA242" si="110">IF(ISERROR(Y198/Z198),0,(Y198/Z198))</f>
        <v>0</v>
      </c>
      <c r="AB198" s="77"/>
      <c r="AC198" s="77"/>
      <c r="AD198" s="55">
        <f t="shared" ref="AD198:AD242" si="111">IF(ISERROR(AB198/AC198),0,(AB198/AC198))</f>
        <v>0</v>
      </c>
      <c r="AE198" s="77"/>
      <c r="AF198" s="77"/>
      <c r="AG198" s="55">
        <f t="shared" ref="AG198:AG242" si="112">IF(ISERROR(AE198/AF198),0,(AE198/AF198))</f>
        <v>0</v>
      </c>
      <c r="AH198" s="77">
        <v>0</v>
      </c>
      <c r="AI198" s="70"/>
      <c r="AJ198" s="55">
        <f t="shared" ref="AJ198:AJ242" si="113">IF(ISERROR(AH198/AI198),0,(AH198/AI198))</f>
        <v>0</v>
      </c>
      <c r="AK198" s="77">
        <v>0</v>
      </c>
      <c r="AL198" s="70"/>
      <c r="AM198" s="55">
        <f t="shared" ref="AM198:AM242" si="114">IF(ISERROR(AK198/AL198),0,(AK198/AL198))</f>
        <v>0</v>
      </c>
      <c r="AN198" s="97">
        <f>SUM(D198,G198,J198,M198,P198,S198,V198,Y198,AB198,AE198,AH198,AK198)</f>
        <v>0</v>
      </c>
      <c r="AO198" s="77">
        <f>SUM(E198,H198,K198,N198,Q198,W198,T198,Z198,AC198,AF198,AI198,AL198)</f>
        <v>0</v>
      </c>
      <c r="AP198" s="56">
        <f t="shared" ref="AP198:AP242" si="115">IF(ISERROR(AN198/AO198),0,(AN198/AO198))</f>
        <v>0</v>
      </c>
      <c r="AQ198" s="118"/>
      <c r="AR198" s="122"/>
    </row>
    <row r="199" spans="1:44" x14ac:dyDescent="0.3">
      <c r="A199" s="233"/>
      <c r="B199" s="233"/>
      <c r="C199" s="100" t="s">
        <v>52</v>
      </c>
      <c r="D199" s="77"/>
      <c r="E199" s="70"/>
      <c r="F199" s="55">
        <f t="shared" si="104"/>
        <v>0</v>
      </c>
      <c r="G199" s="77"/>
      <c r="H199" s="70"/>
      <c r="I199" s="55">
        <f t="shared" si="103"/>
        <v>0</v>
      </c>
      <c r="J199" s="77"/>
      <c r="K199" s="70"/>
      <c r="L199" s="55">
        <f t="shared" si="105"/>
        <v>0</v>
      </c>
      <c r="M199" s="77"/>
      <c r="N199" s="70"/>
      <c r="O199" s="55">
        <f t="shared" si="106"/>
        <v>0</v>
      </c>
      <c r="P199" s="77"/>
      <c r="Q199" s="70"/>
      <c r="R199" s="55">
        <f t="shared" si="107"/>
        <v>0</v>
      </c>
      <c r="S199" s="77"/>
      <c r="T199" s="70"/>
      <c r="U199" s="55">
        <f t="shared" si="108"/>
        <v>0</v>
      </c>
      <c r="V199" s="77"/>
      <c r="W199" s="70"/>
      <c r="X199" s="55">
        <f t="shared" si="109"/>
        <v>0</v>
      </c>
      <c r="Y199" s="77"/>
      <c r="Z199" s="70"/>
      <c r="AA199" s="55">
        <f t="shared" si="110"/>
        <v>0</v>
      </c>
      <c r="AB199" s="77"/>
      <c r="AC199" s="70"/>
      <c r="AD199" s="55">
        <f t="shared" si="111"/>
        <v>0</v>
      </c>
      <c r="AE199" s="77"/>
      <c r="AF199" s="70"/>
      <c r="AG199" s="55">
        <f t="shared" si="112"/>
        <v>0</v>
      </c>
      <c r="AH199" s="77">
        <v>0</v>
      </c>
      <c r="AI199" s="70"/>
      <c r="AJ199" s="55">
        <f t="shared" si="113"/>
        <v>0</v>
      </c>
      <c r="AK199" s="77">
        <v>0</v>
      </c>
      <c r="AL199" s="70"/>
      <c r="AM199" s="55">
        <f t="shared" si="114"/>
        <v>0</v>
      </c>
      <c r="AN199" s="97">
        <f>SUM(D199,G199,J199,M199,P199,S199,V199,Y199,AB199,AE199,AH199,AK199)</f>
        <v>0</v>
      </c>
      <c r="AO199" s="77">
        <f>SUM(E199,H199,K199,N199,Q199,W199,T199,Z199,AC199,AF199,AI199,AL199)</f>
        <v>0</v>
      </c>
      <c r="AP199" s="56">
        <f t="shared" si="115"/>
        <v>0</v>
      </c>
      <c r="AQ199" s="118"/>
      <c r="AR199" s="121"/>
    </row>
    <row r="200" spans="1:44" x14ac:dyDescent="0.3">
      <c r="A200" s="233"/>
      <c r="B200" s="234"/>
      <c r="C200" s="102" t="s">
        <v>44</v>
      </c>
      <c r="D200" s="58">
        <f>SUM(D197:D199)</f>
        <v>0</v>
      </c>
      <c r="E200" s="71">
        <f>SUM(E197:E199)</f>
        <v>0</v>
      </c>
      <c r="F200" s="59">
        <f t="shared" si="104"/>
        <v>0</v>
      </c>
      <c r="G200" s="58">
        <f>SUM(G197:G199)</f>
        <v>0</v>
      </c>
      <c r="H200" s="71">
        <f>SUM(H197:H199)</f>
        <v>0</v>
      </c>
      <c r="I200" s="59">
        <f t="shared" si="103"/>
        <v>0</v>
      </c>
      <c r="J200" s="58">
        <f>SUM(J197:J199)</f>
        <v>0</v>
      </c>
      <c r="K200" s="71">
        <f>SUM(K197:K199)</f>
        <v>0</v>
      </c>
      <c r="L200" s="59">
        <f t="shared" si="105"/>
        <v>0</v>
      </c>
      <c r="M200" s="58">
        <f>SUM(M197:M199)</f>
        <v>0</v>
      </c>
      <c r="N200" s="71">
        <f>SUM(N197:N199)</f>
        <v>0</v>
      </c>
      <c r="O200" s="59">
        <f t="shared" si="106"/>
        <v>0</v>
      </c>
      <c r="P200" s="58">
        <f>SUM(P197:P199)</f>
        <v>0</v>
      </c>
      <c r="Q200" s="71">
        <f>SUM(Q197:Q199)</f>
        <v>0</v>
      </c>
      <c r="R200" s="59">
        <f t="shared" si="107"/>
        <v>0</v>
      </c>
      <c r="S200" s="58">
        <f>SUM(S197:S199)</f>
        <v>0</v>
      </c>
      <c r="T200" s="71">
        <f>SUM(T197:T199)</f>
        <v>0</v>
      </c>
      <c r="U200" s="59">
        <f t="shared" si="108"/>
        <v>0</v>
      </c>
      <c r="V200" s="58">
        <f>SUM(V197:V199)</f>
        <v>0</v>
      </c>
      <c r="W200" s="71">
        <f>SUM(W197:W199)</f>
        <v>0</v>
      </c>
      <c r="X200" s="59">
        <f t="shared" si="109"/>
        <v>0</v>
      </c>
      <c r="Y200" s="58">
        <f>SUM(Y197:Y199)</f>
        <v>0</v>
      </c>
      <c r="Z200" s="71">
        <f>SUM(Z197:Z199)</f>
        <v>0</v>
      </c>
      <c r="AA200" s="59">
        <f t="shared" si="110"/>
        <v>0</v>
      </c>
      <c r="AB200" s="58">
        <f>SUM(AB197:AB199)</f>
        <v>0</v>
      </c>
      <c r="AC200" s="71">
        <f>SUM(AC197:AC199)</f>
        <v>0</v>
      </c>
      <c r="AD200" s="59">
        <f t="shared" si="111"/>
        <v>0</v>
      </c>
      <c r="AE200" s="58">
        <f>SUM(AE197:AE199)</f>
        <v>0</v>
      </c>
      <c r="AF200" s="71">
        <f>SUM(AF197:AF199)</f>
        <v>0</v>
      </c>
      <c r="AG200" s="59">
        <f t="shared" si="112"/>
        <v>0</v>
      </c>
      <c r="AH200" s="58">
        <v>0</v>
      </c>
      <c r="AI200" s="71">
        <f>SUM(AI197:AI199)</f>
        <v>0</v>
      </c>
      <c r="AJ200" s="59">
        <f t="shared" si="113"/>
        <v>0</v>
      </c>
      <c r="AK200" s="58">
        <v>0</v>
      </c>
      <c r="AL200" s="71">
        <f>SUM(AL197:AL199)</f>
        <v>0</v>
      </c>
      <c r="AM200" s="59">
        <f t="shared" si="114"/>
        <v>0</v>
      </c>
      <c r="AN200" s="58">
        <f>SUM(AN197:AN199)</f>
        <v>0</v>
      </c>
      <c r="AO200" s="58">
        <f>SUM(AO197:AO199)</f>
        <v>0</v>
      </c>
      <c r="AP200" s="60">
        <f t="shared" si="115"/>
        <v>0</v>
      </c>
      <c r="AQ200" s="119">
        <f>SUM(AQ197:AQ199)</f>
        <v>0</v>
      </c>
      <c r="AR200" s="121"/>
    </row>
    <row r="201" spans="1:44" x14ac:dyDescent="0.3">
      <c r="A201" s="233"/>
      <c r="B201" s="232" t="s">
        <v>26</v>
      </c>
      <c r="C201" s="100" t="s">
        <v>55</v>
      </c>
      <c r="D201" s="77"/>
      <c r="E201" s="77"/>
      <c r="F201" s="55">
        <f t="shared" si="104"/>
        <v>0</v>
      </c>
      <c r="G201" s="77"/>
      <c r="H201" s="77"/>
      <c r="I201" s="55">
        <f t="shared" si="103"/>
        <v>0</v>
      </c>
      <c r="J201" s="77"/>
      <c r="K201" s="77"/>
      <c r="L201" s="55">
        <f t="shared" si="105"/>
        <v>0</v>
      </c>
      <c r="M201" s="77"/>
      <c r="N201" s="77"/>
      <c r="O201" s="55">
        <f t="shared" si="106"/>
        <v>0</v>
      </c>
      <c r="P201" s="77"/>
      <c r="Q201" s="77"/>
      <c r="R201" s="55">
        <f t="shared" si="107"/>
        <v>0</v>
      </c>
      <c r="S201" s="77"/>
      <c r="T201" s="77"/>
      <c r="U201" s="55">
        <f t="shared" si="108"/>
        <v>0</v>
      </c>
      <c r="V201" s="77"/>
      <c r="W201" s="77"/>
      <c r="X201" s="55">
        <f t="shared" si="109"/>
        <v>0</v>
      </c>
      <c r="Y201" s="77"/>
      <c r="Z201" s="77"/>
      <c r="AA201" s="55">
        <f t="shared" si="110"/>
        <v>0</v>
      </c>
      <c r="AB201" s="77"/>
      <c r="AC201" s="77"/>
      <c r="AD201" s="55">
        <f t="shared" si="111"/>
        <v>0</v>
      </c>
      <c r="AE201" s="77"/>
      <c r="AF201" s="77"/>
      <c r="AG201" s="55">
        <f t="shared" si="112"/>
        <v>0</v>
      </c>
      <c r="AH201" s="77">
        <v>0</v>
      </c>
      <c r="AI201" s="69"/>
      <c r="AJ201" s="55">
        <f t="shared" si="113"/>
        <v>0</v>
      </c>
      <c r="AK201" s="77">
        <v>0</v>
      </c>
      <c r="AL201" s="69"/>
      <c r="AM201" s="55">
        <f t="shared" si="114"/>
        <v>0</v>
      </c>
      <c r="AN201" s="97">
        <f>SUM(D201,G201,J201,M201,P201,S201,V201,Y201,AB201,AE201,AH201,AK201)</f>
        <v>0</v>
      </c>
      <c r="AO201" s="77">
        <f>SUM(E201,H201,K201,N201,Q201,W201,T201,Z201,AC201,AF201,AI201,AL201)</f>
        <v>0</v>
      </c>
      <c r="AP201" s="56">
        <f t="shared" si="115"/>
        <v>0</v>
      </c>
      <c r="AQ201" s="124"/>
      <c r="AR201" s="121"/>
    </row>
    <row r="202" spans="1:44" x14ac:dyDescent="0.3">
      <c r="A202" s="233"/>
      <c r="B202" s="233"/>
      <c r="C202" s="100" t="s">
        <v>50</v>
      </c>
      <c r="D202" s="77"/>
      <c r="E202" s="70"/>
      <c r="F202" s="55">
        <f t="shared" si="104"/>
        <v>0</v>
      </c>
      <c r="G202" s="77"/>
      <c r="H202" s="70"/>
      <c r="I202" s="55">
        <f t="shared" ref="I202:I242" si="116">IF(ISERROR(G202/H202),0,(G202/H202))</f>
        <v>0</v>
      </c>
      <c r="J202" s="142"/>
      <c r="K202" s="70"/>
      <c r="L202" s="55">
        <f t="shared" si="105"/>
        <v>0</v>
      </c>
      <c r="M202" s="142"/>
      <c r="N202" s="70"/>
      <c r="O202" s="55">
        <f t="shared" si="106"/>
        <v>0</v>
      </c>
      <c r="P202" s="77"/>
      <c r="Q202" s="70"/>
      <c r="R202" s="55">
        <f t="shared" si="107"/>
        <v>0</v>
      </c>
      <c r="S202" s="77"/>
      <c r="T202" s="70"/>
      <c r="U202" s="55">
        <f t="shared" si="108"/>
        <v>0</v>
      </c>
      <c r="V202" s="77"/>
      <c r="W202" s="70"/>
      <c r="X202" s="55">
        <f t="shared" si="109"/>
        <v>0</v>
      </c>
      <c r="Y202" s="77"/>
      <c r="Z202" s="70"/>
      <c r="AA202" s="55">
        <f t="shared" si="110"/>
        <v>0</v>
      </c>
      <c r="AB202" s="77"/>
      <c r="AC202" s="70"/>
      <c r="AD202" s="55">
        <f t="shared" si="111"/>
        <v>0</v>
      </c>
      <c r="AE202" s="77"/>
      <c r="AF202" s="70"/>
      <c r="AG202" s="55">
        <f t="shared" si="112"/>
        <v>0</v>
      </c>
      <c r="AH202" s="77">
        <v>0</v>
      </c>
      <c r="AI202" s="70"/>
      <c r="AJ202" s="55">
        <f t="shared" si="113"/>
        <v>0</v>
      </c>
      <c r="AK202" s="77">
        <v>0</v>
      </c>
      <c r="AL202" s="70"/>
      <c r="AM202" s="55">
        <f t="shared" si="114"/>
        <v>0</v>
      </c>
      <c r="AN202" s="97">
        <f>SUM(D202,G202,J202,M202,P202,S202,V202,Y202,AB202,AE202,AH202,AK202)</f>
        <v>0</v>
      </c>
      <c r="AO202" s="77">
        <f>SUM(E202,H202,K202,N202,Q202,W202,T202,Z202,AC202,AF202,AI202,AL202)</f>
        <v>0</v>
      </c>
      <c r="AP202" s="56">
        <f t="shared" si="115"/>
        <v>0</v>
      </c>
      <c r="AQ202" s="118"/>
      <c r="AR202" s="121"/>
    </row>
    <row r="203" spans="1:44" x14ac:dyDescent="0.3">
      <c r="A203" s="233"/>
      <c r="B203" s="233"/>
      <c r="C203" s="100" t="s">
        <v>51</v>
      </c>
      <c r="D203" s="77"/>
      <c r="E203" s="70"/>
      <c r="F203" s="55">
        <f t="shared" si="104"/>
        <v>0</v>
      </c>
      <c r="G203" s="77"/>
      <c r="H203" s="70"/>
      <c r="I203" s="55">
        <f t="shared" si="116"/>
        <v>0</v>
      </c>
      <c r="J203" s="77"/>
      <c r="K203" s="70"/>
      <c r="L203" s="55">
        <f t="shared" si="105"/>
        <v>0</v>
      </c>
      <c r="M203" s="77"/>
      <c r="N203" s="70"/>
      <c r="O203" s="55">
        <f t="shared" si="106"/>
        <v>0</v>
      </c>
      <c r="P203" s="77"/>
      <c r="Q203" s="70"/>
      <c r="R203" s="55">
        <f t="shared" si="107"/>
        <v>0</v>
      </c>
      <c r="S203" s="77"/>
      <c r="T203" s="70"/>
      <c r="U203" s="55">
        <f t="shared" si="108"/>
        <v>0</v>
      </c>
      <c r="V203" s="77"/>
      <c r="W203" s="70"/>
      <c r="X203" s="55">
        <f t="shared" si="109"/>
        <v>0</v>
      </c>
      <c r="Y203" s="77"/>
      <c r="Z203" s="70"/>
      <c r="AA203" s="55">
        <f t="shared" si="110"/>
        <v>0</v>
      </c>
      <c r="AB203" s="77"/>
      <c r="AC203" s="70"/>
      <c r="AD203" s="55">
        <f t="shared" si="111"/>
        <v>0</v>
      </c>
      <c r="AE203" s="77"/>
      <c r="AF203" s="70"/>
      <c r="AG203" s="55">
        <f t="shared" si="112"/>
        <v>0</v>
      </c>
      <c r="AH203" s="77">
        <v>0</v>
      </c>
      <c r="AI203" s="70"/>
      <c r="AJ203" s="55">
        <f t="shared" si="113"/>
        <v>0</v>
      </c>
      <c r="AK203" s="77">
        <v>0</v>
      </c>
      <c r="AL203" s="70"/>
      <c r="AM203" s="55">
        <f t="shared" si="114"/>
        <v>0</v>
      </c>
      <c r="AN203" s="97">
        <f>SUM(D203,G203,J203,M203,P203,S203,V203,Y203,AB203,AE203,AH203,AK203)</f>
        <v>0</v>
      </c>
      <c r="AO203" s="77">
        <f>SUM(E203,H203,K203,N203,Q203,W203,T203,Z203,AC203,AF203,AI203,AL203)</f>
        <v>0</v>
      </c>
      <c r="AP203" s="56">
        <f t="shared" si="115"/>
        <v>0</v>
      </c>
      <c r="AQ203" s="118"/>
      <c r="AR203" s="121"/>
    </row>
    <row r="204" spans="1:44" x14ac:dyDescent="0.3">
      <c r="A204" s="233"/>
      <c r="B204" s="234"/>
      <c r="C204" s="102" t="s">
        <v>44</v>
      </c>
      <c r="D204" s="58">
        <f>SUM(D201:D203)</f>
        <v>0</v>
      </c>
      <c r="E204" s="71">
        <f>SUM(E201:E203)</f>
        <v>0</v>
      </c>
      <c r="F204" s="59">
        <f t="shared" si="104"/>
        <v>0</v>
      </c>
      <c r="G204" s="58">
        <f>SUM(G201:G203)</f>
        <v>0</v>
      </c>
      <c r="H204" s="71">
        <f>SUM(H201:H203)</f>
        <v>0</v>
      </c>
      <c r="I204" s="59">
        <f t="shared" si="116"/>
        <v>0</v>
      </c>
      <c r="J204" s="58">
        <f>SUM(J201:J203)</f>
        <v>0</v>
      </c>
      <c r="K204" s="71">
        <f>SUM(K201:K203)</f>
        <v>0</v>
      </c>
      <c r="L204" s="59">
        <f t="shared" si="105"/>
        <v>0</v>
      </c>
      <c r="M204" s="58">
        <f>SUM(M201:M203)</f>
        <v>0</v>
      </c>
      <c r="N204" s="71">
        <f>SUM(N201:N203)</f>
        <v>0</v>
      </c>
      <c r="O204" s="59">
        <f t="shared" si="106"/>
        <v>0</v>
      </c>
      <c r="P204" s="58">
        <f>SUM(P201:P203)</f>
        <v>0</v>
      </c>
      <c r="Q204" s="71">
        <f>SUM(Q201:Q203)</f>
        <v>0</v>
      </c>
      <c r="R204" s="59">
        <f t="shared" si="107"/>
        <v>0</v>
      </c>
      <c r="S204" s="58">
        <f>SUM(S201:S203)</f>
        <v>0</v>
      </c>
      <c r="T204" s="71">
        <f>SUM(T201:T203)</f>
        <v>0</v>
      </c>
      <c r="U204" s="59">
        <f t="shared" si="108"/>
        <v>0</v>
      </c>
      <c r="V204" s="58">
        <f>SUM(V201:V203)</f>
        <v>0</v>
      </c>
      <c r="W204" s="71">
        <f>SUM(W201:W203)</f>
        <v>0</v>
      </c>
      <c r="X204" s="59">
        <f t="shared" si="109"/>
        <v>0</v>
      </c>
      <c r="Y204" s="58">
        <f>SUM(Y201:Y203)</f>
        <v>0</v>
      </c>
      <c r="Z204" s="71">
        <f>SUM(Z201:Z203)</f>
        <v>0</v>
      </c>
      <c r="AA204" s="59">
        <f t="shared" si="110"/>
        <v>0</v>
      </c>
      <c r="AB204" s="58">
        <f>SUM(AB201:AB203)</f>
        <v>0</v>
      </c>
      <c r="AC204" s="71">
        <f>SUM(AC201:AC203)</f>
        <v>0</v>
      </c>
      <c r="AD204" s="59">
        <f t="shared" si="111"/>
        <v>0</v>
      </c>
      <c r="AE204" s="58">
        <f>SUM(AE201:AE203)</f>
        <v>0</v>
      </c>
      <c r="AF204" s="71">
        <f>SUM(AF201:AF203)</f>
        <v>0</v>
      </c>
      <c r="AG204" s="59">
        <f t="shared" si="112"/>
        <v>0</v>
      </c>
      <c r="AH204" s="58">
        <v>0</v>
      </c>
      <c r="AI204" s="71">
        <f>SUM(AI201:AI203)</f>
        <v>0</v>
      </c>
      <c r="AJ204" s="59">
        <f t="shared" si="113"/>
        <v>0</v>
      </c>
      <c r="AK204" s="58">
        <v>0</v>
      </c>
      <c r="AL204" s="71">
        <f>SUM(AL201:AL203)</f>
        <v>0</v>
      </c>
      <c r="AM204" s="59">
        <f t="shared" si="114"/>
        <v>0</v>
      </c>
      <c r="AN204" s="58">
        <f>SUM(AN201:AN203)</f>
        <v>0</v>
      </c>
      <c r="AO204" s="58">
        <f>SUM(AO201:AO203)</f>
        <v>0</v>
      </c>
      <c r="AP204" s="60">
        <f t="shared" si="115"/>
        <v>0</v>
      </c>
      <c r="AQ204" s="119">
        <f>SUM(AQ201:AQ203)</f>
        <v>0</v>
      </c>
      <c r="AR204" s="121"/>
    </row>
    <row r="205" spans="1:44" x14ac:dyDescent="0.3">
      <c r="A205" s="233"/>
      <c r="B205" s="232" t="s">
        <v>9</v>
      </c>
      <c r="C205" s="100" t="s">
        <v>53</v>
      </c>
      <c r="D205" s="113"/>
      <c r="E205" s="70"/>
      <c r="F205" s="55">
        <f t="shared" si="104"/>
        <v>0</v>
      </c>
      <c r="G205" s="171"/>
      <c r="H205" s="70"/>
      <c r="I205" s="55">
        <f t="shared" si="116"/>
        <v>0</v>
      </c>
      <c r="J205" s="142"/>
      <c r="K205" s="70"/>
      <c r="L205" s="55">
        <f t="shared" si="105"/>
        <v>0</v>
      </c>
      <c r="M205" s="142"/>
      <c r="N205" s="70"/>
      <c r="O205" s="55">
        <f t="shared" si="106"/>
        <v>0</v>
      </c>
      <c r="P205" s="171"/>
      <c r="Q205" s="70"/>
      <c r="R205" s="55">
        <f t="shared" si="107"/>
        <v>0</v>
      </c>
      <c r="S205" s="171"/>
      <c r="T205" s="70"/>
      <c r="U205" s="55">
        <f t="shared" si="108"/>
        <v>0</v>
      </c>
      <c r="V205" s="171"/>
      <c r="W205" s="70"/>
      <c r="X205" s="55">
        <f t="shared" si="109"/>
        <v>0</v>
      </c>
      <c r="Y205" s="171"/>
      <c r="Z205" s="70"/>
      <c r="AA205" s="55">
        <f t="shared" si="110"/>
        <v>0</v>
      </c>
      <c r="AB205" s="113"/>
      <c r="AC205" s="70"/>
      <c r="AD205" s="55">
        <f t="shared" si="111"/>
        <v>0</v>
      </c>
      <c r="AE205" s="113"/>
      <c r="AF205" s="70"/>
      <c r="AG205" s="55">
        <f t="shared" si="112"/>
        <v>0</v>
      </c>
      <c r="AH205" s="77">
        <v>0</v>
      </c>
      <c r="AI205" s="69"/>
      <c r="AJ205" s="55">
        <f t="shared" si="113"/>
        <v>0</v>
      </c>
      <c r="AK205" s="77">
        <v>0</v>
      </c>
      <c r="AL205" s="69"/>
      <c r="AM205" s="55">
        <f t="shared" si="114"/>
        <v>0</v>
      </c>
      <c r="AN205" s="97">
        <f>SUM(D205,G205,J205,M205,P205,S205,V205,Y205,AB205,AE205,AH205,AK205)</f>
        <v>0</v>
      </c>
      <c r="AO205" s="77">
        <f>SUM(E205,H205,K205,N205,Q205,W205,T205,Z205,AC205,AF205,AI205,AL205)</f>
        <v>0</v>
      </c>
      <c r="AP205" s="56">
        <f t="shared" si="115"/>
        <v>0</v>
      </c>
      <c r="AQ205" s="118"/>
      <c r="AR205" s="121"/>
    </row>
    <row r="206" spans="1:44" x14ac:dyDescent="0.3">
      <c r="A206" s="233"/>
      <c r="B206" s="233"/>
      <c r="C206" s="100" t="s">
        <v>48</v>
      </c>
      <c r="D206" s="77"/>
      <c r="E206" s="70"/>
      <c r="F206" s="55">
        <f t="shared" si="104"/>
        <v>0</v>
      </c>
      <c r="G206" s="77"/>
      <c r="H206" s="70"/>
      <c r="I206" s="55">
        <f t="shared" si="116"/>
        <v>0</v>
      </c>
      <c r="J206" s="142"/>
      <c r="K206" s="70"/>
      <c r="L206" s="55">
        <f t="shared" si="105"/>
        <v>0</v>
      </c>
      <c r="M206" s="142"/>
      <c r="N206" s="70"/>
      <c r="O206" s="55">
        <f t="shared" si="106"/>
        <v>0</v>
      </c>
      <c r="P206" s="77"/>
      <c r="Q206" s="70"/>
      <c r="R206" s="55">
        <f t="shared" si="107"/>
        <v>0</v>
      </c>
      <c r="S206" s="77"/>
      <c r="T206" s="70"/>
      <c r="U206" s="55">
        <f t="shared" si="108"/>
        <v>0</v>
      </c>
      <c r="V206" s="77"/>
      <c r="W206" s="70"/>
      <c r="X206" s="55">
        <f t="shared" si="109"/>
        <v>0</v>
      </c>
      <c r="Y206" s="77"/>
      <c r="Z206" s="70"/>
      <c r="AA206" s="55">
        <f t="shared" si="110"/>
        <v>0</v>
      </c>
      <c r="AB206" s="77"/>
      <c r="AC206" s="70"/>
      <c r="AD206" s="55">
        <f t="shared" si="111"/>
        <v>0</v>
      </c>
      <c r="AE206" s="77"/>
      <c r="AF206" s="70"/>
      <c r="AG206" s="55">
        <f t="shared" si="112"/>
        <v>0</v>
      </c>
      <c r="AH206" s="77">
        <v>0</v>
      </c>
      <c r="AI206" s="70"/>
      <c r="AJ206" s="55">
        <f t="shared" si="113"/>
        <v>0</v>
      </c>
      <c r="AK206" s="77">
        <v>0</v>
      </c>
      <c r="AL206" s="70"/>
      <c r="AM206" s="55">
        <f t="shared" si="114"/>
        <v>0</v>
      </c>
      <c r="AN206" s="97">
        <f>SUM(D206,G206,J206,M206,P206,S206,V206,Y206,AB206,AE206,AH206,AK206)</f>
        <v>0</v>
      </c>
      <c r="AO206" s="77">
        <f>SUM(E206,H206,K206,N206,Q206,W206,T206,Z206,AC206,AF206,AI206,AL206)</f>
        <v>0</v>
      </c>
      <c r="AP206" s="56">
        <f t="shared" si="115"/>
        <v>0</v>
      </c>
      <c r="AQ206" s="158"/>
      <c r="AR206" s="121"/>
    </row>
    <row r="207" spans="1:44" x14ac:dyDescent="0.3">
      <c r="A207" s="233"/>
      <c r="B207" s="233"/>
      <c r="C207" s="100" t="s">
        <v>54</v>
      </c>
      <c r="D207" s="142">
        <v>0</v>
      </c>
      <c r="E207" s="142"/>
      <c r="F207" s="55">
        <f t="shared" si="104"/>
        <v>0</v>
      </c>
      <c r="G207" s="142">
        <v>0</v>
      </c>
      <c r="H207" s="142"/>
      <c r="I207" s="55">
        <f t="shared" si="116"/>
        <v>0</v>
      </c>
      <c r="J207" s="142"/>
      <c r="K207" s="142"/>
      <c r="L207" s="55">
        <f t="shared" si="105"/>
        <v>0</v>
      </c>
      <c r="M207" s="142"/>
      <c r="N207" s="142"/>
      <c r="O207" s="55">
        <f t="shared" si="106"/>
        <v>0</v>
      </c>
      <c r="P207" s="142">
        <v>0</v>
      </c>
      <c r="Q207" s="142"/>
      <c r="R207" s="55">
        <f t="shared" si="107"/>
        <v>0</v>
      </c>
      <c r="S207" s="142">
        <v>0</v>
      </c>
      <c r="T207" s="142"/>
      <c r="U207" s="55">
        <f t="shared" si="108"/>
        <v>0</v>
      </c>
      <c r="V207" s="142">
        <v>0</v>
      </c>
      <c r="W207" s="142"/>
      <c r="X207" s="55">
        <f t="shared" si="109"/>
        <v>0</v>
      </c>
      <c r="Y207" s="142">
        <v>0</v>
      </c>
      <c r="Z207" s="142"/>
      <c r="AA207" s="55">
        <f t="shared" si="110"/>
        <v>0</v>
      </c>
      <c r="AB207" s="142">
        <v>0</v>
      </c>
      <c r="AC207" s="142"/>
      <c r="AD207" s="55">
        <f t="shared" si="111"/>
        <v>0</v>
      </c>
      <c r="AE207" s="142">
        <v>0</v>
      </c>
      <c r="AF207" s="142"/>
      <c r="AG207" s="55">
        <f t="shared" si="112"/>
        <v>0</v>
      </c>
      <c r="AH207" s="142">
        <v>0</v>
      </c>
      <c r="AI207" s="142"/>
      <c r="AJ207" s="55">
        <f t="shared" si="113"/>
        <v>0</v>
      </c>
      <c r="AK207" s="142">
        <v>0</v>
      </c>
      <c r="AL207" s="70"/>
      <c r="AM207" s="55">
        <f t="shared" si="114"/>
        <v>0</v>
      </c>
      <c r="AN207" s="97">
        <f>SUM(D207,G207,J207,M207,P207,S207,V207,Y207,AB207,AE207,AH207,AK207)</f>
        <v>0</v>
      </c>
      <c r="AO207" s="77">
        <f>SUM(E207,H207,K207,N207,Q207,W207,T207,Z207,AC207,AF207,AI207,AL207)</f>
        <v>0</v>
      </c>
      <c r="AP207" s="56">
        <f t="shared" si="115"/>
        <v>0</v>
      </c>
      <c r="AR207" s="121"/>
    </row>
    <row r="208" spans="1:44" x14ac:dyDescent="0.3">
      <c r="A208" s="234"/>
      <c r="B208" s="234"/>
      <c r="C208" s="102" t="s">
        <v>44</v>
      </c>
      <c r="D208" s="58">
        <f>SUM(D205:D207)</f>
        <v>0</v>
      </c>
      <c r="E208" s="71">
        <f>SUM(E205:E207)</f>
        <v>0</v>
      </c>
      <c r="F208" s="59">
        <f t="shared" si="104"/>
        <v>0</v>
      </c>
      <c r="G208" s="58">
        <f>SUM(G205:G207)</f>
        <v>0</v>
      </c>
      <c r="H208" s="71">
        <f>SUM(H205:H207)</f>
        <v>0</v>
      </c>
      <c r="I208" s="59">
        <f t="shared" si="116"/>
        <v>0</v>
      </c>
      <c r="J208" s="58">
        <f>SUM(J205:J207)</f>
        <v>0</v>
      </c>
      <c r="K208" s="71">
        <f>SUM(K205:K207)</f>
        <v>0</v>
      </c>
      <c r="L208" s="59">
        <f t="shared" si="105"/>
        <v>0</v>
      </c>
      <c r="M208" s="58">
        <f>SUM(M205:M207)</f>
        <v>0</v>
      </c>
      <c r="N208" s="71">
        <f>SUM(N205:N207)</f>
        <v>0</v>
      </c>
      <c r="O208" s="59">
        <f t="shared" si="106"/>
        <v>0</v>
      </c>
      <c r="P208" s="58">
        <f>SUM(P205:P207)</f>
        <v>0</v>
      </c>
      <c r="Q208" s="71">
        <f>SUM(Q205:Q207)</f>
        <v>0</v>
      </c>
      <c r="R208" s="59">
        <f t="shared" si="107"/>
        <v>0</v>
      </c>
      <c r="S208" s="58">
        <f>SUM(S205:S207)</f>
        <v>0</v>
      </c>
      <c r="T208" s="71">
        <f>SUM(T205:T207)</f>
        <v>0</v>
      </c>
      <c r="U208" s="59">
        <f t="shared" si="108"/>
        <v>0</v>
      </c>
      <c r="V208" s="58">
        <f>SUM(V205:V207)</f>
        <v>0</v>
      </c>
      <c r="W208" s="71">
        <f>SUM(W205:W207)</f>
        <v>0</v>
      </c>
      <c r="X208" s="59">
        <f t="shared" si="109"/>
        <v>0</v>
      </c>
      <c r="Y208" s="58">
        <f>SUM(Y205:Y207)</f>
        <v>0</v>
      </c>
      <c r="Z208" s="71">
        <f>SUM(Z205:Z207)</f>
        <v>0</v>
      </c>
      <c r="AA208" s="59">
        <f t="shared" si="110"/>
        <v>0</v>
      </c>
      <c r="AB208" s="58">
        <f>SUM(AB205:AB207)</f>
        <v>0</v>
      </c>
      <c r="AC208" s="71">
        <f>SUM(AC205:AC207)</f>
        <v>0</v>
      </c>
      <c r="AD208" s="59">
        <f t="shared" si="111"/>
        <v>0</v>
      </c>
      <c r="AE208" s="58">
        <f>SUM(AE205:AE207)</f>
        <v>0</v>
      </c>
      <c r="AF208" s="71">
        <f>SUM(AF205:AF207)</f>
        <v>0</v>
      </c>
      <c r="AG208" s="59">
        <f t="shared" si="112"/>
        <v>0</v>
      </c>
      <c r="AH208" s="58">
        <v>0</v>
      </c>
      <c r="AI208" s="71">
        <f>SUM(AI205:AI207)</f>
        <v>0</v>
      </c>
      <c r="AJ208" s="59">
        <f t="shared" si="113"/>
        <v>0</v>
      </c>
      <c r="AK208" s="58">
        <v>0</v>
      </c>
      <c r="AL208" s="71">
        <f>SUM(AL205:AL207)</f>
        <v>0</v>
      </c>
      <c r="AM208" s="59">
        <f t="shared" si="114"/>
        <v>0</v>
      </c>
      <c r="AN208" s="58">
        <f>SUM(AN205:AN207)</f>
        <v>0</v>
      </c>
      <c r="AO208" s="58">
        <f>SUM(AO205:AO207)</f>
        <v>0</v>
      </c>
      <c r="AP208" s="60">
        <f t="shared" si="115"/>
        <v>0</v>
      </c>
      <c r="AQ208" s="119">
        <f>SUM(AQ205:AQ206)</f>
        <v>0</v>
      </c>
      <c r="AR208" s="121"/>
    </row>
    <row r="209" spans="1:44" x14ac:dyDescent="0.3">
      <c r="A209" s="235" t="s">
        <v>46</v>
      </c>
      <c r="B209" s="236"/>
      <c r="C209" s="237"/>
      <c r="D209" s="61">
        <f>SUM(D196,D200,D204,D208)</f>
        <v>0</v>
      </c>
      <c r="E209" s="73">
        <f>SUM(E196,E200,E204,E208)</f>
        <v>0</v>
      </c>
      <c r="F209" s="62">
        <f t="shared" si="104"/>
        <v>0</v>
      </c>
      <c r="G209" s="61">
        <f>SUM(G196,G200,G204,G208)</f>
        <v>0</v>
      </c>
      <c r="H209" s="73">
        <f>SUM(H196,H200,H204,H208)</f>
        <v>0</v>
      </c>
      <c r="I209" s="62">
        <f t="shared" si="116"/>
        <v>0</v>
      </c>
      <c r="J209" s="61">
        <f>SUM(J196,J200,J204,J208)</f>
        <v>0</v>
      </c>
      <c r="K209" s="73">
        <f>SUM(K196,K200,K204,K208)</f>
        <v>0</v>
      </c>
      <c r="L209" s="62">
        <f t="shared" si="105"/>
        <v>0</v>
      </c>
      <c r="M209" s="61">
        <f>SUM(M196,M200,M204,M208)</f>
        <v>6228</v>
      </c>
      <c r="N209" s="73">
        <f>SUM(N196,N200,N204,N208)</f>
        <v>0</v>
      </c>
      <c r="O209" s="62">
        <f t="shared" si="106"/>
        <v>0</v>
      </c>
      <c r="P209" s="61">
        <f>SUM(P196,P200,P204,P208)</f>
        <v>0</v>
      </c>
      <c r="Q209" s="73">
        <f>SUM(Q196,Q200,Q204,Q208)</f>
        <v>0</v>
      </c>
      <c r="R209" s="62">
        <f t="shared" si="107"/>
        <v>0</v>
      </c>
      <c r="S209" s="61">
        <f>SUM(S196,S200,S204,S208)</f>
        <v>0</v>
      </c>
      <c r="T209" s="73">
        <f>SUM(T196,T200,T204,T208)</f>
        <v>0</v>
      </c>
      <c r="U209" s="62">
        <f t="shared" si="108"/>
        <v>0</v>
      </c>
      <c r="V209" s="61">
        <f>SUM(V196,V200,V204,V208)</f>
        <v>0</v>
      </c>
      <c r="W209" s="73">
        <f>SUM(W196,W200,W204,W208)</f>
        <v>0</v>
      </c>
      <c r="X209" s="62">
        <f t="shared" si="109"/>
        <v>0</v>
      </c>
      <c r="Y209" s="61">
        <f>SUM(Y196,Y200,Y204,Y208)</f>
        <v>0</v>
      </c>
      <c r="Z209" s="73">
        <f>SUM(Z196,Z200,Z204,Z208)</f>
        <v>0</v>
      </c>
      <c r="AA209" s="62">
        <f t="shared" si="110"/>
        <v>0</v>
      </c>
      <c r="AB209" s="61">
        <f>SUM(AB196,AB200,AB204,AB208)</f>
        <v>0</v>
      </c>
      <c r="AC209" s="73">
        <f>SUM(AC196,AC200,AC204,AC208)</f>
        <v>0</v>
      </c>
      <c r="AD209" s="62">
        <f t="shared" si="111"/>
        <v>0</v>
      </c>
      <c r="AE209" s="61">
        <f>SUM(AE196,AE200,AE204,AE208)</f>
        <v>0</v>
      </c>
      <c r="AF209" s="73">
        <f>SUM(AF196,AF200,AF204,AF208)</f>
        <v>0</v>
      </c>
      <c r="AG209" s="62">
        <f t="shared" si="112"/>
        <v>0</v>
      </c>
      <c r="AH209" s="61">
        <f>SUM(AH196,AH200,AH204,AH208)</f>
        <v>0</v>
      </c>
      <c r="AI209" s="73">
        <f>SUM(AI196,AI200,AI204,AI208)</f>
        <v>0</v>
      </c>
      <c r="AJ209" s="62">
        <f t="shared" si="113"/>
        <v>0</v>
      </c>
      <c r="AK209" s="61">
        <f>SUM(AK196,AK200,AK204,AK208)</f>
        <v>0</v>
      </c>
      <c r="AL209" s="73">
        <f>SUM(AL196,AL200,AL204,AL208)</f>
        <v>0</v>
      </c>
      <c r="AM209" s="62">
        <f t="shared" si="114"/>
        <v>0</v>
      </c>
      <c r="AN209" s="61">
        <f>SUM(AN196,AN200,AN204,AN208)</f>
        <v>6228</v>
      </c>
      <c r="AO209" s="61">
        <f>SUM(AO196,AO200,AO204,AO208)</f>
        <v>0</v>
      </c>
      <c r="AP209" s="63">
        <f t="shared" si="115"/>
        <v>0</v>
      </c>
      <c r="AQ209" s="120">
        <f>SUM(AQ196,AQ200,AQ204,AQ208)</f>
        <v>1539</v>
      </c>
      <c r="AR209" s="121"/>
    </row>
    <row r="210" spans="1:44" x14ac:dyDescent="0.3">
      <c r="A210" s="238" t="s">
        <v>32</v>
      </c>
      <c r="B210" s="232" t="s">
        <v>24</v>
      </c>
      <c r="C210" s="100" t="s">
        <v>41</v>
      </c>
      <c r="D210" s="77">
        <v>0</v>
      </c>
      <c r="E210" s="70"/>
      <c r="F210" s="55">
        <f t="shared" si="104"/>
        <v>0</v>
      </c>
      <c r="G210" s="77">
        <v>0</v>
      </c>
      <c r="H210" s="70"/>
      <c r="I210" s="55">
        <f t="shared" si="116"/>
        <v>0</v>
      </c>
      <c r="J210" s="77">
        <v>0</v>
      </c>
      <c r="K210" s="70"/>
      <c r="L210" s="55">
        <f t="shared" si="105"/>
        <v>0</v>
      </c>
      <c r="M210" s="5">
        <v>920</v>
      </c>
      <c r="N210" s="70"/>
      <c r="O210" s="55">
        <f t="shared" si="106"/>
        <v>0</v>
      </c>
      <c r="P210" s="77">
        <v>0</v>
      </c>
      <c r="Q210" s="70"/>
      <c r="R210" s="55">
        <f t="shared" si="107"/>
        <v>0</v>
      </c>
      <c r="S210" s="77">
        <v>0</v>
      </c>
      <c r="T210" s="70"/>
      <c r="U210" s="55">
        <f t="shared" si="108"/>
        <v>0</v>
      </c>
      <c r="V210" s="77">
        <v>0</v>
      </c>
      <c r="W210" s="70"/>
      <c r="X210" s="55">
        <f t="shared" si="109"/>
        <v>0</v>
      </c>
      <c r="Y210" s="77">
        <v>0</v>
      </c>
      <c r="Z210" s="70"/>
      <c r="AA210" s="55">
        <f t="shared" si="110"/>
        <v>0</v>
      </c>
      <c r="AB210" s="77">
        <v>0</v>
      </c>
      <c r="AC210" s="70"/>
      <c r="AD210" s="55">
        <f t="shared" si="111"/>
        <v>0</v>
      </c>
      <c r="AE210" s="77">
        <v>0</v>
      </c>
      <c r="AF210" s="70"/>
      <c r="AG210" s="55">
        <f t="shared" si="112"/>
        <v>0</v>
      </c>
      <c r="AH210" s="77">
        <v>0</v>
      </c>
      <c r="AI210" s="69"/>
      <c r="AJ210" s="55">
        <f t="shared" si="113"/>
        <v>0</v>
      </c>
      <c r="AK210" s="77">
        <v>0</v>
      </c>
      <c r="AL210" s="69"/>
      <c r="AM210" s="55">
        <f t="shared" si="114"/>
        <v>0</v>
      </c>
      <c r="AN210" s="97">
        <f>SUM(D210,G210,J210,M210,P210,S210,V210,Y210,AB210,AE210,AH210,AK210)</f>
        <v>920</v>
      </c>
      <c r="AO210" s="77">
        <f>SUM(E210,H210,K210,N210,Q210,W210,T210,Z210,AC210,AF210,AI210,AL210)</f>
        <v>0</v>
      </c>
      <c r="AP210" s="56">
        <f t="shared" si="115"/>
        <v>0</v>
      </c>
      <c r="AQ210" s="118">
        <v>219</v>
      </c>
      <c r="AR210" s="121"/>
    </row>
    <row r="211" spans="1:44" x14ac:dyDescent="0.3">
      <c r="A211" s="233"/>
      <c r="B211" s="233"/>
      <c r="C211" s="100" t="s">
        <v>43</v>
      </c>
      <c r="D211" s="77"/>
      <c r="E211" s="70"/>
      <c r="F211" s="55">
        <f t="shared" si="104"/>
        <v>0</v>
      </c>
      <c r="G211" s="77"/>
      <c r="H211" s="70"/>
      <c r="I211" s="55">
        <f t="shared" si="116"/>
        <v>0</v>
      </c>
      <c r="J211" s="77"/>
      <c r="K211" s="70"/>
      <c r="L211" s="55">
        <f t="shared" si="105"/>
        <v>0</v>
      </c>
      <c r="M211" s="77">
        <v>883</v>
      </c>
      <c r="N211" s="70"/>
      <c r="O211" s="55">
        <f t="shared" si="106"/>
        <v>0</v>
      </c>
      <c r="P211" s="77"/>
      <c r="Q211" s="70"/>
      <c r="R211" s="55">
        <f t="shared" si="107"/>
        <v>0</v>
      </c>
      <c r="S211" s="77"/>
      <c r="T211" s="70"/>
      <c r="U211" s="55">
        <f t="shared" si="108"/>
        <v>0</v>
      </c>
      <c r="V211" s="77"/>
      <c r="W211" s="70"/>
      <c r="X211" s="55">
        <f t="shared" si="109"/>
        <v>0</v>
      </c>
      <c r="Y211" s="77"/>
      <c r="Z211" s="70"/>
      <c r="AA211" s="55">
        <f t="shared" si="110"/>
        <v>0</v>
      </c>
      <c r="AB211" s="77"/>
      <c r="AC211" s="70"/>
      <c r="AD211" s="55">
        <f t="shared" si="111"/>
        <v>0</v>
      </c>
      <c r="AE211" s="77"/>
      <c r="AF211" s="70"/>
      <c r="AG211" s="55">
        <f t="shared" si="112"/>
        <v>0</v>
      </c>
      <c r="AH211" s="77">
        <v>0</v>
      </c>
      <c r="AI211" s="70"/>
      <c r="AJ211" s="55">
        <f t="shared" si="113"/>
        <v>0</v>
      </c>
      <c r="AK211" s="77">
        <v>0</v>
      </c>
      <c r="AL211" s="70"/>
      <c r="AM211" s="55">
        <f t="shared" si="114"/>
        <v>0</v>
      </c>
      <c r="AN211" s="97">
        <f>SUM(D211,G211,J211,M211,P211,S211,V211,Y211,AB211,AE211,AH211,AK211)</f>
        <v>883</v>
      </c>
      <c r="AO211" s="77">
        <f>SUM(E211,H211,K211,N211,Q211,W211,T211,Z211,AC211,AF211,AI211,AL211)</f>
        <v>0</v>
      </c>
      <c r="AP211" s="56">
        <f t="shared" si="115"/>
        <v>0</v>
      </c>
      <c r="AQ211" s="118">
        <v>254</v>
      </c>
      <c r="AR211" s="121"/>
    </row>
    <row r="212" spans="1:44" x14ac:dyDescent="0.3">
      <c r="A212" s="233"/>
      <c r="B212" s="233"/>
      <c r="C212" s="100" t="s">
        <v>47</v>
      </c>
      <c r="D212" s="77"/>
      <c r="E212" s="70"/>
      <c r="F212" s="55">
        <f t="shared" si="104"/>
        <v>0</v>
      </c>
      <c r="G212" s="77"/>
      <c r="H212" s="70"/>
      <c r="I212" s="55">
        <f t="shared" si="116"/>
        <v>0</v>
      </c>
      <c r="J212" s="77"/>
      <c r="K212" s="70"/>
      <c r="L212" s="55">
        <f t="shared" si="105"/>
        <v>0</v>
      </c>
      <c r="M212" s="77">
        <v>1062</v>
      </c>
      <c r="N212" s="70"/>
      <c r="O212" s="55">
        <f t="shared" si="106"/>
        <v>0</v>
      </c>
      <c r="P212" s="77"/>
      <c r="Q212" s="70"/>
      <c r="R212" s="55">
        <f t="shared" si="107"/>
        <v>0</v>
      </c>
      <c r="S212" s="77"/>
      <c r="T212" s="70"/>
      <c r="U212" s="55">
        <f t="shared" si="108"/>
        <v>0</v>
      </c>
      <c r="V212" s="77"/>
      <c r="W212" s="70"/>
      <c r="X212" s="55">
        <f t="shared" si="109"/>
        <v>0</v>
      </c>
      <c r="Y212" s="77"/>
      <c r="Z212" s="70"/>
      <c r="AA212" s="55">
        <f t="shared" si="110"/>
        <v>0</v>
      </c>
      <c r="AB212" s="77"/>
      <c r="AC212" s="70"/>
      <c r="AD212" s="55">
        <f t="shared" si="111"/>
        <v>0</v>
      </c>
      <c r="AE212" s="77"/>
      <c r="AF212" s="70"/>
      <c r="AG212" s="55">
        <f t="shared" si="112"/>
        <v>0</v>
      </c>
      <c r="AH212" s="77">
        <v>0</v>
      </c>
      <c r="AI212" s="70"/>
      <c r="AJ212" s="55">
        <f t="shared" si="113"/>
        <v>0</v>
      </c>
      <c r="AK212" s="77">
        <v>0</v>
      </c>
      <c r="AL212" s="70"/>
      <c r="AM212" s="55">
        <f t="shared" si="114"/>
        <v>0</v>
      </c>
      <c r="AN212" s="97">
        <f>SUM(D212,G212,J212,M212,P212,S212,V212,Y212,AB212,AE212,AH212,AK212)</f>
        <v>1062</v>
      </c>
      <c r="AO212" s="77">
        <f>SUM(E212,H212,K212,N212,Q212,W212,T212,Z212,AC212,AF212,AI212,AL212)</f>
        <v>0</v>
      </c>
      <c r="AP212" s="56">
        <f t="shared" si="115"/>
        <v>0</v>
      </c>
      <c r="AQ212" s="118">
        <v>230</v>
      </c>
      <c r="AR212" s="121"/>
    </row>
    <row r="213" spans="1:44" x14ac:dyDescent="0.3">
      <c r="A213" s="233"/>
      <c r="B213" s="234"/>
      <c r="C213" s="102" t="s">
        <v>44</v>
      </c>
      <c r="D213" s="58">
        <f>SUM(D210:D212)</f>
        <v>0</v>
      </c>
      <c r="E213" s="71">
        <f>SUM(E210:E212)</f>
        <v>0</v>
      </c>
      <c r="F213" s="59">
        <f t="shared" si="104"/>
        <v>0</v>
      </c>
      <c r="G213" s="58">
        <f>SUM(G210:G212)</f>
        <v>0</v>
      </c>
      <c r="H213" s="71">
        <f>SUM(H210:H212)</f>
        <v>0</v>
      </c>
      <c r="I213" s="59">
        <f t="shared" si="116"/>
        <v>0</v>
      </c>
      <c r="J213" s="58">
        <f>SUM(J210:J212)</f>
        <v>0</v>
      </c>
      <c r="K213" s="71">
        <f>SUM(K210:K212)</f>
        <v>0</v>
      </c>
      <c r="L213" s="59">
        <f t="shared" si="105"/>
        <v>0</v>
      </c>
      <c r="M213" s="58">
        <f>SUM(M210:M212)</f>
        <v>2865</v>
      </c>
      <c r="N213" s="71">
        <f>SUM(N210:N212)</f>
        <v>0</v>
      </c>
      <c r="O213" s="59">
        <f t="shared" si="106"/>
        <v>0</v>
      </c>
      <c r="P213" s="58">
        <f>SUM(P210:P212)</f>
        <v>0</v>
      </c>
      <c r="Q213" s="71">
        <f>SUM(Q210:Q212)</f>
        <v>0</v>
      </c>
      <c r="R213" s="59">
        <f t="shared" si="107"/>
        <v>0</v>
      </c>
      <c r="S213" s="58">
        <f>SUM(S210:S212)</f>
        <v>0</v>
      </c>
      <c r="T213" s="71">
        <f>SUM(T210:T212)</f>
        <v>0</v>
      </c>
      <c r="U213" s="59">
        <f t="shared" si="108"/>
        <v>0</v>
      </c>
      <c r="V213" s="58">
        <f>SUM(V210:V212)</f>
        <v>0</v>
      </c>
      <c r="W213" s="71">
        <f>SUM(W210:W212)</f>
        <v>0</v>
      </c>
      <c r="X213" s="59">
        <f t="shared" si="109"/>
        <v>0</v>
      </c>
      <c r="Y213" s="58">
        <f>SUM(Y210:Y212)</f>
        <v>0</v>
      </c>
      <c r="Z213" s="71">
        <f>SUM(Z210:Z212)</f>
        <v>0</v>
      </c>
      <c r="AA213" s="59">
        <f t="shared" si="110"/>
        <v>0</v>
      </c>
      <c r="AB213" s="58">
        <f>SUM(AB210:AB212)</f>
        <v>0</v>
      </c>
      <c r="AC213" s="71">
        <f>SUM(AC210:AC212)</f>
        <v>0</v>
      </c>
      <c r="AD213" s="59">
        <f t="shared" si="111"/>
        <v>0</v>
      </c>
      <c r="AE213" s="58">
        <f>SUM(AE210:AE212)</f>
        <v>0</v>
      </c>
      <c r="AF213" s="71">
        <f>SUM(AF210:AF212)</f>
        <v>0</v>
      </c>
      <c r="AG213" s="59">
        <f t="shared" si="112"/>
        <v>0</v>
      </c>
      <c r="AH213" s="58">
        <v>0</v>
      </c>
      <c r="AI213" s="71">
        <f>SUM(AI210:AI212)</f>
        <v>0</v>
      </c>
      <c r="AJ213" s="59">
        <f t="shared" si="113"/>
        <v>0</v>
      </c>
      <c r="AK213" s="58">
        <v>0</v>
      </c>
      <c r="AL213" s="71">
        <f>SUM(AL210:AL212)</f>
        <v>0</v>
      </c>
      <c r="AM213" s="59">
        <f t="shared" si="114"/>
        <v>0</v>
      </c>
      <c r="AN213" s="58">
        <f>SUM(AN210:AN212)</f>
        <v>2865</v>
      </c>
      <c r="AO213" s="58">
        <f>SUM(AO210:AO212)</f>
        <v>0</v>
      </c>
      <c r="AP213" s="60">
        <f t="shared" si="115"/>
        <v>0</v>
      </c>
      <c r="AQ213" s="119">
        <f>SUM(AQ210:AQ212)</f>
        <v>703</v>
      </c>
      <c r="AR213" s="121"/>
    </row>
    <row r="214" spans="1:44" x14ac:dyDescent="0.3">
      <c r="A214" s="233"/>
      <c r="B214" s="232" t="s">
        <v>25</v>
      </c>
      <c r="C214" s="100" t="s">
        <v>38</v>
      </c>
      <c r="D214" s="77"/>
      <c r="E214" s="70"/>
      <c r="F214" s="55">
        <f t="shared" si="104"/>
        <v>0</v>
      </c>
      <c r="G214" s="77"/>
      <c r="H214" s="70"/>
      <c r="I214" s="55">
        <f t="shared" si="116"/>
        <v>0</v>
      </c>
      <c r="J214" s="77"/>
      <c r="K214" s="70"/>
      <c r="L214" s="55">
        <f t="shared" si="105"/>
        <v>0</v>
      </c>
      <c r="M214" s="77"/>
      <c r="N214" s="70"/>
      <c r="O214" s="55">
        <f t="shared" si="106"/>
        <v>0</v>
      </c>
      <c r="P214" s="77"/>
      <c r="Q214" s="70"/>
      <c r="R214" s="55">
        <f t="shared" si="107"/>
        <v>0</v>
      </c>
      <c r="S214" s="77"/>
      <c r="T214" s="70"/>
      <c r="U214" s="55">
        <f t="shared" si="108"/>
        <v>0</v>
      </c>
      <c r="V214" s="77"/>
      <c r="W214" s="70"/>
      <c r="X214" s="55">
        <f t="shared" si="109"/>
        <v>0</v>
      </c>
      <c r="Y214" s="77"/>
      <c r="Z214" s="70"/>
      <c r="AA214" s="55">
        <f t="shared" si="110"/>
        <v>0</v>
      </c>
      <c r="AB214" s="77"/>
      <c r="AC214" s="70"/>
      <c r="AD214" s="55">
        <f t="shared" si="111"/>
        <v>0</v>
      </c>
      <c r="AE214" s="77"/>
      <c r="AF214" s="70"/>
      <c r="AG214" s="55">
        <f t="shared" si="112"/>
        <v>0</v>
      </c>
      <c r="AH214" s="77">
        <v>0</v>
      </c>
      <c r="AI214" s="70"/>
      <c r="AJ214" s="55">
        <f t="shared" si="113"/>
        <v>0</v>
      </c>
      <c r="AK214" s="77">
        <v>0</v>
      </c>
      <c r="AL214" s="70"/>
      <c r="AM214" s="55">
        <f t="shared" si="114"/>
        <v>0</v>
      </c>
      <c r="AN214" s="77">
        <f>SUM(D214,G214,J214,M214,P214,S214,V214,Y214,AB214,AE214,AH214,AK214)</f>
        <v>0</v>
      </c>
      <c r="AO214" s="77">
        <f>SUM(E214,H214,K214,N214,Q214,W214,T214,Z214,AC214,AF214,AI214,AL214)</f>
        <v>0</v>
      </c>
      <c r="AP214" s="56">
        <f t="shared" si="115"/>
        <v>0</v>
      </c>
      <c r="AQ214" s="118"/>
      <c r="AR214" s="121"/>
    </row>
    <row r="215" spans="1:44" x14ac:dyDescent="0.3">
      <c r="A215" s="233"/>
      <c r="B215" s="233"/>
      <c r="C215" s="54" t="s">
        <v>39</v>
      </c>
      <c r="D215" s="77"/>
      <c r="E215" s="70"/>
      <c r="F215" s="55">
        <f t="shared" si="104"/>
        <v>0</v>
      </c>
      <c r="G215" s="77"/>
      <c r="H215" s="77"/>
      <c r="I215" s="55">
        <f t="shared" si="116"/>
        <v>0</v>
      </c>
      <c r="J215" s="77"/>
      <c r="K215" s="77"/>
      <c r="L215" s="55">
        <f t="shared" si="105"/>
        <v>0</v>
      </c>
      <c r="M215" s="77"/>
      <c r="N215" s="77"/>
      <c r="O215" s="55">
        <f t="shared" si="106"/>
        <v>0</v>
      </c>
      <c r="P215" s="77"/>
      <c r="Q215" s="77"/>
      <c r="R215" s="55">
        <f t="shared" si="107"/>
        <v>0</v>
      </c>
      <c r="S215" s="77"/>
      <c r="T215" s="77"/>
      <c r="U215" s="55">
        <f t="shared" si="108"/>
        <v>0</v>
      </c>
      <c r="V215" s="77"/>
      <c r="W215" s="77"/>
      <c r="X215" s="55">
        <f t="shared" si="109"/>
        <v>0</v>
      </c>
      <c r="Y215" s="77"/>
      <c r="Z215" s="77"/>
      <c r="AA215" s="55">
        <f t="shared" si="110"/>
        <v>0</v>
      </c>
      <c r="AB215" s="77"/>
      <c r="AC215" s="77"/>
      <c r="AD215" s="55">
        <f t="shared" si="111"/>
        <v>0</v>
      </c>
      <c r="AE215" s="77"/>
      <c r="AF215" s="77"/>
      <c r="AG215" s="55">
        <f t="shared" si="112"/>
        <v>0</v>
      </c>
      <c r="AH215" s="77">
        <v>0</v>
      </c>
      <c r="AI215" s="70"/>
      <c r="AJ215" s="55">
        <f t="shared" si="113"/>
        <v>0</v>
      </c>
      <c r="AK215" s="77">
        <v>0</v>
      </c>
      <c r="AL215" s="70"/>
      <c r="AM215" s="55">
        <f t="shared" si="114"/>
        <v>0</v>
      </c>
      <c r="AN215" s="77">
        <f>SUM(D215,G215,J215,M215,P215,S215,V215,Y215,AB215,AE215,AH215,AK215)</f>
        <v>0</v>
      </c>
      <c r="AO215" s="77">
        <f>SUM(E215,H215,K215,N215,Q215,W215,T215,Z215,AC215,AF215,AI215,AL215)</f>
        <v>0</v>
      </c>
      <c r="AP215" s="56">
        <f t="shared" si="115"/>
        <v>0</v>
      </c>
      <c r="AQ215" s="118"/>
      <c r="AR215" s="122"/>
    </row>
    <row r="216" spans="1:44" x14ac:dyDescent="0.3">
      <c r="A216" s="233"/>
      <c r="B216" s="233"/>
      <c r="C216" s="100" t="s">
        <v>52</v>
      </c>
      <c r="D216" s="77"/>
      <c r="E216" s="70"/>
      <c r="F216" s="55">
        <f t="shared" si="104"/>
        <v>0</v>
      </c>
      <c r="G216" s="77"/>
      <c r="H216" s="70"/>
      <c r="I216" s="55">
        <f t="shared" si="116"/>
        <v>0</v>
      </c>
      <c r="J216" s="77"/>
      <c r="K216" s="70"/>
      <c r="L216" s="55">
        <f t="shared" si="105"/>
        <v>0</v>
      </c>
      <c r="M216" s="77"/>
      <c r="N216" s="70"/>
      <c r="O216" s="55">
        <f t="shared" si="106"/>
        <v>0</v>
      </c>
      <c r="P216" s="77"/>
      <c r="Q216" s="70"/>
      <c r="R216" s="55">
        <f t="shared" si="107"/>
        <v>0</v>
      </c>
      <c r="S216" s="77"/>
      <c r="T216" s="70"/>
      <c r="U216" s="55">
        <f t="shared" si="108"/>
        <v>0</v>
      </c>
      <c r="V216" s="77"/>
      <c r="W216" s="70"/>
      <c r="X216" s="55">
        <f t="shared" si="109"/>
        <v>0</v>
      </c>
      <c r="Y216" s="77"/>
      <c r="Z216" s="70"/>
      <c r="AA216" s="55">
        <f t="shared" si="110"/>
        <v>0</v>
      </c>
      <c r="AB216" s="77"/>
      <c r="AC216" s="70"/>
      <c r="AD216" s="55">
        <f t="shared" si="111"/>
        <v>0</v>
      </c>
      <c r="AE216" s="77"/>
      <c r="AF216" s="70"/>
      <c r="AG216" s="55">
        <f t="shared" si="112"/>
        <v>0</v>
      </c>
      <c r="AH216" s="77">
        <v>0</v>
      </c>
      <c r="AI216" s="70"/>
      <c r="AJ216" s="55">
        <f t="shared" si="113"/>
        <v>0</v>
      </c>
      <c r="AK216" s="77">
        <v>0</v>
      </c>
      <c r="AL216" s="70"/>
      <c r="AM216" s="55">
        <f t="shared" si="114"/>
        <v>0</v>
      </c>
      <c r="AN216" s="77">
        <f>SUM(D216,G216,J216,M216,P216,S216,V216,Y216,AB216,AE216,AH216,AK216)</f>
        <v>0</v>
      </c>
      <c r="AO216" s="77">
        <f>SUM(E216,H216,K216,N216,Q216,W216,T216,Z216,AC216,AF216,AI216,AL216)</f>
        <v>0</v>
      </c>
      <c r="AP216" s="56">
        <f t="shared" si="115"/>
        <v>0</v>
      </c>
      <c r="AQ216" s="118"/>
      <c r="AR216" s="121"/>
    </row>
    <row r="217" spans="1:44" x14ac:dyDescent="0.3">
      <c r="A217" s="233"/>
      <c r="B217" s="234"/>
      <c r="C217" s="102" t="s">
        <v>44</v>
      </c>
      <c r="D217" s="58">
        <f>SUM(D214:D216)</f>
        <v>0</v>
      </c>
      <c r="E217" s="71">
        <f>SUM(E214:E216)</f>
        <v>0</v>
      </c>
      <c r="F217" s="59">
        <f t="shared" si="104"/>
        <v>0</v>
      </c>
      <c r="G217" s="58">
        <f>SUM(G214:G216)</f>
        <v>0</v>
      </c>
      <c r="H217" s="71">
        <f>SUM(H214:H216)</f>
        <v>0</v>
      </c>
      <c r="I217" s="59">
        <f t="shared" si="116"/>
        <v>0</v>
      </c>
      <c r="J217" s="58">
        <f>SUM(J214:J216)</f>
        <v>0</v>
      </c>
      <c r="K217" s="71">
        <f>SUM(K214:K216)</f>
        <v>0</v>
      </c>
      <c r="L217" s="59">
        <f t="shared" si="105"/>
        <v>0</v>
      </c>
      <c r="M217" s="58">
        <f>SUM(M214:M216)</f>
        <v>0</v>
      </c>
      <c r="N217" s="71">
        <f>SUM(N214:N216)</f>
        <v>0</v>
      </c>
      <c r="O217" s="59">
        <f t="shared" si="106"/>
        <v>0</v>
      </c>
      <c r="P217" s="58">
        <f>SUM(P214:P216)</f>
        <v>0</v>
      </c>
      <c r="Q217" s="71">
        <f>SUM(Q214:Q216)</f>
        <v>0</v>
      </c>
      <c r="R217" s="59">
        <f t="shared" si="107"/>
        <v>0</v>
      </c>
      <c r="S217" s="58">
        <f>SUM(S214:S216)</f>
        <v>0</v>
      </c>
      <c r="T217" s="71">
        <f>SUM(T214:T216)</f>
        <v>0</v>
      </c>
      <c r="U217" s="59">
        <f t="shared" si="108"/>
        <v>0</v>
      </c>
      <c r="V217" s="58">
        <f>SUM(V214:V216)</f>
        <v>0</v>
      </c>
      <c r="W217" s="71">
        <f>SUM(W214:W216)</f>
        <v>0</v>
      </c>
      <c r="X217" s="59">
        <f t="shared" si="109"/>
        <v>0</v>
      </c>
      <c r="Y217" s="58">
        <f>SUM(Y214:Y216)</f>
        <v>0</v>
      </c>
      <c r="Z217" s="71">
        <f>SUM(Z214:Z216)</f>
        <v>0</v>
      </c>
      <c r="AA217" s="59">
        <f t="shared" si="110"/>
        <v>0</v>
      </c>
      <c r="AB217" s="58">
        <f>SUM(AB214:AB216)</f>
        <v>0</v>
      </c>
      <c r="AC217" s="71">
        <f>SUM(AC214:AC216)</f>
        <v>0</v>
      </c>
      <c r="AD217" s="59">
        <f t="shared" si="111"/>
        <v>0</v>
      </c>
      <c r="AE217" s="58">
        <f>SUM(AE214:AE216)</f>
        <v>0</v>
      </c>
      <c r="AF217" s="71">
        <f>SUM(AF214:AF216)</f>
        <v>0</v>
      </c>
      <c r="AG217" s="59">
        <f t="shared" si="112"/>
        <v>0</v>
      </c>
      <c r="AH217" s="58">
        <v>0</v>
      </c>
      <c r="AI217" s="71">
        <f>SUM(AI214:AI216)</f>
        <v>0</v>
      </c>
      <c r="AJ217" s="59">
        <f t="shared" si="113"/>
        <v>0</v>
      </c>
      <c r="AK217" s="58">
        <v>0</v>
      </c>
      <c r="AL217" s="71">
        <f>SUM(AL214:AL216)</f>
        <v>0</v>
      </c>
      <c r="AM217" s="59">
        <f t="shared" si="114"/>
        <v>0</v>
      </c>
      <c r="AN217" s="58">
        <f>SUM(AN214:AN216)</f>
        <v>0</v>
      </c>
      <c r="AO217" s="58">
        <f>SUM(AO214:AO216)</f>
        <v>0</v>
      </c>
      <c r="AP217" s="60">
        <f t="shared" si="115"/>
        <v>0</v>
      </c>
      <c r="AQ217" s="119">
        <f>SUM(AQ214:AQ216)</f>
        <v>0</v>
      </c>
      <c r="AR217" s="121"/>
    </row>
    <row r="218" spans="1:44" x14ac:dyDescent="0.3">
      <c r="A218" s="233"/>
      <c r="B218" s="232" t="s">
        <v>26</v>
      </c>
      <c r="C218" s="100" t="s">
        <v>55</v>
      </c>
      <c r="D218" s="77"/>
      <c r="E218" s="77"/>
      <c r="F218" s="55">
        <f t="shared" si="104"/>
        <v>0</v>
      </c>
      <c r="G218" s="77"/>
      <c r="H218" s="77"/>
      <c r="I218" s="55">
        <f t="shared" si="116"/>
        <v>0</v>
      </c>
      <c r="J218" s="77"/>
      <c r="K218" s="77"/>
      <c r="L218" s="55">
        <f t="shared" si="105"/>
        <v>0</v>
      </c>
      <c r="M218" s="77"/>
      <c r="N218" s="77"/>
      <c r="O218" s="55">
        <f t="shared" si="106"/>
        <v>0</v>
      </c>
      <c r="P218" s="77"/>
      <c r="Q218" s="77"/>
      <c r="R218" s="55">
        <f t="shared" si="107"/>
        <v>0</v>
      </c>
      <c r="S218" s="77"/>
      <c r="T218" s="77"/>
      <c r="U218" s="55">
        <f t="shared" si="108"/>
        <v>0</v>
      </c>
      <c r="V218" s="77"/>
      <c r="W218" s="77"/>
      <c r="X218" s="55">
        <f t="shared" si="109"/>
        <v>0</v>
      </c>
      <c r="Y218" s="77"/>
      <c r="Z218" s="77"/>
      <c r="AA218" s="55">
        <f t="shared" si="110"/>
        <v>0</v>
      </c>
      <c r="AB218" s="77"/>
      <c r="AC218" s="77"/>
      <c r="AD218" s="55">
        <f t="shared" si="111"/>
        <v>0</v>
      </c>
      <c r="AE218" s="77"/>
      <c r="AF218" s="77"/>
      <c r="AG218" s="55">
        <f t="shared" si="112"/>
        <v>0</v>
      </c>
      <c r="AH218" s="77">
        <v>0</v>
      </c>
      <c r="AI218" s="70"/>
      <c r="AJ218" s="55">
        <f t="shared" si="113"/>
        <v>0</v>
      </c>
      <c r="AK218" s="77">
        <v>0</v>
      </c>
      <c r="AL218" s="70"/>
      <c r="AM218" s="55">
        <f t="shared" si="114"/>
        <v>0</v>
      </c>
      <c r="AN218" s="77">
        <f>SUM(D218,G218,J218,M218,P218,S218,V218,Y218,AB218,AE218,AH218,AK218)</f>
        <v>0</v>
      </c>
      <c r="AO218" s="77">
        <f>SUM(E218,H218,K218,N218,Q218,W218,T218,Z218,AC218,AF218,AI218,AL218)</f>
        <v>0</v>
      </c>
      <c r="AP218" s="56">
        <f t="shared" si="115"/>
        <v>0</v>
      </c>
      <c r="AQ218" s="124"/>
      <c r="AR218" s="121"/>
    </row>
    <row r="219" spans="1:44" x14ac:dyDescent="0.3">
      <c r="A219" s="233"/>
      <c r="B219" s="233"/>
      <c r="C219" s="100" t="s">
        <v>50</v>
      </c>
      <c r="D219" s="77"/>
      <c r="E219" s="70"/>
      <c r="F219" s="55">
        <f t="shared" si="104"/>
        <v>0</v>
      </c>
      <c r="G219" s="77"/>
      <c r="H219" s="70"/>
      <c r="I219" s="55">
        <f t="shared" si="116"/>
        <v>0</v>
      </c>
      <c r="J219" s="77"/>
      <c r="K219" s="70"/>
      <c r="L219" s="55">
        <f t="shared" si="105"/>
        <v>0</v>
      </c>
      <c r="M219" s="142"/>
      <c r="N219" s="70"/>
      <c r="O219" s="55">
        <f t="shared" si="106"/>
        <v>0</v>
      </c>
      <c r="P219" s="77"/>
      <c r="Q219" s="70"/>
      <c r="R219" s="55">
        <f t="shared" si="107"/>
        <v>0</v>
      </c>
      <c r="S219" s="77"/>
      <c r="T219" s="70"/>
      <c r="U219" s="55">
        <f t="shared" si="108"/>
        <v>0</v>
      </c>
      <c r="V219" s="77"/>
      <c r="W219" s="70"/>
      <c r="X219" s="55">
        <f t="shared" si="109"/>
        <v>0</v>
      </c>
      <c r="Y219" s="77"/>
      <c r="Z219" s="70"/>
      <c r="AA219" s="55">
        <f t="shared" si="110"/>
        <v>0</v>
      </c>
      <c r="AB219" s="77"/>
      <c r="AC219" s="70"/>
      <c r="AD219" s="55">
        <f t="shared" si="111"/>
        <v>0</v>
      </c>
      <c r="AE219" s="77"/>
      <c r="AF219" s="70"/>
      <c r="AG219" s="55">
        <f t="shared" si="112"/>
        <v>0</v>
      </c>
      <c r="AH219" s="77">
        <v>0</v>
      </c>
      <c r="AI219" s="70"/>
      <c r="AJ219" s="55">
        <f t="shared" si="113"/>
        <v>0</v>
      </c>
      <c r="AK219" s="77">
        <v>0</v>
      </c>
      <c r="AL219" s="70"/>
      <c r="AM219" s="55">
        <f t="shared" si="114"/>
        <v>0</v>
      </c>
      <c r="AN219" s="77">
        <f>SUM(D219,G219,J219,M219,P219,S219,V219,Y219,AB219,AE219,AH219,AK219)</f>
        <v>0</v>
      </c>
      <c r="AO219" s="77">
        <f>SUM(E219,H219,K219,N219,Q219,W219,T219,Z219,AC219,AF219,AI219,AL219)</f>
        <v>0</v>
      </c>
      <c r="AP219" s="56">
        <f t="shared" si="115"/>
        <v>0</v>
      </c>
      <c r="AQ219" s="118"/>
      <c r="AR219" s="121"/>
    </row>
    <row r="220" spans="1:44" x14ac:dyDescent="0.3">
      <c r="A220" s="233"/>
      <c r="B220" s="233"/>
      <c r="C220" s="100" t="s">
        <v>51</v>
      </c>
      <c r="D220" s="77"/>
      <c r="E220" s="70"/>
      <c r="F220" s="55">
        <f t="shared" si="104"/>
        <v>0</v>
      </c>
      <c r="G220" s="77"/>
      <c r="H220" s="70"/>
      <c r="I220" s="55">
        <f t="shared" si="116"/>
        <v>0</v>
      </c>
      <c r="J220" s="77"/>
      <c r="K220" s="70"/>
      <c r="L220" s="55">
        <f t="shared" si="105"/>
        <v>0</v>
      </c>
      <c r="M220" s="77"/>
      <c r="N220" s="70"/>
      <c r="O220" s="55">
        <f t="shared" si="106"/>
        <v>0</v>
      </c>
      <c r="P220" s="77"/>
      <c r="Q220" s="70"/>
      <c r="R220" s="55">
        <f t="shared" si="107"/>
        <v>0</v>
      </c>
      <c r="S220" s="77"/>
      <c r="T220" s="70"/>
      <c r="U220" s="55">
        <f t="shared" si="108"/>
        <v>0</v>
      </c>
      <c r="V220" s="77"/>
      <c r="W220" s="70"/>
      <c r="X220" s="55">
        <f t="shared" si="109"/>
        <v>0</v>
      </c>
      <c r="Y220" s="77"/>
      <c r="Z220" s="70"/>
      <c r="AA220" s="55">
        <f t="shared" si="110"/>
        <v>0</v>
      </c>
      <c r="AB220" s="77"/>
      <c r="AC220" s="70"/>
      <c r="AD220" s="55">
        <f t="shared" si="111"/>
        <v>0</v>
      </c>
      <c r="AE220" s="77"/>
      <c r="AF220" s="70"/>
      <c r="AG220" s="55">
        <f t="shared" si="112"/>
        <v>0</v>
      </c>
      <c r="AH220" s="77">
        <v>0</v>
      </c>
      <c r="AI220" s="70"/>
      <c r="AJ220" s="55">
        <f t="shared" si="113"/>
        <v>0</v>
      </c>
      <c r="AK220" s="77">
        <v>0</v>
      </c>
      <c r="AL220" s="70"/>
      <c r="AM220" s="55">
        <f t="shared" si="114"/>
        <v>0</v>
      </c>
      <c r="AN220" s="77">
        <f>SUM(D220,G220,J220,M220,P220,S220,V220,Y220,AB220,AE220,AH220,AK220)</f>
        <v>0</v>
      </c>
      <c r="AO220" s="77">
        <f>SUM(E220,H220,K220,N220,Q220,W220,T220,Z220,AC220,AF220,AI220,AL220)</f>
        <v>0</v>
      </c>
      <c r="AP220" s="56">
        <f t="shared" si="115"/>
        <v>0</v>
      </c>
      <c r="AQ220" s="118"/>
      <c r="AR220" s="121"/>
    </row>
    <row r="221" spans="1:44" x14ac:dyDescent="0.3">
      <c r="A221" s="233"/>
      <c r="B221" s="234"/>
      <c r="C221" s="102" t="s">
        <v>44</v>
      </c>
      <c r="D221" s="58">
        <f>SUM(D218:D220)</f>
        <v>0</v>
      </c>
      <c r="E221" s="71">
        <f>SUM(E218:E220)</f>
        <v>0</v>
      </c>
      <c r="F221" s="59">
        <f t="shared" si="104"/>
        <v>0</v>
      </c>
      <c r="G221" s="58">
        <f>SUM(G218:G220)</f>
        <v>0</v>
      </c>
      <c r="H221" s="71">
        <f>SUM(H218:H220)</f>
        <v>0</v>
      </c>
      <c r="I221" s="59">
        <f t="shared" si="116"/>
        <v>0</v>
      </c>
      <c r="J221" s="58">
        <f>SUM(J218:J220)</f>
        <v>0</v>
      </c>
      <c r="K221" s="71">
        <f>SUM(K218:K220)</f>
        <v>0</v>
      </c>
      <c r="L221" s="59">
        <f t="shared" si="105"/>
        <v>0</v>
      </c>
      <c r="M221" s="58">
        <f>SUM(M218:M220)</f>
        <v>0</v>
      </c>
      <c r="N221" s="71">
        <f>SUM(N218:N220)</f>
        <v>0</v>
      </c>
      <c r="O221" s="59">
        <f t="shared" si="106"/>
        <v>0</v>
      </c>
      <c r="P221" s="58">
        <f>SUM(P218:P220)</f>
        <v>0</v>
      </c>
      <c r="Q221" s="71">
        <f>SUM(Q218:Q220)</f>
        <v>0</v>
      </c>
      <c r="R221" s="59">
        <f t="shared" si="107"/>
        <v>0</v>
      </c>
      <c r="S221" s="58">
        <f>SUM(S218:S220)</f>
        <v>0</v>
      </c>
      <c r="T221" s="71">
        <f>SUM(T218:T220)</f>
        <v>0</v>
      </c>
      <c r="U221" s="59">
        <f t="shared" si="108"/>
        <v>0</v>
      </c>
      <c r="V221" s="58">
        <f>SUM(V218:V220)</f>
        <v>0</v>
      </c>
      <c r="W221" s="71">
        <f>SUM(W218:W220)</f>
        <v>0</v>
      </c>
      <c r="X221" s="59">
        <f t="shared" si="109"/>
        <v>0</v>
      </c>
      <c r="Y221" s="58">
        <f>SUM(Y218:Y220)</f>
        <v>0</v>
      </c>
      <c r="Z221" s="71">
        <f>SUM(Z218:Z220)</f>
        <v>0</v>
      </c>
      <c r="AA221" s="59">
        <f t="shared" si="110"/>
        <v>0</v>
      </c>
      <c r="AB221" s="58">
        <f>SUM(AB218:AB220)</f>
        <v>0</v>
      </c>
      <c r="AC221" s="71">
        <f>SUM(AC218:AC220)</f>
        <v>0</v>
      </c>
      <c r="AD221" s="59">
        <f t="shared" si="111"/>
        <v>0</v>
      </c>
      <c r="AE221" s="58">
        <f>SUM(AE218:AE220)</f>
        <v>0</v>
      </c>
      <c r="AF221" s="71">
        <f>SUM(AF218:AF220)</f>
        <v>0</v>
      </c>
      <c r="AG221" s="59">
        <f t="shared" si="112"/>
        <v>0</v>
      </c>
      <c r="AH221" s="58">
        <v>0</v>
      </c>
      <c r="AI221" s="71">
        <f>SUM(AI218:AI220)</f>
        <v>0</v>
      </c>
      <c r="AJ221" s="59">
        <f t="shared" si="113"/>
        <v>0</v>
      </c>
      <c r="AK221" s="58">
        <v>0</v>
      </c>
      <c r="AL221" s="71">
        <f>SUM(AL218:AL220)</f>
        <v>0</v>
      </c>
      <c r="AM221" s="59">
        <f t="shared" si="114"/>
        <v>0</v>
      </c>
      <c r="AN221" s="58">
        <f>SUM(AN218:AN220)</f>
        <v>0</v>
      </c>
      <c r="AO221" s="58">
        <f>SUM(AO218:AO220)</f>
        <v>0</v>
      </c>
      <c r="AP221" s="60">
        <f t="shared" si="115"/>
        <v>0</v>
      </c>
      <c r="AQ221" s="119">
        <f>SUM(AQ218:AQ220)</f>
        <v>0</v>
      </c>
      <c r="AR221" s="121"/>
    </row>
    <row r="222" spans="1:44" x14ac:dyDescent="0.3">
      <c r="A222" s="233"/>
      <c r="B222" s="232" t="s">
        <v>9</v>
      </c>
      <c r="C222" s="100" t="s">
        <v>53</v>
      </c>
      <c r="D222" s="171"/>
      <c r="E222" s="70"/>
      <c r="F222" s="55">
        <f t="shared" si="104"/>
        <v>0</v>
      </c>
      <c r="G222" s="171"/>
      <c r="H222" s="70"/>
      <c r="I222" s="55">
        <f t="shared" si="116"/>
        <v>0</v>
      </c>
      <c r="J222" s="171"/>
      <c r="K222" s="70"/>
      <c r="L222" s="55">
        <f t="shared" si="105"/>
        <v>0</v>
      </c>
      <c r="M222" s="142"/>
      <c r="N222" s="70"/>
      <c r="O222" s="55">
        <f t="shared" si="106"/>
        <v>0</v>
      </c>
      <c r="P222" s="171"/>
      <c r="Q222" s="70"/>
      <c r="R222" s="55">
        <f t="shared" si="107"/>
        <v>0</v>
      </c>
      <c r="S222" s="171"/>
      <c r="T222" s="70"/>
      <c r="U222" s="55">
        <f t="shared" si="108"/>
        <v>0</v>
      </c>
      <c r="V222" s="171"/>
      <c r="W222" s="70"/>
      <c r="X222" s="55">
        <f t="shared" si="109"/>
        <v>0</v>
      </c>
      <c r="Y222" s="171"/>
      <c r="Z222" s="70"/>
      <c r="AA222" s="55">
        <f t="shared" si="110"/>
        <v>0</v>
      </c>
      <c r="AB222" s="171"/>
      <c r="AC222" s="70"/>
      <c r="AD222" s="55">
        <f t="shared" si="111"/>
        <v>0</v>
      </c>
      <c r="AE222" s="171"/>
      <c r="AF222" s="70"/>
      <c r="AG222" s="55">
        <f t="shared" si="112"/>
        <v>0</v>
      </c>
      <c r="AH222" s="77">
        <v>0</v>
      </c>
      <c r="AI222" s="70"/>
      <c r="AJ222" s="55">
        <f t="shared" si="113"/>
        <v>0</v>
      </c>
      <c r="AK222" s="77">
        <v>0</v>
      </c>
      <c r="AL222" s="70"/>
      <c r="AM222" s="55">
        <f t="shared" si="114"/>
        <v>0</v>
      </c>
      <c r="AN222" s="77">
        <f>SUM(D222,G222,J222,M222,P222,S222,V222,Y222,AB222,AE222,AH222,AK222)</f>
        <v>0</v>
      </c>
      <c r="AO222" s="77">
        <f>SUM(E222,H222,K222,N222,Q222,W222,T222,Z222,AC222,AF222,AI222,AL222)</f>
        <v>0</v>
      </c>
      <c r="AP222" s="56">
        <f t="shared" si="115"/>
        <v>0</v>
      </c>
      <c r="AQ222" s="118"/>
      <c r="AR222" s="121"/>
    </row>
    <row r="223" spans="1:44" x14ac:dyDescent="0.3">
      <c r="A223" s="233"/>
      <c r="B223" s="233"/>
      <c r="C223" s="100" t="s">
        <v>48</v>
      </c>
      <c r="D223" s="77"/>
      <c r="E223" s="70"/>
      <c r="F223" s="55">
        <f t="shared" si="104"/>
        <v>0</v>
      </c>
      <c r="G223" s="77"/>
      <c r="H223" s="70"/>
      <c r="I223" s="55">
        <f t="shared" si="116"/>
        <v>0</v>
      </c>
      <c r="J223" s="77"/>
      <c r="K223" s="70"/>
      <c r="L223" s="55">
        <f t="shared" si="105"/>
        <v>0</v>
      </c>
      <c r="M223" s="149"/>
      <c r="N223" s="70"/>
      <c r="O223" s="55">
        <f t="shared" si="106"/>
        <v>0</v>
      </c>
      <c r="P223" s="77"/>
      <c r="Q223" s="70"/>
      <c r="R223" s="55">
        <f t="shared" si="107"/>
        <v>0</v>
      </c>
      <c r="S223" s="77"/>
      <c r="T223" s="70"/>
      <c r="U223" s="55">
        <f t="shared" si="108"/>
        <v>0</v>
      </c>
      <c r="V223" s="77"/>
      <c r="W223" s="70"/>
      <c r="X223" s="55">
        <f t="shared" si="109"/>
        <v>0</v>
      </c>
      <c r="Y223" s="77"/>
      <c r="Z223" s="70"/>
      <c r="AA223" s="55">
        <f t="shared" si="110"/>
        <v>0</v>
      </c>
      <c r="AB223" s="77"/>
      <c r="AC223" s="70"/>
      <c r="AD223" s="55">
        <f t="shared" si="111"/>
        <v>0</v>
      </c>
      <c r="AE223" s="77"/>
      <c r="AF223" s="70"/>
      <c r="AG223" s="55">
        <f t="shared" si="112"/>
        <v>0</v>
      </c>
      <c r="AH223" s="77">
        <v>0</v>
      </c>
      <c r="AI223" s="70"/>
      <c r="AJ223" s="55">
        <f t="shared" si="113"/>
        <v>0</v>
      </c>
      <c r="AK223" s="77">
        <v>0</v>
      </c>
      <c r="AL223" s="70"/>
      <c r="AM223" s="55">
        <f t="shared" si="114"/>
        <v>0</v>
      </c>
      <c r="AN223" s="77">
        <f>SUM(D223,G223,J223,M223,P223,S223,V223,Y223,AB223,AE223,AH223,AK223)</f>
        <v>0</v>
      </c>
      <c r="AO223" s="77">
        <f>SUM(E223,H223,K223,N223,Q223,W223,T223,Z223,AC223,AF223,AI223,AL223)</f>
        <v>0</v>
      </c>
      <c r="AP223" s="56">
        <f t="shared" si="115"/>
        <v>0</v>
      </c>
      <c r="AQ223" s="158"/>
      <c r="AR223" s="121"/>
    </row>
    <row r="224" spans="1:44" x14ac:dyDescent="0.3">
      <c r="A224" s="233"/>
      <c r="B224" s="233"/>
      <c r="C224" s="100" t="s">
        <v>54</v>
      </c>
      <c r="D224" s="77"/>
      <c r="E224" s="70"/>
      <c r="F224" s="55">
        <f t="shared" si="104"/>
        <v>0</v>
      </c>
      <c r="G224" s="77"/>
      <c r="H224" s="70"/>
      <c r="I224" s="55">
        <f t="shared" si="116"/>
        <v>0</v>
      </c>
      <c r="J224" s="77"/>
      <c r="K224" s="70"/>
      <c r="L224" s="55">
        <f t="shared" si="105"/>
        <v>0</v>
      </c>
      <c r="N224" s="70"/>
      <c r="O224" s="55">
        <f t="shared" si="106"/>
        <v>0</v>
      </c>
      <c r="P224" s="77"/>
      <c r="Q224" s="70"/>
      <c r="R224" s="55">
        <f t="shared" si="107"/>
        <v>0</v>
      </c>
      <c r="S224" s="77"/>
      <c r="T224" s="70"/>
      <c r="U224" s="55">
        <f t="shared" si="108"/>
        <v>0</v>
      </c>
      <c r="V224" s="77"/>
      <c r="W224" s="70"/>
      <c r="X224" s="55">
        <f t="shared" si="109"/>
        <v>0</v>
      </c>
      <c r="Y224" s="77"/>
      <c r="Z224" s="70"/>
      <c r="AA224" s="55">
        <f t="shared" si="110"/>
        <v>0</v>
      </c>
      <c r="AB224" s="77"/>
      <c r="AC224" s="70"/>
      <c r="AD224" s="55">
        <f t="shared" si="111"/>
        <v>0</v>
      </c>
      <c r="AE224" s="77"/>
      <c r="AF224" s="70"/>
      <c r="AG224" s="55">
        <f t="shared" si="112"/>
        <v>0</v>
      </c>
      <c r="AH224" s="77">
        <v>0</v>
      </c>
      <c r="AI224" s="70"/>
      <c r="AJ224" s="55">
        <f t="shared" si="113"/>
        <v>0</v>
      </c>
      <c r="AK224" s="77">
        <v>0</v>
      </c>
      <c r="AL224" s="70"/>
      <c r="AM224" s="55">
        <f t="shared" si="114"/>
        <v>0</v>
      </c>
      <c r="AN224" s="77">
        <f>SUM(D224,G224,J224,M224,P224,S224,V224,Y224,AB224,AE224,AH224,AK224)</f>
        <v>0</v>
      </c>
      <c r="AO224" s="77">
        <f>SUM(E224,H224,K224,N224,Q224,W224,T224,Z224,AC224,AF224,AI224,AL224)</f>
        <v>0</v>
      </c>
      <c r="AP224" s="56">
        <f t="shared" si="115"/>
        <v>0</v>
      </c>
      <c r="AQ224" s="118"/>
      <c r="AR224" s="121"/>
    </row>
    <row r="225" spans="1:44" x14ac:dyDescent="0.3">
      <c r="A225" s="234"/>
      <c r="B225" s="234"/>
      <c r="C225" s="102" t="s">
        <v>44</v>
      </c>
      <c r="D225" s="58">
        <f>SUM(D222:D224)</f>
        <v>0</v>
      </c>
      <c r="E225" s="71">
        <f>SUM(E222:E224)</f>
        <v>0</v>
      </c>
      <c r="F225" s="59">
        <f t="shared" si="104"/>
        <v>0</v>
      </c>
      <c r="G225" s="58">
        <f>SUM(G222:G224)</f>
        <v>0</v>
      </c>
      <c r="H225" s="71">
        <f>SUM(H222:H224)</f>
        <v>0</v>
      </c>
      <c r="I225" s="59">
        <f t="shared" si="116"/>
        <v>0</v>
      </c>
      <c r="J225" s="58">
        <f>SUM(J222:J224)</f>
        <v>0</v>
      </c>
      <c r="K225" s="71">
        <f>SUM(K222:K224)</f>
        <v>0</v>
      </c>
      <c r="L225" s="59">
        <f t="shared" si="105"/>
        <v>0</v>
      </c>
      <c r="M225" s="58">
        <f>SUM(M222:M224)</f>
        <v>0</v>
      </c>
      <c r="N225" s="71">
        <f>SUM(N222:N224)</f>
        <v>0</v>
      </c>
      <c r="O225" s="59">
        <f t="shared" si="106"/>
        <v>0</v>
      </c>
      <c r="P225" s="58">
        <f>SUM(P222:P224)</f>
        <v>0</v>
      </c>
      <c r="Q225" s="71">
        <f>SUM(Q222:Q224)</f>
        <v>0</v>
      </c>
      <c r="R225" s="59">
        <f t="shared" si="107"/>
        <v>0</v>
      </c>
      <c r="S225" s="58">
        <f>SUM(S222:S224)</f>
        <v>0</v>
      </c>
      <c r="T225" s="71">
        <f>SUM(T222:T224)</f>
        <v>0</v>
      </c>
      <c r="U225" s="59">
        <f t="shared" si="108"/>
        <v>0</v>
      </c>
      <c r="V225" s="58">
        <f>SUM(V222:V224)</f>
        <v>0</v>
      </c>
      <c r="W225" s="71">
        <f>SUM(W222:W224)</f>
        <v>0</v>
      </c>
      <c r="X225" s="59">
        <f t="shared" si="109"/>
        <v>0</v>
      </c>
      <c r="Y225" s="58">
        <f>SUM(Y222:Y224)</f>
        <v>0</v>
      </c>
      <c r="Z225" s="71">
        <f>SUM(Z222:Z224)</f>
        <v>0</v>
      </c>
      <c r="AA225" s="59">
        <f t="shared" si="110"/>
        <v>0</v>
      </c>
      <c r="AB225" s="58">
        <f>SUM(AB222:AB224)</f>
        <v>0</v>
      </c>
      <c r="AC225" s="71">
        <f>SUM(AC222:AC224)</f>
        <v>0</v>
      </c>
      <c r="AD225" s="59">
        <f t="shared" si="111"/>
        <v>0</v>
      </c>
      <c r="AE225" s="58">
        <f>SUM(AE222:AE224)</f>
        <v>0</v>
      </c>
      <c r="AF225" s="71">
        <f>SUM(AF222:AF224)</f>
        <v>0</v>
      </c>
      <c r="AG225" s="59">
        <f t="shared" si="112"/>
        <v>0</v>
      </c>
      <c r="AH225" s="58">
        <v>0</v>
      </c>
      <c r="AI225" s="71">
        <f>SUM(AI222:AI224)</f>
        <v>0</v>
      </c>
      <c r="AJ225" s="59">
        <f t="shared" si="113"/>
        <v>0</v>
      </c>
      <c r="AK225" s="58">
        <v>0</v>
      </c>
      <c r="AL225" s="71">
        <f>SUM(AL222:AL224)</f>
        <v>0</v>
      </c>
      <c r="AM225" s="59">
        <f t="shared" si="114"/>
        <v>0</v>
      </c>
      <c r="AN225" s="58">
        <f>SUM(AN222:AN224)</f>
        <v>0</v>
      </c>
      <c r="AO225" s="58">
        <f>SUM(AO222:AO224)</f>
        <v>0</v>
      </c>
      <c r="AP225" s="60">
        <f t="shared" si="115"/>
        <v>0</v>
      </c>
      <c r="AQ225" s="119">
        <f>SUM(AQ222:AQ224)</f>
        <v>0</v>
      </c>
      <c r="AR225" s="121"/>
    </row>
    <row r="226" spans="1:44" x14ac:dyDescent="0.3">
      <c r="A226" s="235" t="s">
        <v>46</v>
      </c>
      <c r="B226" s="236"/>
      <c r="C226" s="237"/>
      <c r="D226" s="61">
        <f>SUM(D213,D217,D221,D225)</f>
        <v>0</v>
      </c>
      <c r="E226" s="73">
        <f>SUM(E213,E217,E221,E225)</f>
        <v>0</v>
      </c>
      <c r="F226" s="62">
        <f t="shared" si="104"/>
        <v>0</v>
      </c>
      <c r="G226" s="61">
        <f>SUM(G213,G217,G221,G225)</f>
        <v>0</v>
      </c>
      <c r="H226" s="73">
        <f>SUM(H213,H217,H221,H225)</f>
        <v>0</v>
      </c>
      <c r="I226" s="62">
        <f t="shared" si="116"/>
        <v>0</v>
      </c>
      <c r="J226" s="61">
        <f>SUM(J213,J217,J221,J225)</f>
        <v>0</v>
      </c>
      <c r="K226" s="73">
        <f>SUM(K213,K217,K221,K225)</f>
        <v>0</v>
      </c>
      <c r="L226" s="62">
        <f t="shared" si="105"/>
        <v>0</v>
      </c>
      <c r="M226" s="61">
        <f>SUM(M213,M217,M221,M225)</f>
        <v>2865</v>
      </c>
      <c r="N226" s="73">
        <f>SUM(N213,N217,N221,N225)</f>
        <v>0</v>
      </c>
      <c r="O226" s="62">
        <f t="shared" si="106"/>
        <v>0</v>
      </c>
      <c r="P226" s="61">
        <f>SUM(P213,P217,P221,P225)</f>
        <v>0</v>
      </c>
      <c r="Q226" s="73">
        <f>SUM(Q213,Q217,Q221,Q225)</f>
        <v>0</v>
      </c>
      <c r="R226" s="62">
        <f t="shared" si="107"/>
        <v>0</v>
      </c>
      <c r="S226" s="61">
        <f>SUM(S213,S217,S221,S225)</f>
        <v>0</v>
      </c>
      <c r="T226" s="73">
        <f>SUM(T213,T217,T221,T225)</f>
        <v>0</v>
      </c>
      <c r="U226" s="62">
        <f t="shared" si="108"/>
        <v>0</v>
      </c>
      <c r="V226" s="61">
        <f>SUM(V213,V217,V221,V225)</f>
        <v>0</v>
      </c>
      <c r="W226" s="73">
        <f>SUM(W213,W217,W221,W225)</f>
        <v>0</v>
      </c>
      <c r="X226" s="62">
        <f t="shared" si="109"/>
        <v>0</v>
      </c>
      <c r="Y226" s="61">
        <f>SUM(Y213,Y217,Y221,Y225)</f>
        <v>0</v>
      </c>
      <c r="Z226" s="73">
        <f>SUM(Z213,Z217,Z221,Z225)</f>
        <v>0</v>
      </c>
      <c r="AA226" s="62">
        <f t="shared" si="110"/>
        <v>0</v>
      </c>
      <c r="AB226" s="61">
        <f>SUM(AB213,AB217,AB221,AB225)</f>
        <v>0</v>
      </c>
      <c r="AC226" s="73">
        <f>SUM(AC213,AC217,AC221,AC225)</f>
        <v>0</v>
      </c>
      <c r="AD226" s="62">
        <f t="shared" si="111"/>
        <v>0</v>
      </c>
      <c r="AE226" s="61">
        <f>SUM(AE213,AE217,AE221,AE225)</f>
        <v>0</v>
      </c>
      <c r="AF226" s="73">
        <f>SUM(AF213,AF217,AF221,AF225)</f>
        <v>0</v>
      </c>
      <c r="AG226" s="62">
        <f t="shared" si="112"/>
        <v>0</v>
      </c>
      <c r="AH226" s="61">
        <f>SUM(AH213,AH217,AH221,AH225)</f>
        <v>0</v>
      </c>
      <c r="AI226" s="73">
        <f>SUM(AI213,AI217,AI221,AI225)</f>
        <v>0</v>
      </c>
      <c r="AJ226" s="62">
        <f t="shared" si="113"/>
        <v>0</v>
      </c>
      <c r="AK226" s="61">
        <f>SUM(AK213,AK217,AK221,AK225)</f>
        <v>0</v>
      </c>
      <c r="AL226" s="73">
        <f>SUM(AL213,AL217,AL221,AL225)</f>
        <v>0</v>
      </c>
      <c r="AM226" s="62">
        <f t="shared" si="114"/>
        <v>0</v>
      </c>
      <c r="AN226" s="61">
        <f>SUM(AN213,AN217,AN221,AN225)</f>
        <v>2865</v>
      </c>
      <c r="AO226" s="61">
        <f>SUM(AO213,AO217,AO221,AO225)</f>
        <v>0</v>
      </c>
      <c r="AP226" s="63">
        <f t="shared" si="115"/>
        <v>0</v>
      </c>
      <c r="AQ226" s="120">
        <f>SUM(AQ213,AQ217,AQ221,AQ225)</f>
        <v>703</v>
      </c>
      <c r="AR226" s="121"/>
    </row>
    <row r="227" spans="1:44" x14ac:dyDescent="0.3">
      <c r="A227" s="238" t="s">
        <v>31</v>
      </c>
      <c r="B227" s="232" t="s">
        <v>24</v>
      </c>
      <c r="C227" s="100" t="s">
        <v>41</v>
      </c>
      <c r="D227" s="77"/>
      <c r="E227" s="69"/>
      <c r="F227" s="55">
        <f t="shared" si="104"/>
        <v>0</v>
      </c>
      <c r="G227" s="77"/>
      <c r="H227" s="69"/>
      <c r="I227" s="55">
        <f t="shared" si="116"/>
        <v>0</v>
      </c>
      <c r="J227" s="77"/>
      <c r="K227" s="69"/>
      <c r="L227" s="55">
        <f t="shared" si="105"/>
        <v>0</v>
      </c>
      <c r="M227" s="77"/>
      <c r="N227" s="69"/>
      <c r="O227" s="55">
        <f t="shared" si="106"/>
        <v>0</v>
      </c>
      <c r="P227" s="77"/>
      <c r="Q227" s="69"/>
      <c r="R227" s="55">
        <f t="shared" si="107"/>
        <v>0</v>
      </c>
      <c r="S227" s="77"/>
      <c r="T227" s="69"/>
      <c r="U227" s="55">
        <f t="shared" si="108"/>
        <v>0</v>
      </c>
      <c r="V227" s="77"/>
      <c r="W227" s="70"/>
      <c r="X227" s="55">
        <f t="shared" si="109"/>
        <v>0</v>
      </c>
      <c r="Y227" s="77">
        <v>0</v>
      </c>
      <c r="Z227" s="69"/>
      <c r="AA227" s="55">
        <f t="shared" si="110"/>
        <v>0</v>
      </c>
      <c r="AB227" s="5">
        <v>1122</v>
      </c>
      <c r="AC227" s="70"/>
      <c r="AD227" s="55">
        <f t="shared" si="111"/>
        <v>0</v>
      </c>
      <c r="AE227" s="77"/>
      <c r="AF227" s="77"/>
      <c r="AG227" s="55">
        <f t="shared" si="112"/>
        <v>0</v>
      </c>
      <c r="AH227" s="77">
        <v>0</v>
      </c>
      <c r="AI227" s="69"/>
      <c r="AJ227" s="55">
        <f t="shared" si="113"/>
        <v>0</v>
      </c>
      <c r="AK227" s="77">
        <v>0</v>
      </c>
      <c r="AL227" s="69"/>
      <c r="AM227" s="55">
        <f t="shared" si="114"/>
        <v>0</v>
      </c>
      <c r="AN227" s="97">
        <f>SUM(D227,G227,J227,M227,P227,S227,V227,Y227,AB227,AE227,AH227,AK227)</f>
        <v>1122</v>
      </c>
      <c r="AO227" s="77">
        <f>SUM(E227,H227,K227,N227,Q227,W227,T227,Z227,AC227,AF227,AI227,AL227)</f>
        <v>0</v>
      </c>
      <c r="AP227" s="56">
        <f t="shared" si="115"/>
        <v>0</v>
      </c>
      <c r="AQ227" s="118">
        <v>278</v>
      </c>
      <c r="AR227" s="121"/>
    </row>
    <row r="228" spans="1:44" x14ac:dyDescent="0.3">
      <c r="A228" s="233"/>
      <c r="B228" s="233"/>
      <c r="C228" s="100" t="s">
        <v>43</v>
      </c>
      <c r="D228" s="77"/>
      <c r="E228" s="70"/>
      <c r="F228" s="55">
        <f t="shared" si="104"/>
        <v>0</v>
      </c>
      <c r="G228" s="77"/>
      <c r="H228" s="70"/>
      <c r="I228" s="55">
        <f t="shared" si="116"/>
        <v>0</v>
      </c>
      <c r="J228" s="77"/>
      <c r="K228" s="70"/>
      <c r="L228" s="55">
        <f t="shared" si="105"/>
        <v>0</v>
      </c>
      <c r="M228" s="77"/>
      <c r="N228" s="70"/>
      <c r="O228" s="55">
        <f t="shared" si="106"/>
        <v>0</v>
      </c>
      <c r="P228" s="77"/>
      <c r="Q228" s="70"/>
      <c r="R228" s="55">
        <f t="shared" si="107"/>
        <v>0</v>
      </c>
      <c r="S228" s="77"/>
      <c r="T228" s="70"/>
      <c r="U228" s="55">
        <f t="shared" si="108"/>
        <v>0</v>
      </c>
      <c r="V228" s="77"/>
      <c r="W228" s="70"/>
      <c r="X228" s="55">
        <f t="shared" si="109"/>
        <v>0</v>
      </c>
      <c r="Y228" s="77"/>
      <c r="Z228" s="70"/>
      <c r="AA228" s="55">
        <f t="shared" si="110"/>
        <v>0</v>
      </c>
      <c r="AB228" s="77">
        <v>1096</v>
      </c>
      <c r="AC228" s="70"/>
      <c r="AD228" s="55">
        <f t="shared" si="111"/>
        <v>0</v>
      </c>
      <c r="AE228" s="77"/>
      <c r="AF228" s="77"/>
      <c r="AG228" s="55">
        <f t="shared" si="112"/>
        <v>0</v>
      </c>
      <c r="AH228" s="77">
        <v>0</v>
      </c>
      <c r="AI228" s="70"/>
      <c r="AJ228" s="55">
        <f t="shared" si="113"/>
        <v>0</v>
      </c>
      <c r="AK228" s="77">
        <v>0</v>
      </c>
      <c r="AL228" s="70"/>
      <c r="AM228" s="55">
        <f t="shared" si="114"/>
        <v>0</v>
      </c>
      <c r="AN228" s="97">
        <f>SUM(D228,G228,J228,M228,P228,S228,V228,Y228,AB228,AE228,AH228,AK228)</f>
        <v>1096</v>
      </c>
      <c r="AO228" s="77">
        <f>SUM(E228,H228,K228,N228,Q228,W228,T228,Z228,AC228,AF228,AI228,AL228)</f>
        <v>0</v>
      </c>
      <c r="AP228" s="56">
        <f t="shared" si="115"/>
        <v>0</v>
      </c>
      <c r="AQ228" s="118">
        <v>290</v>
      </c>
      <c r="AR228" s="121"/>
    </row>
    <row r="229" spans="1:44" x14ac:dyDescent="0.3">
      <c r="A229" s="233"/>
      <c r="B229" s="233"/>
      <c r="C229" s="100" t="s">
        <v>47</v>
      </c>
      <c r="D229" s="77"/>
      <c r="E229" s="70"/>
      <c r="F229" s="55">
        <f t="shared" si="104"/>
        <v>0</v>
      </c>
      <c r="G229" s="77"/>
      <c r="H229" s="70"/>
      <c r="I229" s="55">
        <f t="shared" si="116"/>
        <v>0</v>
      </c>
      <c r="J229" s="77"/>
      <c r="K229" s="70"/>
      <c r="L229" s="55">
        <f t="shared" si="105"/>
        <v>0</v>
      </c>
      <c r="M229" s="77"/>
      <c r="N229" s="70"/>
      <c r="O229" s="55">
        <f t="shared" si="106"/>
        <v>0</v>
      </c>
      <c r="P229" s="77"/>
      <c r="Q229" s="70"/>
      <c r="R229" s="55">
        <f t="shared" si="107"/>
        <v>0</v>
      </c>
      <c r="S229" s="77"/>
      <c r="T229" s="70"/>
      <c r="U229" s="55">
        <f t="shared" si="108"/>
        <v>0</v>
      </c>
      <c r="V229" s="77"/>
      <c r="W229" s="70"/>
      <c r="X229" s="55">
        <f t="shared" si="109"/>
        <v>0</v>
      </c>
      <c r="Y229" s="77"/>
      <c r="Z229" s="70"/>
      <c r="AA229" s="55">
        <f t="shared" si="110"/>
        <v>0</v>
      </c>
      <c r="AB229" s="77">
        <v>1129</v>
      </c>
      <c r="AC229" s="70"/>
      <c r="AD229" s="55">
        <f t="shared" si="111"/>
        <v>0</v>
      </c>
      <c r="AE229" s="77"/>
      <c r="AF229" s="77"/>
      <c r="AG229" s="55">
        <f t="shared" si="112"/>
        <v>0</v>
      </c>
      <c r="AH229" s="77">
        <v>0</v>
      </c>
      <c r="AI229" s="70"/>
      <c r="AJ229" s="55">
        <f t="shared" si="113"/>
        <v>0</v>
      </c>
      <c r="AK229" s="77">
        <v>0</v>
      </c>
      <c r="AL229" s="70"/>
      <c r="AM229" s="55">
        <f t="shared" si="114"/>
        <v>0</v>
      </c>
      <c r="AN229" s="97">
        <f>SUM(D229,G229,J229,M229,P229,S229,V229,Y229,AB229,AE229,AH229,AK229)</f>
        <v>1129</v>
      </c>
      <c r="AO229" s="77">
        <f>SUM(E229,H229,K229,N229,Q229,W229,T229,Z229,AC229,AF229,AI229,AL229)</f>
        <v>0</v>
      </c>
      <c r="AP229" s="56">
        <f t="shared" si="115"/>
        <v>0</v>
      </c>
      <c r="AQ229" s="118">
        <v>313</v>
      </c>
      <c r="AR229" s="121"/>
    </row>
    <row r="230" spans="1:44" x14ac:dyDescent="0.3">
      <c r="A230" s="233"/>
      <c r="B230" s="234"/>
      <c r="C230" s="102" t="s">
        <v>44</v>
      </c>
      <c r="D230" s="58">
        <f>SUM(D227:D229)</f>
        <v>0</v>
      </c>
      <c r="E230" s="71">
        <f>SUM(E227:E229)</f>
        <v>0</v>
      </c>
      <c r="F230" s="59">
        <f t="shared" si="104"/>
        <v>0</v>
      </c>
      <c r="G230" s="58">
        <f>SUM(G227:G229)</f>
        <v>0</v>
      </c>
      <c r="H230" s="71">
        <f>SUM(H227:H229)</f>
        <v>0</v>
      </c>
      <c r="I230" s="59">
        <f t="shared" si="116"/>
        <v>0</v>
      </c>
      <c r="J230" s="58">
        <f>SUM(J227:J229)</f>
        <v>0</v>
      </c>
      <c r="K230" s="71">
        <f>SUM(K227:K229)</f>
        <v>0</v>
      </c>
      <c r="L230" s="59">
        <f t="shared" si="105"/>
        <v>0</v>
      </c>
      <c r="M230" s="58">
        <f>SUM(M227:M229)</f>
        <v>0</v>
      </c>
      <c r="N230" s="71">
        <f>SUM(N227:N229)</f>
        <v>0</v>
      </c>
      <c r="O230" s="59">
        <f t="shared" si="106"/>
        <v>0</v>
      </c>
      <c r="P230" s="58">
        <f>SUM(P227:P229)</f>
        <v>0</v>
      </c>
      <c r="Q230" s="71">
        <f>SUM(Q227:Q229)</f>
        <v>0</v>
      </c>
      <c r="R230" s="59">
        <f t="shared" si="107"/>
        <v>0</v>
      </c>
      <c r="S230" s="58">
        <f>SUM(S227:S229)</f>
        <v>0</v>
      </c>
      <c r="T230" s="71">
        <f>SUM(T227:T229)</f>
        <v>0</v>
      </c>
      <c r="U230" s="59">
        <f t="shared" si="108"/>
        <v>0</v>
      </c>
      <c r="V230" s="58">
        <f>SUM(V227:V229)</f>
        <v>0</v>
      </c>
      <c r="W230" s="71">
        <f>SUM(W227:W229)</f>
        <v>0</v>
      </c>
      <c r="X230" s="59">
        <f t="shared" si="109"/>
        <v>0</v>
      </c>
      <c r="Y230" s="58">
        <f>SUM(Y227:Y229)</f>
        <v>0</v>
      </c>
      <c r="Z230" s="71">
        <f>SUM(Z227:Z229)</f>
        <v>0</v>
      </c>
      <c r="AA230" s="59">
        <f t="shared" si="110"/>
        <v>0</v>
      </c>
      <c r="AB230" s="58">
        <f>SUM(AB227:AB229)</f>
        <v>3347</v>
      </c>
      <c r="AC230" s="71">
        <f>SUM(AC227:AC229)</f>
        <v>0</v>
      </c>
      <c r="AD230" s="59">
        <f t="shared" si="111"/>
        <v>0</v>
      </c>
      <c r="AE230" s="58">
        <f>SUM(AE227:AE229)</f>
        <v>0</v>
      </c>
      <c r="AF230" s="58">
        <f>SUM(AF227:AF229)</f>
        <v>0</v>
      </c>
      <c r="AG230" s="59">
        <f t="shared" si="112"/>
        <v>0</v>
      </c>
      <c r="AH230" s="58">
        <v>0</v>
      </c>
      <c r="AI230" s="71">
        <f>SUM(AI227:AI229)</f>
        <v>0</v>
      </c>
      <c r="AJ230" s="59">
        <f t="shared" si="113"/>
        <v>0</v>
      </c>
      <c r="AK230" s="58">
        <v>0</v>
      </c>
      <c r="AL230" s="71">
        <f>SUM(AL227:AL229)</f>
        <v>0</v>
      </c>
      <c r="AM230" s="59">
        <f t="shared" si="114"/>
        <v>0</v>
      </c>
      <c r="AN230" s="58">
        <f>SUM(AN227:AN229)</f>
        <v>3347</v>
      </c>
      <c r="AO230" s="58">
        <f>SUM(AO227:AO229)</f>
        <v>0</v>
      </c>
      <c r="AP230" s="60">
        <f t="shared" si="115"/>
        <v>0</v>
      </c>
      <c r="AQ230" s="119">
        <f>SUM(AQ227:AQ229)</f>
        <v>881</v>
      </c>
      <c r="AR230" s="121"/>
    </row>
    <row r="231" spans="1:44" x14ac:dyDescent="0.3">
      <c r="A231" s="233"/>
      <c r="B231" s="232" t="s">
        <v>25</v>
      </c>
      <c r="C231" s="100" t="s">
        <v>38</v>
      </c>
      <c r="D231" s="77"/>
      <c r="E231" s="70"/>
      <c r="F231" s="55">
        <f t="shared" si="104"/>
        <v>0</v>
      </c>
      <c r="G231" s="77"/>
      <c r="H231" s="70"/>
      <c r="I231" s="55">
        <f t="shared" si="116"/>
        <v>0</v>
      </c>
      <c r="J231" s="77"/>
      <c r="K231" s="70"/>
      <c r="L231" s="55">
        <f t="shared" si="105"/>
        <v>0</v>
      </c>
      <c r="M231" s="77"/>
      <c r="N231" s="70"/>
      <c r="O231" s="55">
        <f t="shared" si="106"/>
        <v>0</v>
      </c>
      <c r="P231" s="77"/>
      <c r="Q231" s="70"/>
      <c r="R231" s="55">
        <f t="shared" si="107"/>
        <v>0</v>
      </c>
      <c r="S231" s="77"/>
      <c r="T231" s="70"/>
      <c r="U231" s="55">
        <f t="shared" si="108"/>
        <v>0</v>
      </c>
      <c r="V231" s="77"/>
      <c r="W231" s="70"/>
      <c r="X231" s="55">
        <f t="shared" si="109"/>
        <v>0</v>
      </c>
      <c r="Y231" s="77"/>
      <c r="Z231" s="70"/>
      <c r="AA231" s="55">
        <f t="shared" si="110"/>
        <v>0</v>
      </c>
      <c r="AB231" s="77"/>
      <c r="AC231" s="70"/>
      <c r="AD231" s="55">
        <f t="shared" si="111"/>
        <v>0</v>
      </c>
      <c r="AE231" s="77"/>
      <c r="AF231" s="77"/>
      <c r="AG231" s="55">
        <f t="shared" si="112"/>
        <v>0</v>
      </c>
      <c r="AH231" s="77">
        <v>0</v>
      </c>
      <c r="AI231" s="69"/>
      <c r="AJ231" s="55">
        <f t="shared" si="113"/>
        <v>0</v>
      </c>
      <c r="AK231" s="77">
        <v>0</v>
      </c>
      <c r="AL231" s="69"/>
      <c r="AM231" s="55">
        <f t="shared" si="114"/>
        <v>0</v>
      </c>
      <c r="AN231" s="97">
        <f>SUM(D231,G231,J231,M231,P231,S231,V231,Y231,AB231,AE231,AH231,AK231)</f>
        <v>0</v>
      </c>
      <c r="AO231" s="77">
        <f>SUM(E231,H231,K231,N231,Q231,W231,T231,Z231,AC231,AF231,AI231,AL231)</f>
        <v>0</v>
      </c>
      <c r="AP231" s="56">
        <f t="shared" si="115"/>
        <v>0</v>
      </c>
      <c r="AQ231" s="118"/>
      <c r="AR231" s="121"/>
    </row>
    <row r="232" spans="1:44" x14ac:dyDescent="0.3">
      <c r="A232" s="233"/>
      <c r="B232" s="233"/>
      <c r="C232" s="54" t="s">
        <v>39</v>
      </c>
      <c r="D232" s="77"/>
      <c r="E232" s="77"/>
      <c r="F232" s="55">
        <f t="shared" si="104"/>
        <v>0</v>
      </c>
      <c r="G232" s="77"/>
      <c r="H232" s="77"/>
      <c r="I232" s="55">
        <f t="shared" si="116"/>
        <v>0</v>
      </c>
      <c r="J232" s="77"/>
      <c r="K232" s="77"/>
      <c r="L232" s="55">
        <f t="shared" si="105"/>
        <v>0</v>
      </c>
      <c r="M232" s="77"/>
      <c r="N232" s="77"/>
      <c r="O232" s="55">
        <f t="shared" si="106"/>
        <v>0</v>
      </c>
      <c r="P232" s="77"/>
      <c r="Q232" s="77"/>
      <c r="R232" s="55">
        <f t="shared" si="107"/>
        <v>0</v>
      </c>
      <c r="S232" s="77"/>
      <c r="T232" s="77"/>
      <c r="U232" s="55">
        <f t="shared" si="108"/>
        <v>0</v>
      </c>
      <c r="V232" s="77"/>
      <c r="W232" s="77"/>
      <c r="X232" s="55">
        <f t="shared" si="109"/>
        <v>0</v>
      </c>
      <c r="Y232" s="77"/>
      <c r="Z232" s="77"/>
      <c r="AA232" s="55">
        <f t="shared" si="110"/>
        <v>0</v>
      </c>
      <c r="AB232" s="77"/>
      <c r="AC232" s="77"/>
      <c r="AD232" s="55">
        <f t="shared" si="111"/>
        <v>0</v>
      </c>
      <c r="AE232" s="77"/>
      <c r="AF232" s="77"/>
      <c r="AG232" s="55">
        <f t="shared" si="112"/>
        <v>0</v>
      </c>
      <c r="AH232" s="77">
        <v>0</v>
      </c>
      <c r="AI232" s="70"/>
      <c r="AJ232" s="55">
        <f t="shared" si="113"/>
        <v>0</v>
      </c>
      <c r="AK232" s="77">
        <v>0</v>
      </c>
      <c r="AL232" s="70"/>
      <c r="AM232" s="55">
        <f t="shared" si="114"/>
        <v>0</v>
      </c>
      <c r="AN232" s="97">
        <f>SUM(D232,G232,J232,M232,P232,S232,V232,Y232,AB232,AE232,AH232,AK232)</f>
        <v>0</v>
      </c>
      <c r="AO232" s="77">
        <f>SUM(E232,H232,K232,N232,Q232,W232,T232,Z232,AC232,AF232,AI232,AL232)</f>
        <v>0</v>
      </c>
      <c r="AP232" s="56">
        <f t="shared" si="115"/>
        <v>0</v>
      </c>
      <c r="AQ232" s="118"/>
      <c r="AR232" s="122"/>
    </row>
    <row r="233" spans="1:44" x14ac:dyDescent="0.3">
      <c r="A233" s="233"/>
      <c r="B233" s="233"/>
      <c r="C233" s="100" t="s">
        <v>52</v>
      </c>
      <c r="D233" s="77"/>
      <c r="E233" s="70"/>
      <c r="F233" s="55">
        <f t="shared" si="104"/>
        <v>0</v>
      </c>
      <c r="G233" s="77"/>
      <c r="H233" s="70"/>
      <c r="I233" s="55">
        <f t="shared" si="116"/>
        <v>0</v>
      </c>
      <c r="J233" s="77"/>
      <c r="K233" s="70"/>
      <c r="L233" s="55">
        <f t="shared" si="105"/>
        <v>0</v>
      </c>
      <c r="M233" s="77"/>
      <c r="N233" s="70"/>
      <c r="O233" s="55">
        <f t="shared" si="106"/>
        <v>0</v>
      </c>
      <c r="P233" s="77"/>
      <c r="Q233" s="70"/>
      <c r="R233" s="55">
        <f t="shared" si="107"/>
        <v>0</v>
      </c>
      <c r="S233" s="77"/>
      <c r="T233" s="70"/>
      <c r="U233" s="55">
        <f t="shared" si="108"/>
        <v>0</v>
      </c>
      <c r="V233" s="77"/>
      <c r="W233" s="70"/>
      <c r="X233" s="55">
        <f t="shared" si="109"/>
        <v>0</v>
      </c>
      <c r="Y233" s="77"/>
      <c r="Z233" s="77"/>
      <c r="AA233" s="55">
        <f t="shared" si="110"/>
        <v>0</v>
      </c>
      <c r="AB233" s="77"/>
      <c r="AC233" s="70"/>
      <c r="AD233" s="55">
        <f t="shared" si="111"/>
        <v>0</v>
      </c>
      <c r="AE233" s="77"/>
      <c r="AF233" s="77"/>
      <c r="AG233" s="55">
        <f t="shared" si="112"/>
        <v>0</v>
      </c>
      <c r="AH233" s="77">
        <v>0</v>
      </c>
      <c r="AI233" s="70"/>
      <c r="AJ233" s="55">
        <f t="shared" si="113"/>
        <v>0</v>
      </c>
      <c r="AK233" s="77">
        <v>0</v>
      </c>
      <c r="AL233" s="70"/>
      <c r="AM233" s="55">
        <f t="shared" si="114"/>
        <v>0</v>
      </c>
      <c r="AN233" s="97">
        <f>SUM(D233,G233,J233,M233,P233,S233,V233,Y233,AB233,AE233,AH233,AK233)</f>
        <v>0</v>
      </c>
      <c r="AO233" s="77">
        <f>SUM(E233,H233,K233,N233,Q233,W233,T233,Z233,AC233,AF233,AI233,AL233)</f>
        <v>0</v>
      </c>
      <c r="AP233" s="56">
        <f t="shared" si="115"/>
        <v>0</v>
      </c>
      <c r="AQ233" s="118"/>
      <c r="AR233" s="121"/>
    </row>
    <row r="234" spans="1:44" x14ac:dyDescent="0.3">
      <c r="A234" s="233"/>
      <c r="B234" s="234"/>
      <c r="C234" s="102" t="s">
        <v>44</v>
      </c>
      <c r="D234" s="58">
        <f>SUM(D231:D233)</f>
        <v>0</v>
      </c>
      <c r="E234" s="71">
        <f>SUM(E231:E233)</f>
        <v>0</v>
      </c>
      <c r="F234" s="59">
        <f t="shared" si="104"/>
        <v>0</v>
      </c>
      <c r="G234" s="58">
        <f>SUM(G231:G233)</f>
        <v>0</v>
      </c>
      <c r="H234" s="71">
        <f>SUM(H231:H233)</f>
        <v>0</v>
      </c>
      <c r="I234" s="59">
        <f t="shared" si="116"/>
        <v>0</v>
      </c>
      <c r="J234" s="58">
        <f>SUM(J231:J233)</f>
        <v>0</v>
      </c>
      <c r="K234" s="71">
        <f>SUM(K231:K233)</f>
        <v>0</v>
      </c>
      <c r="L234" s="59">
        <f t="shared" si="105"/>
        <v>0</v>
      </c>
      <c r="M234" s="58">
        <f>SUM(M231:M233)</f>
        <v>0</v>
      </c>
      <c r="N234" s="71">
        <f>SUM(N231:N233)</f>
        <v>0</v>
      </c>
      <c r="O234" s="59">
        <f t="shared" si="106"/>
        <v>0</v>
      </c>
      <c r="P234" s="58">
        <f>SUM(P231:P233)</f>
        <v>0</v>
      </c>
      <c r="Q234" s="71">
        <f>SUM(Q231:Q233)</f>
        <v>0</v>
      </c>
      <c r="R234" s="59">
        <f t="shared" si="107"/>
        <v>0</v>
      </c>
      <c r="S234" s="58">
        <f>SUM(S231:S233)</f>
        <v>0</v>
      </c>
      <c r="T234" s="71">
        <f>SUM(T231:T233)</f>
        <v>0</v>
      </c>
      <c r="U234" s="59">
        <f t="shared" si="108"/>
        <v>0</v>
      </c>
      <c r="V234" s="58">
        <f>SUM(V231:V233)</f>
        <v>0</v>
      </c>
      <c r="W234" s="71">
        <f>SUM(W231:W233)</f>
        <v>0</v>
      </c>
      <c r="X234" s="59">
        <f t="shared" si="109"/>
        <v>0</v>
      </c>
      <c r="Y234" s="58">
        <f>SUM(Y231:Y233)</f>
        <v>0</v>
      </c>
      <c r="Z234" s="71">
        <f>SUM(Z231:Z233)</f>
        <v>0</v>
      </c>
      <c r="AA234" s="59">
        <f t="shared" si="110"/>
        <v>0</v>
      </c>
      <c r="AB234" s="58">
        <f>SUM(AB231:AB233)</f>
        <v>0</v>
      </c>
      <c r="AC234" s="71">
        <f>SUM(AC231:AC233)</f>
        <v>0</v>
      </c>
      <c r="AD234" s="59">
        <f t="shared" si="111"/>
        <v>0</v>
      </c>
      <c r="AE234" s="58">
        <f>SUM(AE231:AE233)</f>
        <v>0</v>
      </c>
      <c r="AF234" s="58">
        <f>SUM(AF231:AF233)</f>
        <v>0</v>
      </c>
      <c r="AG234" s="59">
        <f t="shared" si="112"/>
        <v>0</v>
      </c>
      <c r="AH234" s="58">
        <v>0</v>
      </c>
      <c r="AI234" s="71">
        <f>SUM(AI231:AI233)</f>
        <v>0</v>
      </c>
      <c r="AJ234" s="59">
        <f t="shared" si="113"/>
        <v>0</v>
      </c>
      <c r="AK234" s="58">
        <v>0</v>
      </c>
      <c r="AL234" s="71">
        <f>SUM(AL231:AL233)</f>
        <v>0</v>
      </c>
      <c r="AM234" s="59">
        <f t="shared" si="114"/>
        <v>0</v>
      </c>
      <c r="AN234" s="58">
        <f>SUM(AN231:AN233)</f>
        <v>0</v>
      </c>
      <c r="AO234" s="58">
        <f>SUM(AO231:AO233)</f>
        <v>0</v>
      </c>
      <c r="AP234" s="60">
        <f t="shared" si="115"/>
        <v>0</v>
      </c>
      <c r="AQ234" s="119">
        <f>SUM(AQ231:AQ233)</f>
        <v>0</v>
      </c>
      <c r="AR234" s="121"/>
    </row>
    <row r="235" spans="1:44" x14ac:dyDescent="0.3">
      <c r="A235" s="233"/>
      <c r="B235" s="232" t="s">
        <v>26</v>
      </c>
      <c r="C235" s="100" t="s">
        <v>55</v>
      </c>
      <c r="D235" s="77"/>
      <c r="E235" s="77"/>
      <c r="F235" s="55">
        <f t="shared" si="104"/>
        <v>0</v>
      </c>
      <c r="G235" s="77"/>
      <c r="H235" s="77"/>
      <c r="I235" s="55">
        <f t="shared" si="116"/>
        <v>0</v>
      </c>
      <c r="J235" s="77"/>
      <c r="K235" s="77"/>
      <c r="L235" s="55">
        <f t="shared" si="105"/>
        <v>0</v>
      </c>
      <c r="M235" s="77"/>
      <c r="N235" s="77"/>
      <c r="O235" s="55">
        <f t="shared" si="106"/>
        <v>0</v>
      </c>
      <c r="P235" s="77"/>
      <c r="Q235" s="77"/>
      <c r="R235" s="55">
        <f t="shared" si="107"/>
        <v>0</v>
      </c>
      <c r="S235" s="77"/>
      <c r="T235" s="77"/>
      <c r="U235" s="55">
        <f t="shared" si="108"/>
        <v>0</v>
      </c>
      <c r="V235" s="77"/>
      <c r="W235" s="77"/>
      <c r="X235" s="55">
        <f t="shared" si="109"/>
        <v>0</v>
      </c>
      <c r="Y235" s="77"/>
      <c r="Z235" s="77"/>
      <c r="AA235" s="55">
        <f t="shared" si="110"/>
        <v>0</v>
      </c>
      <c r="AB235" s="77"/>
      <c r="AC235" s="77"/>
      <c r="AD235" s="55">
        <f t="shared" si="111"/>
        <v>0</v>
      </c>
      <c r="AE235" s="77"/>
      <c r="AF235" s="77"/>
      <c r="AG235" s="55">
        <f t="shared" si="112"/>
        <v>0</v>
      </c>
      <c r="AH235" s="77">
        <v>0</v>
      </c>
      <c r="AI235" s="69"/>
      <c r="AJ235" s="55">
        <f t="shared" si="113"/>
        <v>0</v>
      </c>
      <c r="AK235" s="77">
        <v>0</v>
      </c>
      <c r="AL235" s="69"/>
      <c r="AM235" s="55">
        <f t="shared" si="114"/>
        <v>0</v>
      </c>
      <c r="AN235" s="97">
        <f>SUM(D235,G235,J235,M235,P235,S235,V235,Y235,AB235,AE235,AH235,AK235)</f>
        <v>0</v>
      </c>
      <c r="AO235" s="77">
        <f>SUM(E235,H235,K235,N235,Q235,W235,T235,Z235,AC235,AF235,AI235,AL235)</f>
        <v>0</v>
      </c>
      <c r="AP235" s="56">
        <f t="shared" si="115"/>
        <v>0</v>
      </c>
      <c r="AQ235" s="124"/>
      <c r="AR235" s="121"/>
    </row>
    <row r="236" spans="1:44" x14ac:dyDescent="0.3">
      <c r="A236" s="233"/>
      <c r="B236" s="233"/>
      <c r="C236" s="100" t="s">
        <v>50</v>
      </c>
      <c r="D236" s="77"/>
      <c r="E236" s="72"/>
      <c r="F236" s="55">
        <f t="shared" si="104"/>
        <v>0</v>
      </c>
      <c r="G236" s="77"/>
      <c r="H236" s="72"/>
      <c r="I236" s="55">
        <f t="shared" si="116"/>
        <v>0</v>
      </c>
      <c r="J236" s="77"/>
      <c r="K236" s="72"/>
      <c r="L236" s="55">
        <f t="shared" si="105"/>
        <v>0</v>
      </c>
      <c r="M236" s="77"/>
      <c r="N236" s="72"/>
      <c r="O236" s="55">
        <f t="shared" si="106"/>
        <v>0</v>
      </c>
      <c r="P236" s="77"/>
      <c r="Q236" s="72"/>
      <c r="R236" s="55">
        <f t="shared" si="107"/>
        <v>0</v>
      </c>
      <c r="S236" s="77"/>
      <c r="T236" s="72"/>
      <c r="U236" s="55">
        <f t="shared" si="108"/>
        <v>0</v>
      </c>
      <c r="V236" s="148"/>
      <c r="W236" s="70"/>
      <c r="X236" s="55">
        <f t="shared" si="109"/>
        <v>0</v>
      </c>
      <c r="Y236" s="77"/>
      <c r="Z236" s="72"/>
      <c r="AA236" s="55">
        <f t="shared" si="110"/>
        <v>0</v>
      </c>
      <c r="AB236" s="142"/>
      <c r="AC236" s="70"/>
      <c r="AD236" s="55">
        <f t="shared" si="111"/>
        <v>0</v>
      </c>
      <c r="AE236" s="77"/>
      <c r="AF236" s="77"/>
      <c r="AG236" s="55">
        <f t="shared" si="112"/>
        <v>0</v>
      </c>
      <c r="AH236" s="77">
        <v>0</v>
      </c>
      <c r="AI236" s="70"/>
      <c r="AJ236" s="55">
        <f t="shared" si="113"/>
        <v>0</v>
      </c>
      <c r="AK236" s="77">
        <v>0</v>
      </c>
      <c r="AL236" s="70"/>
      <c r="AM236" s="55">
        <f t="shared" si="114"/>
        <v>0</v>
      </c>
      <c r="AN236" s="97">
        <f>SUM(D236,G236,J236,M236,P236,S236,V236,Y236,AB236,AE236,AH236,AK236)</f>
        <v>0</v>
      </c>
      <c r="AO236" s="77">
        <f>SUM(E236,H236,K236,N236,Q236,W236,T236,Z236,AC236,AF236,AI236,AL236)</f>
        <v>0</v>
      </c>
      <c r="AP236" s="56">
        <f t="shared" si="115"/>
        <v>0</v>
      </c>
      <c r="AQ236" s="118"/>
      <c r="AR236" s="121"/>
    </row>
    <row r="237" spans="1:44" x14ac:dyDescent="0.3">
      <c r="A237" s="233"/>
      <c r="B237" s="233"/>
      <c r="C237" s="100" t="s">
        <v>51</v>
      </c>
      <c r="D237" s="77"/>
      <c r="E237" s="70"/>
      <c r="F237" s="55">
        <f t="shared" si="104"/>
        <v>0</v>
      </c>
      <c r="G237" s="77"/>
      <c r="H237" s="70"/>
      <c r="I237" s="55">
        <f t="shared" si="116"/>
        <v>0</v>
      </c>
      <c r="J237" s="77"/>
      <c r="K237" s="70"/>
      <c r="L237" s="55">
        <f t="shared" si="105"/>
        <v>0</v>
      </c>
      <c r="M237" s="77"/>
      <c r="N237" s="70"/>
      <c r="O237" s="55">
        <f t="shared" si="106"/>
        <v>0</v>
      </c>
      <c r="P237" s="77"/>
      <c r="Q237" s="70"/>
      <c r="R237" s="55">
        <f t="shared" si="107"/>
        <v>0</v>
      </c>
      <c r="S237" s="77"/>
      <c r="T237" s="70"/>
      <c r="U237" s="55">
        <f t="shared" si="108"/>
        <v>0</v>
      </c>
      <c r="V237" s="77"/>
      <c r="W237" s="70"/>
      <c r="X237" s="55">
        <f t="shared" si="109"/>
        <v>0</v>
      </c>
      <c r="Y237" s="77"/>
      <c r="Z237" s="70"/>
      <c r="AA237" s="55">
        <f t="shared" si="110"/>
        <v>0</v>
      </c>
      <c r="AB237" s="77"/>
      <c r="AC237" s="70"/>
      <c r="AD237" s="55">
        <f t="shared" si="111"/>
        <v>0</v>
      </c>
      <c r="AE237" s="77"/>
      <c r="AF237" s="77"/>
      <c r="AG237" s="55">
        <f t="shared" si="112"/>
        <v>0</v>
      </c>
      <c r="AH237" s="77">
        <v>0</v>
      </c>
      <c r="AI237" s="70"/>
      <c r="AJ237" s="55">
        <f t="shared" si="113"/>
        <v>0</v>
      </c>
      <c r="AK237" s="77">
        <v>0</v>
      </c>
      <c r="AL237" s="70"/>
      <c r="AM237" s="55">
        <f t="shared" si="114"/>
        <v>0</v>
      </c>
      <c r="AN237" s="97">
        <f>SUM(D237,G237,J237,M237,P237,S237,V237,Y237,AB237,AE237,AH237,AK237)</f>
        <v>0</v>
      </c>
      <c r="AO237" s="77">
        <f>SUM(E237,H237,K237,N237,Q237,W237,T237,Z237,AC237,AF237,AI237,AL237)</f>
        <v>0</v>
      </c>
      <c r="AP237" s="56">
        <f t="shared" si="115"/>
        <v>0</v>
      </c>
      <c r="AQ237" s="118"/>
      <c r="AR237" s="121"/>
    </row>
    <row r="238" spans="1:44" x14ac:dyDescent="0.3">
      <c r="A238" s="233"/>
      <c r="B238" s="234"/>
      <c r="C238" s="102" t="s">
        <v>44</v>
      </c>
      <c r="D238" s="58">
        <f>SUM(D235:D237)</f>
        <v>0</v>
      </c>
      <c r="E238" s="71">
        <f>SUM(E235:E237)</f>
        <v>0</v>
      </c>
      <c r="F238" s="59">
        <f t="shared" si="104"/>
        <v>0</v>
      </c>
      <c r="G238" s="58">
        <f>SUM(G235:G237)</f>
        <v>0</v>
      </c>
      <c r="H238" s="71">
        <f>SUM(H235:H237)</f>
        <v>0</v>
      </c>
      <c r="I238" s="59">
        <f t="shared" si="116"/>
        <v>0</v>
      </c>
      <c r="J238" s="58">
        <f>SUM(J235:J237)</f>
        <v>0</v>
      </c>
      <c r="K238" s="71">
        <f>SUM(K235:K237)</f>
        <v>0</v>
      </c>
      <c r="L238" s="59">
        <f t="shared" si="105"/>
        <v>0</v>
      </c>
      <c r="M238" s="58">
        <f>SUM(M235:M237)</f>
        <v>0</v>
      </c>
      <c r="N238" s="71">
        <f>SUM(N235:N237)</f>
        <v>0</v>
      </c>
      <c r="O238" s="59">
        <f t="shared" si="106"/>
        <v>0</v>
      </c>
      <c r="P238" s="58">
        <f>SUM(P235:P237)</f>
        <v>0</v>
      </c>
      <c r="Q238" s="71">
        <f>SUM(Q235:Q237)</f>
        <v>0</v>
      </c>
      <c r="R238" s="59">
        <f t="shared" si="107"/>
        <v>0</v>
      </c>
      <c r="S238" s="58">
        <f>SUM(S235:S237)</f>
        <v>0</v>
      </c>
      <c r="T238" s="71">
        <f>SUM(T235:T237)</f>
        <v>0</v>
      </c>
      <c r="U238" s="59">
        <f t="shared" si="108"/>
        <v>0</v>
      </c>
      <c r="V238" s="58">
        <f>SUM(V235:V237)</f>
        <v>0</v>
      </c>
      <c r="W238" s="71">
        <f>SUM(W235:W237)</f>
        <v>0</v>
      </c>
      <c r="X238" s="59">
        <f t="shared" si="109"/>
        <v>0</v>
      </c>
      <c r="Y238" s="58">
        <f>SUM(Y235:Y237)</f>
        <v>0</v>
      </c>
      <c r="Z238" s="71">
        <f>SUM(Z235:Z237)</f>
        <v>0</v>
      </c>
      <c r="AA238" s="59">
        <f t="shared" si="110"/>
        <v>0</v>
      </c>
      <c r="AB238" s="58">
        <f>SUM(AB235:AB237)</f>
        <v>0</v>
      </c>
      <c r="AC238" s="71">
        <f>SUM(AC235:AC237)</f>
        <v>0</v>
      </c>
      <c r="AD238" s="59">
        <f t="shared" si="111"/>
        <v>0</v>
      </c>
      <c r="AE238" s="58">
        <f>SUM(AE235:AE237)</f>
        <v>0</v>
      </c>
      <c r="AF238" s="58">
        <f>SUM(AF235:AF237)</f>
        <v>0</v>
      </c>
      <c r="AG238" s="59">
        <f t="shared" si="112"/>
        <v>0</v>
      </c>
      <c r="AH238" s="58">
        <v>0</v>
      </c>
      <c r="AI238" s="71">
        <f>SUM(AI235:AI237)</f>
        <v>0</v>
      </c>
      <c r="AJ238" s="59">
        <f t="shared" si="113"/>
        <v>0</v>
      </c>
      <c r="AK238" s="58">
        <v>0</v>
      </c>
      <c r="AL238" s="71">
        <f>SUM(AL235:AL237)</f>
        <v>0</v>
      </c>
      <c r="AM238" s="59">
        <f t="shared" si="114"/>
        <v>0</v>
      </c>
      <c r="AN238" s="58">
        <f>SUM(AN235:AN237)</f>
        <v>0</v>
      </c>
      <c r="AO238" s="58">
        <f>SUM(AO235:AO237)</f>
        <v>0</v>
      </c>
      <c r="AP238" s="60">
        <f t="shared" si="115"/>
        <v>0</v>
      </c>
      <c r="AQ238" s="119">
        <f>SUM(AQ235:AQ237)</f>
        <v>0</v>
      </c>
      <c r="AR238" s="121"/>
    </row>
    <row r="239" spans="1:44" x14ac:dyDescent="0.3">
      <c r="A239" s="233"/>
      <c r="B239" s="232" t="s">
        <v>9</v>
      </c>
      <c r="C239" s="100" t="s">
        <v>53</v>
      </c>
      <c r="D239" s="77"/>
      <c r="E239" s="70"/>
      <c r="F239" s="55">
        <f t="shared" si="104"/>
        <v>0</v>
      </c>
      <c r="G239" s="77"/>
      <c r="H239" s="70"/>
      <c r="I239" s="55">
        <f t="shared" si="116"/>
        <v>0</v>
      </c>
      <c r="J239" s="77"/>
      <c r="K239" s="70"/>
      <c r="L239" s="55">
        <f t="shared" si="105"/>
        <v>0</v>
      </c>
      <c r="M239" s="77"/>
      <c r="N239" s="70"/>
      <c r="O239" s="55">
        <f t="shared" si="106"/>
        <v>0</v>
      </c>
      <c r="P239" s="77"/>
      <c r="Q239" s="70"/>
      <c r="R239" s="55">
        <f t="shared" si="107"/>
        <v>0</v>
      </c>
      <c r="S239" s="77"/>
      <c r="T239" s="70"/>
      <c r="U239" s="55">
        <f t="shared" si="108"/>
        <v>0</v>
      </c>
      <c r="V239" s="149"/>
      <c r="W239" s="70"/>
      <c r="X239" s="55">
        <f t="shared" si="109"/>
        <v>0</v>
      </c>
      <c r="Y239" s="77"/>
      <c r="Z239" s="70"/>
      <c r="AA239" s="55">
        <f t="shared" si="110"/>
        <v>0</v>
      </c>
      <c r="AB239" s="142"/>
      <c r="AC239" s="70"/>
      <c r="AD239" s="55">
        <f t="shared" si="111"/>
        <v>0</v>
      </c>
      <c r="AE239" s="77"/>
      <c r="AF239" s="77"/>
      <c r="AG239" s="55">
        <f t="shared" si="112"/>
        <v>0</v>
      </c>
      <c r="AH239" s="77">
        <v>0</v>
      </c>
      <c r="AI239" s="69"/>
      <c r="AJ239" s="55">
        <f t="shared" si="113"/>
        <v>0</v>
      </c>
      <c r="AK239" s="77">
        <v>0</v>
      </c>
      <c r="AL239" s="69"/>
      <c r="AM239" s="55">
        <f t="shared" si="114"/>
        <v>0</v>
      </c>
      <c r="AN239" s="97">
        <f>SUM(D239,G239,J239,M239,P239,S239,V239,Y239,AB239,AE239,AH239,AK239)</f>
        <v>0</v>
      </c>
      <c r="AO239" s="77">
        <f>SUM(E239,H239,K239,N239,Q239,W239,T239,Z239,AC239,AF239,AI239,AL239)</f>
        <v>0</v>
      </c>
      <c r="AP239" s="56">
        <f t="shared" si="115"/>
        <v>0</v>
      </c>
      <c r="AQ239" s="118"/>
      <c r="AR239" s="121"/>
    </row>
    <row r="240" spans="1:44" x14ac:dyDescent="0.3">
      <c r="A240" s="233"/>
      <c r="B240" s="233"/>
      <c r="C240" s="100" t="s">
        <v>48</v>
      </c>
      <c r="D240" s="77"/>
      <c r="E240" s="70"/>
      <c r="F240" s="55">
        <f t="shared" si="104"/>
        <v>0</v>
      </c>
      <c r="G240" s="77"/>
      <c r="H240" s="70"/>
      <c r="I240" s="55">
        <f t="shared" si="116"/>
        <v>0</v>
      </c>
      <c r="J240" s="77"/>
      <c r="K240" s="70"/>
      <c r="L240" s="55">
        <f t="shared" si="105"/>
        <v>0</v>
      </c>
      <c r="M240" s="77"/>
      <c r="N240" s="70"/>
      <c r="O240" s="55">
        <f t="shared" si="106"/>
        <v>0</v>
      </c>
      <c r="P240" s="77"/>
      <c r="Q240" s="70"/>
      <c r="R240" s="55">
        <f t="shared" si="107"/>
        <v>0</v>
      </c>
      <c r="S240" s="77"/>
      <c r="T240" s="70"/>
      <c r="U240" s="55">
        <f t="shared" si="108"/>
        <v>0</v>
      </c>
      <c r="V240" s="77"/>
      <c r="W240" s="70"/>
      <c r="X240" s="55">
        <f t="shared" si="109"/>
        <v>0</v>
      </c>
      <c r="Y240" s="77"/>
      <c r="Z240" s="70"/>
      <c r="AA240" s="55">
        <f t="shared" si="110"/>
        <v>0</v>
      </c>
      <c r="AB240" s="142"/>
      <c r="AC240" s="70"/>
      <c r="AD240" s="55">
        <f t="shared" si="111"/>
        <v>0</v>
      </c>
      <c r="AE240" s="77"/>
      <c r="AF240" s="77"/>
      <c r="AG240" s="55">
        <f t="shared" si="112"/>
        <v>0</v>
      </c>
      <c r="AH240" s="77">
        <v>0</v>
      </c>
      <c r="AI240" s="70"/>
      <c r="AJ240" s="55">
        <f t="shared" si="113"/>
        <v>0</v>
      </c>
      <c r="AK240" s="77">
        <v>0</v>
      </c>
      <c r="AL240" s="70"/>
      <c r="AM240" s="55">
        <f t="shared" si="114"/>
        <v>0</v>
      </c>
      <c r="AN240" s="97">
        <f>SUM(D240,G240,J240,M240,P240,S240,V240,Y240,AB240,AE240,AH240,AK240)</f>
        <v>0</v>
      </c>
      <c r="AO240" s="77">
        <f>SUM(E240,H240,K240,N240,Q240,W240,T240,Z240,AC240,AF240,AI240,AL240)</f>
        <v>0</v>
      </c>
      <c r="AP240" s="56">
        <f t="shared" si="115"/>
        <v>0</v>
      </c>
      <c r="AQ240" s="158"/>
      <c r="AR240" s="121"/>
    </row>
    <row r="241" spans="1:44" x14ac:dyDescent="0.3">
      <c r="A241" s="233"/>
      <c r="B241" s="233"/>
      <c r="C241" s="100" t="s">
        <v>54</v>
      </c>
      <c r="D241" s="77"/>
      <c r="E241" s="70"/>
      <c r="F241" s="55">
        <f t="shared" si="104"/>
        <v>0</v>
      </c>
      <c r="G241" s="77"/>
      <c r="H241" s="70"/>
      <c r="I241" s="55">
        <f t="shared" si="116"/>
        <v>0</v>
      </c>
      <c r="J241" s="77"/>
      <c r="K241" s="70"/>
      <c r="L241" s="55">
        <f t="shared" si="105"/>
        <v>0</v>
      </c>
      <c r="M241" s="77"/>
      <c r="N241" s="70"/>
      <c r="O241" s="55">
        <f t="shared" si="106"/>
        <v>0</v>
      </c>
      <c r="P241" s="77"/>
      <c r="Q241" s="70"/>
      <c r="R241" s="55">
        <f t="shared" si="107"/>
        <v>0</v>
      </c>
      <c r="S241" s="77"/>
      <c r="T241" s="70"/>
      <c r="U241" s="55">
        <f t="shared" si="108"/>
        <v>0</v>
      </c>
      <c r="V241" s="77"/>
      <c r="W241" s="70"/>
      <c r="X241" s="55">
        <f t="shared" si="109"/>
        <v>0</v>
      </c>
      <c r="Y241" s="77"/>
      <c r="Z241" s="70"/>
      <c r="AA241" s="55">
        <f t="shared" si="110"/>
        <v>0</v>
      </c>
      <c r="AB241" s="142"/>
      <c r="AC241" s="70"/>
      <c r="AD241" s="55">
        <f t="shared" si="111"/>
        <v>0</v>
      </c>
      <c r="AE241" s="77"/>
      <c r="AF241" s="77"/>
      <c r="AG241" s="55">
        <f t="shared" si="112"/>
        <v>0</v>
      </c>
      <c r="AH241" s="77">
        <v>0</v>
      </c>
      <c r="AI241" s="70"/>
      <c r="AJ241" s="55">
        <f t="shared" si="113"/>
        <v>0</v>
      </c>
      <c r="AK241" s="77">
        <v>0</v>
      </c>
      <c r="AL241" s="70"/>
      <c r="AM241" s="55">
        <f t="shared" si="114"/>
        <v>0</v>
      </c>
      <c r="AN241" s="97">
        <f>SUM(D241,G241,J241,M241,P241,S241,V241,Y241,AB241,AE241,AH241,AK241)</f>
        <v>0</v>
      </c>
      <c r="AO241" s="77">
        <f>SUM(E241,H241,K241,N241,Q241,W241,T241,Z241,AC241,AF241,AI241,AL241)</f>
        <v>0</v>
      </c>
      <c r="AP241" s="56">
        <f t="shared" si="115"/>
        <v>0</v>
      </c>
      <c r="AQ241" s="118"/>
      <c r="AR241" s="121"/>
    </row>
    <row r="242" spans="1:44" x14ac:dyDescent="0.3">
      <c r="A242" s="234"/>
      <c r="B242" s="234"/>
      <c r="C242" s="102" t="s">
        <v>44</v>
      </c>
      <c r="D242" s="58">
        <f>SUM(D239:D241)</f>
        <v>0</v>
      </c>
      <c r="E242" s="71">
        <f>SUM(E239:E241)</f>
        <v>0</v>
      </c>
      <c r="F242" s="59">
        <f t="shared" si="104"/>
        <v>0</v>
      </c>
      <c r="G242" s="58">
        <f>SUM(G239:G241)</f>
        <v>0</v>
      </c>
      <c r="H242" s="71">
        <f>SUM(H239:H241)</f>
        <v>0</v>
      </c>
      <c r="I242" s="59">
        <f t="shared" si="116"/>
        <v>0</v>
      </c>
      <c r="J242" s="58">
        <f>SUM(J239:J241)</f>
        <v>0</v>
      </c>
      <c r="K242" s="71">
        <f>SUM(K239:K241)</f>
        <v>0</v>
      </c>
      <c r="L242" s="59">
        <f t="shared" si="105"/>
        <v>0</v>
      </c>
      <c r="M242" s="58">
        <f>SUM(M239:M241)</f>
        <v>0</v>
      </c>
      <c r="N242" s="71">
        <f>SUM(N239:N241)</f>
        <v>0</v>
      </c>
      <c r="O242" s="59">
        <f t="shared" si="106"/>
        <v>0</v>
      </c>
      <c r="P242" s="58">
        <f>SUM(P239:P241)</f>
        <v>0</v>
      </c>
      <c r="Q242" s="71">
        <f>SUM(Q239:Q241)</f>
        <v>0</v>
      </c>
      <c r="R242" s="59">
        <f t="shared" si="107"/>
        <v>0</v>
      </c>
      <c r="S242" s="58">
        <f>SUM(S239:S241)</f>
        <v>0</v>
      </c>
      <c r="T242" s="71">
        <f>SUM(T239:T241)</f>
        <v>0</v>
      </c>
      <c r="U242" s="59">
        <f t="shared" si="108"/>
        <v>0</v>
      </c>
      <c r="V242" s="58">
        <f>SUM(V239:V241)</f>
        <v>0</v>
      </c>
      <c r="W242" s="71">
        <f>SUM(W239:W241)</f>
        <v>0</v>
      </c>
      <c r="X242" s="59">
        <f t="shared" si="109"/>
        <v>0</v>
      </c>
      <c r="Y242" s="58">
        <f>SUM(Y239:Y241)</f>
        <v>0</v>
      </c>
      <c r="Z242" s="71">
        <f>SUM(Z239:Z241)</f>
        <v>0</v>
      </c>
      <c r="AA242" s="59">
        <f t="shared" si="110"/>
        <v>0</v>
      </c>
      <c r="AB242" s="58">
        <f>SUM(AB239:AB241)</f>
        <v>0</v>
      </c>
      <c r="AC242" s="71">
        <f>SUM(AC239:AC241)</f>
        <v>0</v>
      </c>
      <c r="AD242" s="59">
        <f t="shared" si="111"/>
        <v>0</v>
      </c>
      <c r="AE242" s="58">
        <f>SUM(AE239:AE241)</f>
        <v>0</v>
      </c>
      <c r="AF242" s="58">
        <f>SUM(AF239:AF241)</f>
        <v>0</v>
      </c>
      <c r="AG242" s="59">
        <f t="shared" si="112"/>
        <v>0</v>
      </c>
      <c r="AH242" s="58">
        <f>SUM(AH239:AH241)</f>
        <v>0</v>
      </c>
      <c r="AI242" s="71">
        <f>SUM(AI239:AI241)</f>
        <v>0</v>
      </c>
      <c r="AJ242" s="59">
        <f t="shared" si="113"/>
        <v>0</v>
      </c>
      <c r="AK242" s="58">
        <f>SUM(AK239:AK241)</f>
        <v>0</v>
      </c>
      <c r="AL242" s="71">
        <f>SUM(AL239:AL241)</f>
        <v>0</v>
      </c>
      <c r="AM242" s="59">
        <f t="shared" si="114"/>
        <v>0</v>
      </c>
      <c r="AN242" s="58">
        <f>SUM(AN239:AN241)</f>
        <v>0</v>
      </c>
      <c r="AO242" s="58">
        <f>SUM(AO239:AO241)</f>
        <v>0</v>
      </c>
      <c r="AP242" s="60">
        <f t="shared" si="115"/>
        <v>0</v>
      </c>
      <c r="AQ242" s="119">
        <f>SUM(AQ239:AQ241)</f>
        <v>0</v>
      </c>
      <c r="AR242" s="121"/>
    </row>
    <row r="243" spans="1:44" x14ac:dyDescent="0.3">
      <c r="A243" s="235" t="s">
        <v>46</v>
      </c>
      <c r="B243" s="236"/>
      <c r="C243" s="237"/>
      <c r="D243" s="61">
        <f>SUM(D230,D234,D238,D242)</f>
        <v>0</v>
      </c>
      <c r="E243" s="73">
        <f>SUM(E230,E234,E238,E242)</f>
        <v>0</v>
      </c>
      <c r="F243" s="62">
        <f t="shared" ref="F243" si="117">IF(ISERROR(D243/E243),0,(D243/E243))</f>
        <v>0</v>
      </c>
      <c r="G243" s="61">
        <f>SUM(G230,G234,G238,G242)</f>
        <v>0</v>
      </c>
      <c r="H243" s="73">
        <f>SUM(H230,H234,H238,H242)</f>
        <v>0</v>
      </c>
      <c r="I243" s="62">
        <f t="shared" ref="I243" si="118">IF(ISERROR(G243/H243),0,(G243/H243))</f>
        <v>0</v>
      </c>
      <c r="J243" s="61">
        <f>SUM(J230,J234,J238,J242)</f>
        <v>0</v>
      </c>
      <c r="K243" s="73">
        <f>SUM(K230,K234,K238,K242)</f>
        <v>0</v>
      </c>
      <c r="L243" s="62">
        <f t="shared" ref="L243" si="119">IF(ISERROR(J243/K243),0,(J243/K243))</f>
        <v>0</v>
      </c>
      <c r="M243" s="61">
        <f>SUM(M230,M234,M238,M242)</f>
        <v>0</v>
      </c>
      <c r="N243" s="73">
        <f>SUM(N230,N234,N238,N242)</f>
        <v>0</v>
      </c>
      <c r="O243" s="62">
        <f t="shared" ref="O243" si="120">IF(ISERROR(M243/N243),0,(M243/N243))</f>
        <v>0</v>
      </c>
      <c r="P243" s="61">
        <f>SUM(P230,P234,P238,P242)</f>
        <v>0</v>
      </c>
      <c r="Q243" s="73">
        <f>SUM(Q230,Q234,Q238,Q242)</f>
        <v>0</v>
      </c>
      <c r="R243" s="62">
        <f t="shared" ref="R243" si="121">IF(ISERROR(P243/Q243),0,(P243/Q243))</f>
        <v>0</v>
      </c>
      <c r="S243" s="61">
        <f>SUM(S230,S234,S238,S242)</f>
        <v>0</v>
      </c>
      <c r="T243" s="73">
        <f>SUM(T230,T234,T238,T242)</f>
        <v>0</v>
      </c>
      <c r="U243" s="62">
        <f t="shared" ref="U243" si="122">IF(ISERROR(S243/T243),0,(S243/T243))</f>
        <v>0</v>
      </c>
      <c r="V243" s="61">
        <f>SUM(V230,V234,V238,V242)</f>
        <v>0</v>
      </c>
      <c r="W243" s="73">
        <f>SUM(W230,W234,W238,W242)</f>
        <v>0</v>
      </c>
      <c r="X243" s="62">
        <f t="shared" ref="X243" si="123">IF(ISERROR(V243/W243),0,(V243/W243))</f>
        <v>0</v>
      </c>
      <c r="Y243" s="61">
        <f>SUM(Y230,Y234,Y238,Y242)</f>
        <v>0</v>
      </c>
      <c r="Z243" s="73">
        <f>SUM(Z230,Z234,Z238,Z242)</f>
        <v>0</v>
      </c>
      <c r="AA243" s="62">
        <f t="shared" ref="AA243" si="124">IF(ISERROR(Y243/Z243),0,(Y243/Z243))</f>
        <v>0</v>
      </c>
      <c r="AB243" s="61">
        <f>SUM(AB230,AB234,AB238,AB242)</f>
        <v>3347</v>
      </c>
      <c r="AC243" s="73">
        <f>SUM(AC230,AC234,AC238,AC242)</f>
        <v>0</v>
      </c>
      <c r="AD243" s="62">
        <f t="shared" ref="AD243:AD244" si="125">IF(ISERROR(AB243/AC243),0,(AB243/AC243))</f>
        <v>0</v>
      </c>
      <c r="AE243" s="61">
        <f>SUM(AE230,AE234,AE238,AE242)</f>
        <v>0</v>
      </c>
      <c r="AF243" s="73">
        <f>SUM(AF230,AF234,AF238,AF242)</f>
        <v>0</v>
      </c>
      <c r="AG243" s="62">
        <f t="shared" ref="AG243:AG244" si="126">IF(ISERROR(AE243/AF243),0,(AE243/AF243))</f>
        <v>0</v>
      </c>
      <c r="AH243" s="61">
        <f>SUM(AH230,AH234,AH238,AH242)</f>
        <v>0</v>
      </c>
      <c r="AI243" s="73">
        <f>SUM(AI230,AI234,AI238,AI242)</f>
        <v>0</v>
      </c>
      <c r="AJ243" s="62">
        <f t="shared" ref="AJ243:AJ244" si="127">IF(ISERROR(AH243/AI243),0,(AH243/AI243))</f>
        <v>0</v>
      </c>
      <c r="AK243" s="61">
        <f>SUM(AK230,AK234,AK238,AK242)</f>
        <v>0</v>
      </c>
      <c r="AL243" s="73">
        <f>SUM(AL230,AL234,AL238,AL242)</f>
        <v>0</v>
      </c>
      <c r="AM243" s="62">
        <f t="shared" ref="AM243:AM244" si="128">IF(ISERROR(AK243/AL243),0,(AK243/AL243))</f>
        <v>0</v>
      </c>
      <c r="AN243" s="61">
        <f>SUM(AN230,AN234,AN238,AN242)</f>
        <v>3347</v>
      </c>
      <c r="AO243" s="61">
        <f>SUM(AO230,AO234,AO238,AO242)</f>
        <v>0</v>
      </c>
      <c r="AP243" s="105">
        <f t="shared" ref="AP243" si="129">IF(ISERROR(AN243/AO243),0,(AN243/AO243))</f>
        <v>0</v>
      </c>
      <c r="AQ243" s="134">
        <f>SUM(AQ230,AQ234,AQ238,AQ242)</f>
        <v>881</v>
      </c>
      <c r="AR243" s="121"/>
    </row>
    <row r="244" spans="1:44" x14ac:dyDescent="0.3">
      <c r="A244" s="187" t="s">
        <v>84</v>
      </c>
      <c r="B244" s="188"/>
      <c r="C244" s="189"/>
      <c r="D244" s="126">
        <f>SUM(D22,D39,D56,D73,D90,D107,D124,D141,D158,D175,D192,D209,D226,D243)</f>
        <v>481593</v>
      </c>
      <c r="E244" s="126">
        <f>SUM(E22,E39,E56,E73,E90,E107,E124,E141,E158,E175,E192,E209,E226,E243)</f>
        <v>0</v>
      </c>
      <c r="F244" s="127">
        <f>IF(ISERROR(D244/E244), 0,(D244/E244))</f>
        <v>0</v>
      </c>
      <c r="G244" s="126">
        <f>SUM(G22,G39,G56,G73,G90,G107,G124,G141,G158,G175,G192,G209,G226,G243)</f>
        <v>405339</v>
      </c>
      <c r="H244" s="126">
        <f>SUM(H22,H39,H56,H73,H90,H107,H124,H141,H158,H175,H192,H209,H226,H243)</f>
        <v>0</v>
      </c>
      <c r="I244" s="127">
        <f t="shared" ref="I244" si="130">IF(ISERROR(G244/H244),0, (G244/H244))</f>
        <v>0</v>
      </c>
      <c r="J244" s="126">
        <f>SUM(J22,J39,J56,J73,J90,J107,J124,J141,J158,J175,J192,J209,J226,J243)</f>
        <v>339600</v>
      </c>
      <c r="K244" s="126">
        <f>SUM(K22,K39,K56,K73,K90,K107,K124,K141,K158,K175,K192,K209,K226,K243)</f>
        <v>0</v>
      </c>
      <c r="L244" s="127">
        <f t="shared" ref="L244" si="131">IF(ISERROR(J244/K244), 0, (J244/K244))</f>
        <v>0</v>
      </c>
      <c r="M244" s="126">
        <f>SUM(M22,M39,M56,M73,M90,M107,M124,M141,M158,M175,M192,M209,M226,M243)</f>
        <v>279746</v>
      </c>
      <c r="N244" s="126">
        <f>SUM(N22,N39,N56,N73,N90,N107,N124,N141,N158,N175,N192,N209,N226,N243)</f>
        <v>0</v>
      </c>
      <c r="O244" s="127">
        <f t="shared" ref="O244" si="132">IF(ISERROR(M244/N244), 0, (M244/N244))</f>
        <v>0</v>
      </c>
      <c r="P244" s="126">
        <f>SUM(P22,P39,P56,P73,P90,P107,P124,P141,P158,P175,P192,P209,P226,P243)</f>
        <v>323525</v>
      </c>
      <c r="Q244" s="126">
        <f>SUM(Q22,Q39,Q56,Q73,Q90,Q107,Q124,Q141,Q158,Q175,Q192,Q209,Q226,Q243)</f>
        <v>0</v>
      </c>
      <c r="R244" s="127">
        <f t="shared" ref="R244" si="133">IF(ISERROR(P244/Q244), 0, (P244/Q244))</f>
        <v>0</v>
      </c>
      <c r="S244" s="126">
        <f>SUM(S22,S39,S56,S73,S90,S107,S124,S141,S158,S175,S192,S209,S226,S243)</f>
        <v>7095</v>
      </c>
      <c r="T244" s="126">
        <f>SUM(T22,T39,T56,T73,T90,T107,T124,T141,T158,T175,T192,T209,T226,T243)</f>
        <v>0</v>
      </c>
      <c r="U244" s="127">
        <f t="shared" ref="U244" si="134">IF(ISERROR(S244/T244), 0, (S244/T244))</f>
        <v>0</v>
      </c>
      <c r="V244" s="126">
        <f>SUM(V22,V39,V56,V73,V90,V107,V124,V141,V158,V175,V192,V209,V226,V243)</f>
        <v>288261</v>
      </c>
      <c r="W244" s="126">
        <f>SUM(W22,W39,W56,W73,W90,W107,W124,W141,W158,W175,W192,W209,W226,W243)</f>
        <v>0</v>
      </c>
      <c r="X244" s="127">
        <f t="shared" ref="X244" si="135">IF(ISERROR(V244/W244), 0, (V244/W244))</f>
        <v>0</v>
      </c>
      <c r="Y244" s="126">
        <f>SUM(Y22,Y39,Y56,Y73,Y90,Y107,Y124,Y141,Y158,Y175,Y192,Y209,Y226,Y243)</f>
        <v>78469</v>
      </c>
      <c r="Z244" s="126">
        <f>SUM(Z22,Z39,Z56,Z73,Z90,Z107,Z124,Z141,Z158,Z175,Z192,Z209,Z226,Z243)</f>
        <v>0</v>
      </c>
      <c r="AA244" s="127">
        <f t="shared" ref="AA244" si="136">IF(ISERROR(Y244/Z244), 0, (Y244/Z244))</f>
        <v>0</v>
      </c>
      <c r="AB244" s="126">
        <f>SUM(AB22,AB39,AB56,AB73,AB90,AB107,AB124,AB141,AB158,AB175,AB192,AB209,AB226,AB243)</f>
        <v>8669</v>
      </c>
      <c r="AC244" s="126">
        <f>SUM(AC22,AC39,AC56,AC73,AC90,AC107,AC124,AC141,AC158,AC175,AC192,AC209,AC226,AC243)</f>
        <v>0</v>
      </c>
      <c r="AD244" s="80">
        <f t="shared" si="125"/>
        <v>0</v>
      </c>
      <c r="AE244" s="126">
        <f>SUM(AE22,AE39,AE56,AE73,AE90,AE107,AE124,AE141,AE158,AE175,AE192,AE209,AE226,AE243)</f>
        <v>21676</v>
      </c>
      <c r="AF244" s="126">
        <f>SUM(AF22,AF39,AF56,AF73,AF90,AF107,AF124,AF141,AF158,AF175,AF192,AF209,AF226,AF243)</f>
        <v>0</v>
      </c>
      <c r="AG244" s="80">
        <f t="shared" si="126"/>
        <v>0</v>
      </c>
      <c r="AH244" s="126">
        <f>SUM(AH22,AH39,AH56,AH73,AH90,AH107,AH124,AH141,AH158,AH175,AH192,AH209,AH226,AH243)</f>
        <v>14265</v>
      </c>
      <c r="AI244" s="126">
        <f>SUM(AI22,AI39,AI56,AI73,AI90,AI107,AI124,AI141,AI158,AI175,AI192,AI209,AI226,AI243)</f>
        <v>0</v>
      </c>
      <c r="AJ244" s="80">
        <f t="shared" si="127"/>
        <v>0</v>
      </c>
      <c r="AK244" s="126">
        <f>SUM(AK22,AK39,AK56,AK73,AK90,AK107,AK124,AK141,AK158,AK175,AK192,AK209,AK226,AK243)</f>
        <v>0</v>
      </c>
      <c r="AL244" s="126">
        <f>SUM(AL22,AL39,AL56,AL73,AL90,AL107,AL124,AL141,AL158,AL175,AL192,AL209,AL226,AL243)</f>
        <v>0</v>
      </c>
      <c r="AM244" s="80">
        <f t="shared" si="128"/>
        <v>0</v>
      </c>
      <c r="AN244" s="126">
        <f>SUM(AN22,AN39,AN56,AN73,AN90,AN107,AN124,AN141,AN158,AN175,AN192,AN209,AN226,AN243)</f>
        <v>2248238</v>
      </c>
      <c r="AO244" s="126">
        <f>SUM(AO22,AO39,AO56,AO73,AO90,AO107,AO124,AO141,AO158,AO175,AO192,AO209,AO226,AO243)</f>
        <v>0</v>
      </c>
      <c r="AP244" s="131">
        <f t="shared" ref="AP244" si="137">IF(ISERROR(AN244/AO244), 0, (AN244/AO244))</f>
        <v>0</v>
      </c>
      <c r="AQ244" s="126">
        <f>SUM(AQ22,AQ39,AQ56,AQ73,AQ90,AQ107,AQ124,AQ141,AQ158,AQ175,AQ192,AQ209,AQ226,AQ243)</f>
        <v>302551</v>
      </c>
    </row>
    <row r="245" spans="1:44" x14ac:dyDescent="0.3">
      <c r="N245" s="111" t="s">
        <v>77</v>
      </c>
      <c r="AB245" s="108"/>
      <c r="AE245" s="108"/>
    </row>
  </sheetData>
  <mergeCells count="210">
    <mergeCell ref="BH2:BL2"/>
    <mergeCell ref="BN2:BR2"/>
    <mergeCell ref="BT2:BX2"/>
    <mergeCell ref="BZ2:CD2"/>
    <mergeCell ref="AB4:AD4"/>
    <mergeCell ref="AE4:AG4"/>
    <mergeCell ref="AH4:AJ4"/>
    <mergeCell ref="AK4:AM4"/>
    <mergeCell ref="AN4:AP4"/>
    <mergeCell ref="AS4:AU5"/>
    <mergeCell ref="BB4:BC5"/>
    <mergeCell ref="BD4:BF4"/>
    <mergeCell ref="BH4:BI5"/>
    <mergeCell ref="BJ4:BL4"/>
    <mergeCell ref="DP2:DT2"/>
    <mergeCell ref="A4:C5"/>
    <mergeCell ref="D4:F4"/>
    <mergeCell ref="G4:I4"/>
    <mergeCell ref="J4:L4"/>
    <mergeCell ref="M4:O4"/>
    <mergeCell ref="P4:R4"/>
    <mergeCell ref="S4:U4"/>
    <mergeCell ref="V4:X4"/>
    <mergeCell ref="Y4:AA4"/>
    <mergeCell ref="CF2:CJ2"/>
    <mergeCell ref="CL2:CP2"/>
    <mergeCell ref="CR2:CV2"/>
    <mergeCell ref="CX2:DB2"/>
    <mergeCell ref="DD2:DH2"/>
    <mergeCell ref="DJ2:DN2"/>
    <mergeCell ref="AS2:AX2"/>
    <mergeCell ref="BB2:BF2"/>
    <mergeCell ref="BT4:BU5"/>
    <mergeCell ref="BV4:BX4"/>
    <mergeCell ref="BZ4:CA5"/>
    <mergeCell ref="CB4:CD4"/>
    <mergeCell ref="AV4:AX4"/>
    <mergeCell ref="AZ4:AZ5"/>
    <mergeCell ref="DP4:DQ5"/>
    <mergeCell ref="DR4:DT4"/>
    <mergeCell ref="A6:A21"/>
    <mergeCell ref="B6:B9"/>
    <mergeCell ref="AS6:AS21"/>
    <mergeCell ref="AT6:AT9"/>
    <mergeCell ref="AZ6:AZ9"/>
    <mergeCell ref="BB6:BB9"/>
    <mergeCell ref="BH6:BH9"/>
    <mergeCell ref="BN6:BN9"/>
    <mergeCell ref="CX4:CY5"/>
    <mergeCell ref="CZ4:DB4"/>
    <mergeCell ref="DD4:DE5"/>
    <mergeCell ref="DF4:DH4"/>
    <mergeCell ref="DJ4:DK5"/>
    <mergeCell ref="DL4:DN4"/>
    <mergeCell ref="CF4:CG5"/>
    <mergeCell ref="CH4:CJ4"/>
    <mergeCell ref="CL4:CM5"/>
    <mergeCell ref="CN4:CP4"/>
    <mergeCell ref="CR4:CS5"/>
    <mergeCell ref="CT4:CV4"/>
    <mergeCell ref="BN4:BO5"/>
    <mergeCell ref="BP4:BR4"/>
    <mergeCell ref="DP6:DP9"/>
    <mergeCell ref="B10:B13"/>
    <mergeCell ref="AT10:AT13"/>
    <mergeCell ref="AZ10:AZ13"/>
    <mergeCell ref="BB10:BB13"/>
    <mergeCell ref="BH10:BH13"/>
    <mergeCell ref="BN10:BN13"/>
    <mergeCell ref="BT10:BT13"/>
    <mergeCell ref="BT6:BT9"/>
    <mergeCell ref="BZ6:BZ9"/>
    <mergeCell ref="CF6:CF9"/>
    <mergeCell ref="CL6:CL9"/>
    <mergeCell ref="CR6:CR9"/>
    <mergeCell ref="CX6:CX9"/>
    <mergeCell ref="DJ10:DJ13"/>
    <mergeCell ref="DP10:DP13"/>
    <mergeCell ref="CF10:CF13"/>
    <mergeCell ref="CL10:CL13"/>
    <mergeCell ref="CR10:CR13"/>
    <mergeCell ref="CX10:CX13"/>
    <mergeCell ref="DD10:DD13"/>
    <mergeCell ref="AZ14:AZ17"/>
    <mergeCell ref="BB14:BB17"/>
    <mergeCell ref="BH14:BH17"/>
    <mergeCell ref="BN14:BN17"/>
    <mergeCell ref="BT14:BT17"/>
    <mergeCell ref="BZ14:BZ17"/>
    <mergeCell ref="BZ10:BZ13"/>
    <mergeCell ref="DD6:DD9"/>
    <mergeCell ref="DJ6:DJ9"/>
    <mergeCell ref="CL18:CL21"/>
    <mergeCell ref="CR18:CR21"/>
    <mergeCell ref="CX18:CX21"/>
    <mergeCell ref="DD18:DD21"/>
    <mergeCell ref="DJ18:DJ21"/>
    <mergeCell ref="DP18:DP21"/>
    <mergeCell ref="DP14:DP17"/>
    <mergeCell ref="B18:B21"/>
    <mergeCell ref="AT18:AT21"/>
    <mergeCell ref="AZ18:AZ21"/>
    <mergeCell ref="BB18:BB21"/>
    <mergeCell ref="BH18:BH21"/>
    <mergeCell ref="BN18:BN21"/>
    <mergeCell ref="BT18:BT21"/>
    <mergeCell ref="BZ18:BZ21"/>
    <mergeCell ref="CF18:CF21"/>
    <mergeCell ref="CF14:CF17"/>
    <mergeCell ref="CL14:CL17"/>
    <mergeCell ref="CR14:CR17"/>
    <mergeCell ref="CX14:CX17"/>
    <mergeCell ref="DD14:DD17"/>
    <mergeCell ref="DJ14:DJ17"/>
    <mergeCell ref="B14:B17"/>
    <mergeCell ref="AT14:AT17"/>
    <mergeCell ref="DJ22:DK22"/>
    <mergeCell ref="DP22:DQ22"/>
    <mergeCell ref="A23:A38"/>
    <mergeCell ref="B23:B26"/>
    <mergeCell ref="AS23:AU23"/>
    <mergeCell ref="B27:B30"/>
    <mergeCell ref="B31:B34"/>
    <mergeCell ref="B35:B38"/>
    <mergeCell ref="BZ22:CA22"/>
    <mergeCell ref="CF22:CG22"/>
    <mergeCell ref="CL22:CM22"/>
    <mergeCell ref="CR22:CS22"/>
    <mergeCell ref="CX22:CY22"/>
    <mergeCell ref="DD22:DE22"/>
    <mergeCell ref="A22:C22"/>
    <mergeCell ref="AS22:AU22"/>
    <mergeCell ref="BB22:BC22"/>
    <mergeCell ref="BH22:BI22"/>
    <mergeCell ref="BN22:BO22"/>
    <mergeCell ref="BT22:BU22"/>
    <mergeCell ref="A56:C56"/>
    <mergeCell ref="A57:A72"/>
    <mergeCell ref="B57:B60"/>
    <mergeCell ref="B61:B64"/>
    <mergeCell ref="B65:B68"/>
    <mergeCell ref="B69:B72"/>
    <mergeCell ref="A39:C39"/>
    <mergeCell ref="A40:A55"/>
    <mergeCell ref="B40:B43"/>
    <mergeCell ref="B44:B47"/>
    <mergeCell ref="B48:B51"/>
    <mergeCell ref="B52:B55"/>
    <mergeCell ref="A90:C90"/>
    <mergeCell ref="A91:A106"/>
    <mergeCell ref="B91:B94"/>
    <mergeCell ref="B95:B98"/>
    <mergeCell ref="B99:B102"/>
    <mergeCell ref="B103:B106"/>
    <mergeCell ref="A73:C73"/>
    <mergeCell ref="A74:A89"/>
    <mergeCell ref="B74:B77"/>
    <mergeCell ref="B78:B81"/>
    <mergeCell ref="B82:B85"/>
    <mergeCell ref="B86:B89"/>
    <mergeCell ref="A124:C124"/>
    <mergeCell ref="A125:A140"/>
    <mergeCell ref="B125:B128"/>
    <mergeCell ref="B129:B132"/>
    <mergeCell ref="B133:B136"/>
    <mergeCell ref="B137:B140"/>
    <mergeCell ref="A107:C107"/>
    <mergeCell ref="A108:A123"/>
    <mergeCell ref="B108:B111"/>
    <mergeCell ref="B112:B115"/>
    <mergeCell ref="B116:B119"/>
    <mergeCell ref="B120:B123"/>
    <mergeCell ref="A158:C158"/>
    <mergeCell ref="A159:A174"/>
    <mergeCell ref="B159:B162"/>
    <mergeCell ref="B163:B166"/>
    <mergeCell ref="B167:B170"/>
    <mergeCell ref="B171:B174"/>
    <mergeCell ref="A141:C141"/>
    <mergeCell ref="A142:A157"/>
    <mergeCell ref="B142:B145"/>
    <mergeCell ref="B146:B149"/>
    <mergeCell ref="B150:B153"/>
    <mergeCell ref="B154:B157"/>
    <mergeCell ref="A192:C192"/>
    <mergeCell ref="A193:A208"/>
    <mergeCell ref="B193:B196"/>
    <mergeCell ref="B197:B200"/>
    <mergeCell ref="B201:B204"/>
    <mergeCell ref="B205:B208"/>
    <mergeCell ref="A175:C175"/>
    <mergeCell ref="A176:A191"/>
    <mergeCell ref="B176:B179"/>
    <mergeCell ref="B180:B183"/>
    <mergeCell ref="B184:B187"/>
    <mergeCell ref="B188:B191"/>
    <mergeCell ref="A243:C243"/>
    <mergeCell ref="A244:C244"/>
    <mergeCell ref="A226:C226"/>
    <mergeCell ref="A227:A242"/>
    <mergeCell ref="B227:B230"/>
    <mergeCell ref="B231:B234"/>
    <mergeCell ref="B235:B238"/>
    <mergeCell ref="B239:B242"/>
    <mergeCell ref="A209:C209"/>
    <mergeCell ref="A210:A225"/>
    <mergeCell ref="B210:B213"/>
    <mergeCell ref="B214:B217"/>
    <mergeCell ref="B218:B221"/>
    <mergeCell ref="B222:B225"/>
  </mergeCells>
  <phoneticPr fontId="16" type="noConversion"/>
  <pageMargins left="0.69999998807907104" right="0.69999998807907104" top="0.75" bottom="0.75" header="0.30000001192092896" footer="0.30000001192092896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6</vt:i4>
      </vt:variant>
    </vt:vector>
  </HeadingPairs>
  <TitlesOfParts>
    <vt:vector size="12" baseType="lpstr">
      <vt:lpstr>2018년</vt:lpstr>
      <vt:lpstr>2019년</vt:lpstr>
      <vt:lpstr>2020년</vt:lpstr>
      <vt:lpstr>2021년</vt:lpstr>
      <vt:lpstr>2022년</vt:lpstr>
      <vt:lpstr>2023년</vt:lpstr>
      <vt:lpstr>'2018년'!Print_Area</vt:lpstr>
      <vt:lpstr>'2019년'!Print_Area</vt:lpstr>
      <vt:lpstr>'2020년'!Print_Area</vt:lpstr>
      <vt:lpstr>'2021년'!Print_Area</vt:lpstr>
      <vt:lpstr>'2022년'!Print_Area</vt:lpstr>
      <vt:lpstr>'2023년'!Print_Area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</dc:creator>
  <cp:lastModifiedBy>OWNER</cp:lastModifiedBy>
  <cp:revision>29</cp:revision>
  <cp:lastPrinted>2021-09-06T01:25:13Z</cp:lastPrinted>
  <dcterms:created xsi:type="dcterms:W3CDTF">2018-10-16T01:17:27Z</dcterms:created>
  <dcterms:modified xsi:type="dcterms:W3CDTF">2023-04-03T07:19:52Z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85bd6f7d-d7dd-4bce-9f3b-a2e5cc20dc20</vt:lpwstr>
  </property>
</Properties>
</file>