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ndegroup.sharepoint.com/sites/msteams_4c7c8a/Shared Documents/Pilot/LINDOFLAMM/Value Tool/"/>
    </mc:Choice>
  </mc:AlternateContent>
  <xr:revisionPtr revIDLastSave="0" documentId="8_{5A41A595-9E86-4265-AD27-6A22E42F1BB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4" i="1" l="1"/>
  <c r="L36" i="1" l="1"/>
  <c r="M36" i="1" s="1"/>
  <c r="L35" i="1" l="1"/>
  <c r="M35" i="1" s="1"/>
  <c r="H13" i="1"/>
  <c r="K35" i="1" l="1"/>
  <c r="H15" i="1" s="1"/>
  <c r="K36" i="1"/>
  <c r="H16" i="1" s="1"/>
</calcChain>
</file>

<file path=xl/sharedStrings.xml><?xml version="1.0" encoding="utf-8"?>
<sst xmlns="http://schemas.openxmlformats.org/spreadsheetml/2006/main" count="56" uniqueCount="47">
  <si>
    <t>Calculation tool preheating time Acetylene vs. Propane</t>
  </si>
  <si>
    <t>Date: 25. of March 2020</t>
  </si>
  <si>
    <t>Field visibility for customer:</t>
  </si>
  <si>
    <t>Input field for customer</t>
  </si>
  <si>
    <t>Workpiece (see drawing below)</t>
  </si>
  <si>
    <t>L1 - Width of the preheated zone in mm. (min. 75 mm):</t>
  </si>
  <si>
    <t>L2 - Wall thickness in mm:</t>
  </si>
  <si>
    <t>Specific heat capacity (steel) in J/kgK:</t>
  </si>
  <si>
    <t>L3 - Length of the preheated zone in mm.:</t>
  </si>
  <si>
    <t>Calculation - shown to the customer</t>
  </si>
  <si>
    <t>Workpiece weight in kg
(calculation for max. 10.000kg):</t>
  </si>
  <si>
    <t>Calorific values primary flame in kWh/m³:</t>
  </si>
  <si>
    <t>Acetylene</t>
  </si>
  <si>
    <t>Propane</t>
  </si>
  <si>
    <t>T start in °C:</t>
  </si>
  <si>
    <t>T target in °C:</t>
  </si>
  <si>
    <t>Delta-T in °C:</t>
  </si>
  <si>
    <t>Fuel gas consumption per nozzle in m³/h:</t>
  </si>
  <si>
    <t>Not shown, only calculation in the background</t>
  </si>
  <si>
    <t>Number of nozzles (max.165 nozzles):</t>
  </si>
  <si>
    <t>Theoretical heating time in minutes:</t>
  </si>
  <si>
    <t>ACETYLENE</t>
  </si>
  <si>
    <t>Efficiency:</t>
  </si>
  <si>
    <t>lower because of lower flame speed</t>
  </si>
  <si>
    <t>PROPANE</t>
  </si>
  <si>
    <t>Workpiece</t>
  </si>
  <si>
    <t xml:space="preserve">Number of </t>
  </si>
  <si>
    <t>Fixed parameters</t>
  </si>
  <si>
    <t>weight in kg</t>
  </si>
  <si>
    <t>nozzles</t>
  </si>
  <si>
    <t>Input fields</t>
  </si>
  <si>
    <t>Calculated fields - not shown to customer</t>
  </si>
  <si>
    <t>1-1000</t>
  </si>
  <si>
    <t>Calculated fields - shown to customer</t>
  </si>
  <si>
    <t>1001-2000</t>
  </si>
  <si>
    <t>2001-3000</t>
  </si>
  <si>
    <t>3001-4000</t>
  </si>
  <si>
    <t>4001-5000</t>
  </si>
  <si>
    <t>5001-6000</t>
  </si>
  <si>
    <t>6001-7000</t>
  </si>
  <si>
    <t>7001-8000</t>
  </si>
  <si>
    <t>8001-9000</t>
  </si>
  <si>
    <t>9001-10000</t>
  </si>
  <si>
    <t>Energy need in kJ:</t>
  </si>
  <si>
    <t>Power primary flame per nozzle in kW:</t>
  </si>
  <si>
    <t>Total power primary flame in kW:</t>
  </si>
  <si>
    <t xml:space="preserve">           Number of nozzles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</si>
</sst>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"/>
    <numFmt numFmtId="166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6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165" fontId="0" fillId="2" borderId="0" xfId="0" applyNumberFormat="1" applyFill="1"/>
    <xf numFmtId="0" fontId="0" fillId="0" borderId="0" xfId="0" applyAlignment="1">
      <alignment vertical="center" wrapText="1"/>
    </xf>
    <xf numFmtId="0" fontId="0" fillId="5" borderId="0" xfId="0" applyFill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1" fillId="0" borderId="9" xfId="0" applyFont="1" applyBorder="1"/>
    <xf numFmtId="0" fontId="0" fillId="0" borderId="10" xfId="0" applyBorder="1"/>
    <xf numFmtId="164" fontId="0" fillId="5" borderId="11" xfId="0" applyNumberFormat="1" applyFill="1" applyBorder="1"/>
    <xf numFmtId="0" fontId="0" fillId="0" borderId="12" xfId="0" applyBorder="1"/>
    <xf numFmtId="0" fontId="0" fillId="0" borderId="13" xfId="0" applyBorder="1"/>
    <xf numFmtId="2" fontId="0" fillId="5" borderId="14" xfId="0" applyNumberFormat="1" applyFill="1" applyBorder="1"/>
    <xf numFmtId="0" fontId="0" fillId="0" borderId="0" xfId="0" applyAlignment="1">
      <alignment vertical="center"/>
    </xf>
    <xf numFmtId="0" fontId="4" fillId="3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111145</xdr:colOff>
      <xdr:row>18</xdr:row>
      <xdr:rowOff>34249</xdr:rowOff>
    </xdr:from>
    <xdr:to>
      <xdr:col>3</xdr:col>
      <xdr:colOff>2624914</xdr:colOff>
      <xdr:row>33</xdr:row>
      <xdr:rowOff>598081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023DC85-4D1D-44EB-9BEA-A66A3CCF1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581" y="3921778"/>
          <a:ext cx="6833246" cy="3388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38"/>
  <sheetViews>
    <sheetView tabSelected="1" zoomScale="86" zoomScaleNormal="86" workbookViewId="0">
      <selection activeCell="B2" sqref="B2"/>
    </sheetView>
  </sheetViews>
  <sheetFormatPr defaultColWidth="11.42578125" defaultRowHeight="15"/>
  <cols>
    <col min="1" max="1" width="3.140625" customWidth="1"/>
    <col min="2" max="2" width="3.5703125" customWidth="1"/>
    <col min="3" max="3" width="61.140625" bestFit="1" customWidth="1"/>
    <col min="4" max="4" width="39.5703125" customWidth="1"/>
    <col min="5" max="5" width="51" bestFit="1" customWidth="1"/>
    <col min="6" max="6" width="13.5703125" customWidth="1"/>
    <col min="7" max="7" width="13.140625" customWidth="1"/>
    <col min="8" max="8" width="14.140625" bestFit="1" customWidth="1"/>
    <col min="9" max="9" width="4.28515625" customWidth="1"/>
    <col min="10" max="10" width="11" bestFit="1" customWidth="1"/>
    <col min="12" max="12" width="42.140625" customWidth="1"/>
    <col min="14" max="14" width="5.140625" customWidth="1"/>
    <col min="15" max="15" width="13.5703125" customWidth="1"/>
    <col min="16" max="16" width="27.140625" customWidth="1"/>
  </cols>
  <sheetData>
    <row r="2" spans="2:16" ht="18.75">
      <c r="B2" s="36" t="s">
        <v>0</v>
      </c>
    </row>
    <row r="3" spans="2:16">
      <c r="B3" s="35" t="s">
        <v>1</v>
      </c>
    </row>
    <row r="4" spans="2:16" ht="15.75" thickBot="1"/>
    <row r="5" spans="2:16">
      <c r="B5" s="17"/>
      <c r="C5" s="18"/>
      <c r="D5" s="18"/>
      <c r="E5" s="18"/>
      <c r="F5" s="18"/>
      <c r="G5" s="18"/>
      <c r="H5" s="18"/>
      <c r="I5" s="19"/>
    </row>
    <row r="6" spans="2:16" ht="15.75">
      <c r="B6" s="20"/>
      <c r="C6" s="25" t="s">
        <v>2</v>
      </c>
      <c r="I6" s="21"/>
    </row>
    <row r="7" spans="2:16">
      <c r="B7" s="20"/>
      <c r="C7" s="33" t="s">
        <v>3</v>
      </c>
      <c r="D7" s="2" t="s">
        <v>4</v>
      </c>
      <c r="E7" t="s">
        <v>5</v>
      </c>
      <c r="H7" s="6">
        <v>75</v>
      </c>
      <c r="I7" s="21"/>
    </row>
    <row r="8" spans="2:16" ht="15.75" customHeight="1">
      <c r="B8" s="20"/>
      <c r="C8" s="33" t="s">
        <v>3</v>
      </c>
      <c r="D8" s="2"/>
      <c r="E8" t="s">
        <v>6</v>
      </c>
      <c r="H8" s="6">
        <v>20</v>
      </c>
      <c r="I8" s="21"/>
      <c r="L8" s="14" t="s">
        <v>7</v>
      </c>
      <c r="M8" s="8">
        <v>490</v>
      </c>
    </row>
    <row r="9" spans="2:16">
      <c r="B9" s="20"/>
      <c r="C9" s="33" t="s">
        <v>3</v>
      </c>
      <c r="D9" s="2"/>
      <c r="E9" t="s">
        <v>8</v>
      </c>
      <c r="H9" s="6">
        <v>4000</v>
      </c>
      <c r="I9" s="21"/>
    </row>
    <row r="10" spans="2:16" ht="30">
      <c r="B10" s="20"/>
      <c r="C10" s="11" t="s">
        <v>9</v>
      </c>
      <c r="D10" s="3" t="s">
        <v>10</v>
      </c>
      <c r="H10" s="11">
        <f>(H9/1000*H7*2/1000*H8/1000)*7850</f>
        <v>94.2</v>
      </c>
      <c r="I10" s="21"/>
      <c r="L10" s="1" t="s">
        <v>11</v>
      </c>
      <c r="M10" s="34" t="s">
        <v>12</v>
      </c>
      <c r="N10" s="2"/>
      <c r="O10" s="34" t="s">
        <v>13</v>
      </c>
      <c r="P10" s="3"/>
    </row>
    <row r="11" spans="2:16">
      <c r="B11" s="20"/>
      <c r="C11" s="33" t="s">
        <v>3</v>
      </c>
      <c r="D11" s="2" t="s">
        <v>14</v>
      </c>
      <c r="H11" s="6">
        <v>15</v>
      </c>
      <c r="I11" s="21"/>
      <c r="M11" s="8">
        <v>5.25</v>
      </c>
      <c r="O11" s="13">
        <v>2.9</v>
      </c>
    </row>
    <row r="12" spans="2:16">
      <c r="B12" s="20"/>
      <c r="C12" s="33" t="s">
        <v>3</v>
      </c>
      <c r="D12" s="2" t="s">
        <v>15</v>
      </c>
      <c r="H12" s="6">
        <v>60</v>
      </c>
      <c r="I12" s="21"/>
      <c r="N12" s="4"/>
      <c r="O12" s="12"/>
    </row>
    <row r="13" spans="2:16">
      <c r="B13" s="20"/>
      <c r="C13" s="11" t="s">
        <v>9</v>
      </c>
      <c r="D13" s="2" t="s">
        <v>16</v>
      </c>
      <c r="H13" s="11">
        <f>H12-H11</f>
        <v>45</v>
      </c>
      <c r="I13" s="21"/>
      <c r="L13" s="1" t="s">
        <v>17</v>
      </c>
      <c r="M13" s="8">
        <v>0.15</v>
      </c>
      <c r="O13" s="13">
        <v>0.15</v>
      </c>
    </row>
    <row r="14" spans="2:16" ht="15.75" thickBot="1">
      <c r="B14" s="20"/>
      <c r="C14" s="16" t="s">
        <v>18</v>
      </c>
      <c r="D14" s="37" t="s">
        <v>19</v>
      </c>
      <c r="H14" s="16">
        <f>IF(H10&lt;1001,16, IF(H10&lt;2001, 33,IF(H10&lt;3001,49,IF(H10&lt;4001,66,IF(H10&lt;5001,82,IF(H10&lt;6001, 99,IF(H10&lt;7001,115,IF(H10&lt;8001,132,IF(H10&lt;9001,148,IF(H10&lt;10001,165))))))))))</f>
        <v>16</v>
      </c>
      <c r="I14" s="21"/>
      <c r="O14" s="12"/>
    </row>
    <row r="15" spans="2:16" ht="30">
      <c r="B15" s="20"/>
      <c r="C15" s="11" t="s">
        <v>9</v>
      </c>
      <c r="D15" s="26" t="s">
        <v>20</v>
      </c>
      <c r="E15" s="27"/>
      <c r="F15" s="27"/>
      <c r="G15" s="27" t="s">
        <v>21</v>
      </c>
      <c r="H15" s="28">
        <f>($K$35/M35)/60</f>
        <v>3.052777777777778</v>
      </c>
      <c r="I15" s="21"/>
      <c r="L15" t="s">
        <v>22</v>
      </c>
      <c r="M15" s="8">
        <v>0.9</v>
      </c>
      <c r="O15" s="13">
        <v>0.7</v>
      </c>
      <c r="P15" s="1" t="s">
        <v>23</v>
      </c>
    </row>
    <row r="16" spans="2:16" ht="15.75" thickBot="1">
      <c r="B16" s="20"/>
      <c r="C16" s="11" t="s">
        <v>9</v>
      </c>
      <c r="D16" s="29"/>
      <c r="E16" s="30"/>
      <c r="F16" s="30"/>
      <c r="G16" s="30" t="s">
        <v>24</v>
      </c>
      <c r="H16" s="31">
        <f>($K$36/M36)/60</f>
        <v>7.1056034482758621</v>
      </c>
      <c r="I16" s="21"/>
    </row>
    <row r="17" spans="2:13" ht="15.75" thickBot="1">
      <c r="B17" s="22"/>
      <c r="C17" s="23"/>
      <c r="D17" s="23"/>
      <c r="E17" s="23"/>
      <c r="F17" s="23"/>
      <c r="G17" s="23"/>
      <c r="H17" s="23"/>
      <c r="I17" s="24"/>
    </row>
    <row r="18" spans="2:13">
      <c r="F18" s="38"/>
      <c r="G18" s="38"/>
      <c r="H18" s="38"/>
      <c r="I18" s="38"/>
    </row>
    <row r="19" spans="2:13">
      <c r="K19" s="1"/>
      <c r="L19" t="s">
        <v>25</v>
      </c>
      <c r="M19" t="s">
        <v>26</v>
      </c>
    </row>
    <row r="20" spans="2:13">
      <c r="C20" s="32"/>
      <c r="F20" s="8"/>
      <c r="G20" t="s">
        <v>27</v>
      </c>
      <c r="L20" t="s">
        <v>28</v>
      </c>
      <c r="M20" t="s">
        <v>29</v>
      </c>
    </row>
    <row r="21" spans="2:13">
      <c r="F21" s="6"/>
      <c r="G21" t="s">
        <v>30</v>
      </c>
    </row>
    <row r="22" spans="2:13">
      <c r="F22" s="7"/>
      <c r="G22" t="s">
        <v>31</v>
      </c>
      <c r="L22" s="8" t="s">
        <v>32</v>
      </c>
      <c r="M22" s="8">
        <v>16</v>
      </c>
    </row>
    <row r="23" spans="2:13">
      <c r="F23" s="11"/>
      <c r="G23" t="s">
        <v>33</v>
      </c>
      <c r="L23" s="8" t="s">
        <v>34</v>
      </c>
      <c r="M23" s="8">
        <v>33</v>
      </c>
    </row>
    <row r="24" spans="2:13">
      <c r="L24" s="8" t="s">
        <v>35</v>
      </c>
      <c r="M24" s="8">
        <v>49</v>
      </c>
    </row>
    <row r="25" spans="2:13">
      <c r="L25" s="8" t="s">
        <v>36</v>
      </c>
      <c r="M25" s="8">
        <v>66</v>
      </c>
    </row>
    <row r="26" spans="2:13">
      <c r="L26" s="8" t="s">
        <v>37</v>
      </c>
      <c r="M26" s="8">
        <v>82</v>
      </c>
    </row>
    <row r="27" spans="2:13">
      <c r="L27" s="8" t="s">
        <v>38</v>
      </c>
      <c r="M27" s="8">
        <v>99</v>
      </c>
    </row>
    <row r="28" spans="2:13">
      <c r="L28" s="8" t="s">
        <v>39</v>
      </c>
      <c r="M28" s="8">
        <v>115</v>
      </c>
    </row>
    <row r="29" spans="2:13">
      <c r="L29" s="8" t="s">
        <v>40</v>
      </c>
      <c r="M29" s="8">
        <v>132</v>
      </c>
    </row>
    <row r="30" spans="2:13">
      <c r="L30" s="8" t="s">
        <v>41</v>
      </c>
      <c r="M30" s="8">
        <v>148</v>
      </c>
    </row>
    <row r="31" spans="2:13">
      <c r="L31" s="8" t="s">
        <v>42</v>
      </c>
      <c r="M31" s="8">
        <v>165</v>
      </c>
    </row>
    <row r="34" spans="9:13" ht="75">
      <c r="I34" s="1"/>
      <c r="J34" s="1"/>
      <c r="K34" s="10" t="s">
        <v>43</v>
      </c>
      <c r="L34" s="1" t="s">
        <v>44</v>
      </c>
      <c r="M34" s="10" t="s">
        <v>45</v>
      </c>
    </row>
    <row r="35" spans="9:13">
      <c r="J35" t="s">
        <v>12</v>
      </c>
      <c r="K35" s="5">
        <f>M8*H10*H13/1000</f>
        <v>2077.11</v>
      </c>
      <c r="L35" s="9">
        <f>M13*M11*M15</f>
        <v>0.70874999999999999</v>
      </c>
      <c r="M35" s="9">
        <f>H14*L35</f>
        <v>11.34</v>
      </c>
    </row>
    <row r="36" spans="9:13">
      <c r="J36" t="s">
        <v>13</v>
      </c>
      <c r="K36" s="5">
        <f>M8*H10*H13/1000</f>
        <v>2077.11</v>
      </c>
      <c r="L36" s="5">
        <f>O13*O11*O15</f>
        <v>0.30449999999999999</v>
      </c>
      <c r="M36" s="5">
        <f>H14*L36</f>
        <v>4.8719999999999999</v>
      </c>
    </row>
    <row r="38" spans="9:13">
      <c r="J38" s="15" t="s">
        <v>46</v>
      </c>
      <c r="M38" s="16"/>
    </row>
  </sheetData>
  <mergeCells count="1">
    <mergeCell ref="F18:I18"/>
  </mergeCells>
  <printOptions gridLines="1"/>
  <pageMargins left="0" right="0" top="0.78740157480314965" bottom="0.78740157480314965" header="0.31496062992125984" footer="0.31496062992125984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8E99743E05EB4488E234B6D8899A07" ma:contentTypeVersion="17" ma:contentTypeDescription="Create a new document." ma:contentTypeScope="" ma:versionID="9f9fcf16059697b45049ad41e0afe1a5">
  <xsd:schema xmlns:xsd="http://www.w3.org/2001/XMLSchema" xmlns:xs="http://www.w3.org/2001/XMLSchema" xmlns:p="http://schemas.microsoft.com/office/2006/metadata/properties" xmlns:ns2="a87e8517-0d6b-4f3b-8874-e210988e0b4a" xmlns:ns3="b8127dbb-746b-473b-aa10-93d847890626" xmlns:ns4="921b7353-8eee-4d57-95e7-6707d4aafa1b" targetNamespace="http://schemas.microsoft.com/office/2006/metadata/properties" ma:root="true" ma:fieldsID="9283ee68cc2f05565dac6debd78f9e18" ns2:_="" ns3:_="" ns4:_="">
    <xsd:import namespace="a87e8517-0d6b-4f3b-8874-e210988e0b4a"/>
    <xsd:import namespace="b8127dbb-746b-473b-aa10-93d847890626"/>
    <xsd:import namespace="921b7353-8eee-4d57-95e7-6707d4aafa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4:TaxCatchAll" minOccurs="0"/>
                <xsd:element ref="ns3:MediaLengthInSecond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e8517-0d6b-4f3b-8874-e210988e0b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27dbb-746b-473b-aa10-93d847890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e315aa8-bd96-4598-8e4a-1d3aeb7b6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b7353-8eee-4d57-95e7-6707d4aafa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f6b9141-2aea-4ba2-a5a7-ed8aecb7f4fb}" ma:internalName="TaxCatchAll" ma:showField="CatchAllData" ma:web="a87e8517-0d6b-4f3b-8874-e210988e0b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27dbb-746b-473b-aa10-93d847890626">
      <Terms xmlns="http://schemas.microsoft.com/office/infopath/2007/PartnerControls"/>
    </lcf76f155ced4ddcb4097134ff3c332f>
    <TaxCatchAll xmlns="921b7353-8eee-4d57-95e7-6707d4aafa1b" xsi:nil="true"/>
  </documentManagement>
</p:properties>
</file>

<file path=customXml/itemProps1.xml><?xml version="1.0" encoding="utf-8"?>
<ds:datastoreItem xmlns:ds="http://schemas.openxmlformats.org/officeDocument/2006/customXml" ds:itemID="{46433B53-C207-4EF8-94EA-AA112FF9D52F}"/>
</file>

<file path=customXml/itemProps2.xml><?xml version="1.0" encoding="utf-8"?>
<ds:datastoreItem xmlns:ds="http://schemas.openxmlformats.org/officeDocument/2006/customXml" ds:itemID="{29565411-EC68-46A1-A4A2-2244DEA24184}"/>
</file>

<file path=customXml/itemProps3.xml><?xml version="1.0" encoding="utf-8"?>
<ds:datastoreItem xmlns:ds="http://schemas.openxmlformats.org/officeDocument/2006/customXml" ds:itemID="{7F81AA4B-6ED2-4FE3-A7B6-462C959BCA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Linde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Ammann</dc:creator>
  <cp:keywords/>
  <dc:description/>
  <cp:lastModifiedBy>Nanata Peradze-Hammerin</cp:lastModifiedBy>
  <cp:revision/>
  <dcterms:created xsi:type="dcterms:W3CDTF">2016-04-15T13:37:16Z</dcterms:created>
  <dcterms:modified xsi:type="dcterms:W3CDTF">2023-10-11T11:24:21Z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0x010100A98E99743E05EB4488E234B6D8899A07</vt:lpwstr>
  </property>
</Properties>
</file>