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Nana Yaa Boateng\Desktop\Nanayaa\DA4 - NYNBO\"/>
    </mc:Choice>
  </mc:AlternateContent>
  <xr:revisionPtr revIDLastSave="0" documentId="8_{E292537C-05E3-4C3C-9BD1-14B7CD436F6D}" xr6:coauthVersionLast="47" xr6:coauthVersionMax="47" xr10:uidLastSave="{00000000-0000-0000-0000-000000000000}"/>
  <bookViews>
    <workbookView xWindow="-120" yWindow="-120" windowWidth="20730" windowHeight="11040" xr2:uid="{00000000-000D-0000-FFFF-FFFF00000000}"/>
  </bookViews>
  <sheets>
    <sheet name="PIVOT SUMMARY" sheetId="6" r:id="rId1"/>
    <sheet name="Dashboard" sheetId="7" r:id="rId2"/>
    <sheet name="Employee Data" sheetId="1" r:id="rId3"/>
    <sheet name="SUMMARY" sheetId="3" r:id="rId4"/>
    <sheet name="Training Programme Data" sheetId="2" r:id="rId5"/>
  </sheets>
  <definedNames>
    <definedName name="_xlnm._FilterDatabase" localSheetId="2" hidden="1">'Employee Data'!$C$1:$C$81</definedName>
    <definedName name="Slicer_Department">#N/A</definedName>
  </definedNames>
  <calcPr calcId="191029"/>
  <pivotCaches>
    <pivotCache cacheId="0" r:id="rId6"/>
  </pivotCaches>
  <fileRecoveryPr repairLoad="1"/>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3" l="1"/>
  <c r="D4" i="3"/>
  <c r="D5" i="3"/>
  <c r="D6" i="3"/>
  <c r="D2" i="3"/>
  <c r="C3" i="3"/>
  <c r="C4" i="3"/>
  <c r="C5" i="3"/>
  <c r="C6" i="3"/>
  <c r="C2" i="3"/>
  <c r="B3" i="3"/>
  <c r="B4" i="3"/>
  <c r="B5" i="3"/>
  <c r="B6" i="3"/>
  <c r="B2" i="3"/>
  <c r="F4" i="1"/>
  <c r="K4" i="1" s="1"/>
  <c r="J4" i="1"/>
  <c r="L4" i="1"/>
  <c r="F5" i="1"/>
  <c r="K5" i="1" s="1"/>
  <c r="J5" i="1"/>
  <c r="L5" i="1"/>
  <c r="F7" i="1"/>
  <c r="K7" i="1" s="1"/>
  <c r="J7" i="1"/>
  <c r="L7" i="1"/>
  <c r="F10" i="1"/>
  <c r="K10" i="1" s="1"/>
  <c r="J10" i="1"/>
  <c r="L10" i="1"/>
  <c r="F11" i="1"/>
  <c r="K11" i="1" s="1"/>
  <c r="J11" i="1"/>
  <c r="L11" i="1"/>
  <c r="F12" i="1"/>
  <c r="K12" i="1" s="1"/>
  <c r="J12" i="1"/>
  <c r="L12" i="1"/>
  <c r="F13" i="1"/>
  <c r="K13" i="1" s="1"/>
  <c r="J13" i="1"/>
  <c r="L13" i="1"/>
  <c r="F14" i="1"/>
  <c r="K14" i="1" s="1"/>
  <c r="J14" i="1"/>
  <c r="L14" i="1"/>
  <c r="F15" i="1"/>
  <c r="K15" i="1" s="1"/>
  <c r="J15" i="1"/>
  <c r="L15" i="1"/>
  <c r="F16" i="1"/>
  <c r="K16" i="1" s="1"/>
  <c r="J16" i="1"/>
  <c r="L16" i="1"/>
  <c r="F17" i="1"/>
  <c r="K17" i="1" s="1"/>
  <c r="J17" i="1"/>
  <c r="L17" i="1"/>
  <c r="F18" i="1"/>
  <c r="K18" i="1" s="1"/>
  <c r="J18" i="1"/>
  <c r="L18" i="1"/>
  <c r="F19" i="1"/>
  <c r="K19" i="1" s="1"/>
  <c r="J19" i="1"/>
  <c r="L19" i="1"/>
  <c r="F20" i="1"/>
  <c r="K20" i="1" s="1"/>
  <c r="J20" i="1"/>
  <c r="L20" i="1"/>
  <c r="F21" i="1"/>
  <c r="K21" i="1" s="1"/>
  <c r="J21" i="1"/>
  <c r="L21" i="1"/>
  <c r="F22" i="1"/>
  <c r="K22" i="1" s="1"/>
  <c r="J22" i="1"/>
  <c r="L22" i="1"/>
  <c r="F23" i="1"/>
  <c r="K23" i="1" s="1"/>
  <c r="J23" i="1"/>
  <c r="L23" i="1"/>
  <c r="F24" i="1"/>
  <c r="K24" i="1" s="1"/>
  <c r="J24" i="1"/>
  <c r="L24" i="1"/>
  <c r="F25" i="1"/>
  <c r="K25" i="1" s="1"/>
  <c r="J25" i="1"/>
  <c r="L25" i="1"/>
  <c r="F26" i="1"/>
  <c r="K26" i="1" s="1"/>
  <c r="J26" i="1"/>
  <c r="L26" i="1"/>
  <c r="F27" i="1"/>
  <c r="K27" i="1" s="1"/>
  <c r="J27" i="1"/>
  <c r="L27" i="1"/>
  <c r="F28" i="1"/>
  <c r="K28" i="1" s="1"/>
  <c r="J28" i="1"/>
  <c r="L28" i="1"/>
  <c r="F29" i="1"/>
  <c r="K29" i="1" s="1"/>
  <c r="J29" i="1"/>
  <c r="L29" i="1"/>
  <c r="F30" i="1"/>
  <c r="K30" i="1" s="1"/>
  <c r="J30" i="1"/>
  <c r="L30" i="1"/>
  <c r="F31" i="1"/>
  <c r="K31" i="1" s="1"/>
  <c r="J31" i="1"/>
  <c r="L31" i="1"/>
  <c r="F32" i="1"/>
  <c r="K32" i="1" s="1"/>
  <c r="J32" i="1"/>
  <c r="L32" i="1"/>
  <c r="F33" i="1"/>
  <c r="K33" i="1" s="1"/>
  <c r="J33" i="1"/>
  <c r="L33" i="1"/>
  <c r="F34" i="1"/>
  <c r="K34" i="1" s="1"/>
  <c r="J34" i="1"/>
  <c r="L34" i="1"/>
  <c r="F35" i="1"/>
  <c r="K35" i="1" s="1"/>
  <c r="J35" i="1"/>
  <c r="L35" i="1"/>
  <c r="F36" i="1"/>
  <c r="K36" i="1" s="1"/>
  <c r="J36" i="1"/>
  <c r="L36" i="1"/>
  <c r="F37" i="1"/>
  <c r="K37" i="1" s="1"/>
  <c r="J37" i="1"/>
  <c r="L37" i="1"/>
  <c r="F38" i="1"/>
  <c r="K38" i="1" s="1"/>
  <c r="J38" i="1"/>
  <c r="L38" i="1"/>
  <c r="F39" i="1"/>
  <c r="K39" i="1" s="1"/>
  <c r="J39" i="1"/>
  <c r="L39" i="1"/>
  <c r="F40" i="1"/>
  <c r="K40" i="1" s="1"/>
  <c r="J40" i="1"/>
  <c r="L40" i="1"/>
  <c r="F41" i="1"/>
  <c r="K41" i="1" s="1"/>
  <c r="J41" i="1"/>
  <c r="L41" i="1"/>
  <c r="F42" i="1"/>
  <c r="K42" i="1" s="1"/>
  <c r="J42" i="1"/>
  <c r="L42" i="1"/>
  <c r="F43" i="1"/>
  <c r="K43" i="1" s="1"/>
  <c r="J43" i="1"/>
  <c r="L43" i="1"/>
  <c r="F44" i="1"/>
  <c r="K44" i="1" s="1"/>
  <c r="J44" i="1"/>
  <c r="L44" i="1"/>
  <c r="F45" i="1"/>
  <c r="K45" i="1" s="1"/>
  <c r="J45" i="1"/>
  <c r="L45" i="1"/>
  <c r="F46" i="1"/>
  <c r="K46" i="1" s="1"/>
  <c r="J46" i="1"/>
  <c r="L46" i="1"/>
  <c r="F47" i="1"/>
  <c r="K47" i="1" s="1"/>
  <c r="J47" i="1"/>
  <c r="L47" i="1"/>
  <c r="F48" i="1"/>
  <c r="K48" i="1" s="1"/>
  <c r="J48" i="1"/>
  <c r="L48" i="1"/>
  <c r="F49" i="1"/>
  <c r="K49" i="1" s="1"/>
  <c r="J49" i="1"/>
  <c r="L49" i="1"/>
  <c r="F50" i="1"/>
  <c r="K50" i="1" s="1"/>
  <c r="J50" i="1"/>
  <c r="L50" i="1"/>
  <c r="F51" i="1"/>
  <c r="K51" i="1" s="1"/>
  <c r="J51" i="1"/>
  <c r="L51" i="1"/>
  <c r="F52" i="1"/>
  <c r="K52" i="1" s="1"/>
  <c r="J52" i="1"/>
  <c r="L52" i="1"/>
  <c r="F53" i="1"/>
  <c r="K53" i="1" s="1"/>
  <c r="J53" i="1"/>
  <c r="L53" i="1"/>
  <c r="F54" i="1"/>
  <c r="K54" i="1" s="1"/>
  <c r="J54" i="1"/>
  <c r="L54" i="1"/>
  <c r="F55" i="1"/>
  <c r="K55" i="1" s="1"/>
  <c r="J55" i="1"/>
  <c r="L55" i="1"/>
  <c r="F56" i="1"/>
  <c r="K56" i="1" s="1"/>
  <c r="J56" i="1"/>
  <c r="L56" i="1"/>
  <c r="F57" i="1"/>
  <c r="K57" i="1" s="1"/>
  <c r="J57" i="1"/>
  <c r="L57" i="1"/>
  <c r="F58" i="1"/>
  <c r="K58" i="1" s="1"/>
  <c r="J58" i="1"/>
  <c r="L58" i="1"/>
  <c r="F59" i="1"/>
  <c r="K59" i="1" s="1"/>
  <c r="J59" i="1"/>
  <c r="L59" i="1"/>
  <c r="F60" i="1"/>
  <c r="K60" i="1" s="1"/>
  <c r="J60" i="1"/>
  <c r="L60" i="1"/>
  <c r="F61" i="1"/>
  <c r="K61" i="1" s="1"/>
  <c r="J61" i="1"/>
  <c r="L61" i="1"/>
  <c r="F62" i="1"/>
  <c r="K62" i="1" s="1"/>
  <c r="J62" i="1"/>
  <c r="L62" i="1"/>
  <c r="F63" i="1"/>
  <c r="K63" i="1" s="1"/>
  <c r="J63" i="1"/>
  <c r="L63" i="1"/>
  <c r="F64" i="1"/>
  <c r="K64" i="1" s="1"/>
  <c r="J64" i="1"/>
  <c r="L64" i="1"/>
  <c r="F65" i="1"/>
  <c r="K65" i="1" s="1"/>
  <c r="J65" i="1"/>
  <c r="L65" i="1"/>
  <c r="F66" i="1"/>
  <c r="K66" i="1" s="1"/>
  <c r="J66" i="1"/>
  <c r="L66" i="1"/>
  <c r="F67" i="1"/>
  <c r="K67" i="1" s="1"/>
  <c r="J67" i="1"/>
  <c r="L67" i="1"/>
  <c r="F68" i="1"/>
  <c r="K68" i="1" s="1"/>
  <c r="J68" i="1"/>
  <c r="L68" i="1"/>
  <c r="F69" i="1"/>
  <c r="K69" i="1" s="1"/>
  <c r="J69" i="1"/>
  <c r="L69" i="1"/>
  <c r="F70" i="1"/>
  <c r="K70" i="1" s="1"/>
  <c r="J70" i="1"/>
  <c r="L70" i="1"/>
  <c r="F71" i="1"/>
  <c r="K71" i="1" s="1"/>
  <c r="J71" i="1"/>
  <c r="L71" i="1"/>
  <c r="F72" i="1"/>
  <c r="K72" i="1" s="1"/>
  <c r="J72" i="1"/>
  <c r="L72" i="1"/>
  <c r="F73" i="1"/>
  <c r="K73" i="1" s="1"/>
  <c r="J73" i="1"/>
  <c r="L73" i="1"/>
  <c r="F74" i="1"/>
  <c r="K74" i="1" s="1"/>
  <c r="J74" i="1"/>
  <c r="L74" i="1"/>
  <c r="F75" i="1"/>
  <c r="K75" i="1" s="1"/>
  <c r="J75" i="1"/>
  <c r="L75" i="1"/>
  <c r="F76" i="1"/>
  <c r="K76" i="1" s="1"/>
  <c r="J76" i="1"/>
  <c r="L76" i="1"/>
  <c r="L3" i="1"/>
  <c r="L6" i="1"/>
  <c r="L8" i="1"/>
  <c r="L9" i="1"/>
  <c r="L2" i="1"/>
  <c r="J3" i="1"/>
  <c r="J6" i="1"/>
  <c r="J8" i="1"/>
  <c r="J9" i="1"/>
  <c r="J2" i="1"/>
  <c r="F3" i="1"/>
  <c r="K3" i="1" s="1"/>
  <c r="F6" i="1"/>
  <c r="K6" i="1" s="1"/>
  <c r="F8" i="1"/>
  <c r="K8" i="1" s="1"/>
  <c r="F9" i="1"/>
  <c r="K9" i="1" s="1"/>
  <c r="F2" i="1"/>
  <c r="K2" i="1" s="1"/>
</calcChain>
</file>

<file path=xl/sharedStrings.xml><?xml version="1.0" encoding="utf-8"?>
<sst xmlns="http://schemas.openxmlformats.org/spreadsheetml/2006/main" count="459" uniqueCount="204">
  <si>
    <t>Employee ID</t>
  </si>
  <si>
    <t>Name</t>
  </si>
  <si>
    <t>Department</t>
  </si>
  <si>
    <t>Role</t>
  </si>
  <si>
    <t>Salary (£)</t>
  </si>
  <si>
    <t>Years with Company</t>
  </si>
  <si>
    <t>Performance Rating</t>
  </si>
  <si>
    <t>Last Training Completed</t>
  </si>
  <si>
    <t>E001</t>
  </si>
  <si>
    <t>E002</t>
  </si>
  <si>
    <t>E003</t>
  </si>
  <si>
    <t>E004</t>
  </si>
  <si>
    <t>E005</t>
  </si>
  <si>
    <t>E007</t>
  </si>
  <si>
    <t>E008</t>
  </si>
  <si>
    <t>E009</t>
  </si>
  <si>
    <t>E010</t>
  </si>
  <si>
    <t>E011</t>
  </si>
  <si>
    <t>E012</t>
  </si>
  <si>
    <t>E013</t>
  </si>
  <si>
    <t>E014</t>
  </si>
  <si>
    <t>E015</t>
  </si>
  <si>
    <t>E016</t>
  </si>
  <si>
    <t>E017</t>
  </si>
  <si>
    <t>E018</t>
  </si>
  <si>
    <t>E019</t>
  </si>
  <si>
    <t>E020</t>
  </si>
  <si>
    <t>E021</t>
  </si>
  <si>
    <t>E022</t>
  </si>
  <si>
    <t>E023</t>
  </si>
  <si>
    <t>E024</t>
  </si>
  <si>
    <t>E025</t>
  </si>
  <si>
    <t>E026</t>
  </si>
  <si>
    <t>E027</t>
  </si>
  <si>
    <t>E028</t>
  </si>
  <si>
    <t>E029</t>
  </si>
  <si>
    <t>E030</t>
  </si>
  <si>
    <t>E031</t>
  </si>
  <si>
    <t>E032</t>
  </si>
  <si>
    <t>E033</t>
  </si>
  <si>
    <t>E034</t>
  </si>
  <si>
    <t>E035</t>
  </si>
  <si>
    <t>E036</t>
  </si>
  <si>
    <t>E037</t>
  </si>
  <si>
    <t>E038</t>
  </si>
  <si>
    <t>E039</t>
  </si>
  <si>
    <t>E040</t>
  </si>
  <si>
    <t>E041</t>
  </si>
  <si>
    <t>E042</t>
  </si>
  <si>
    <t>E043</t>
  </si>
  <si>
    <t>E044</t>
  </si>
  <si>
    <t>E045</t>
  </si>
  <si>
    <t>E046</t>
  </si>
  <si>
    <t>E047</t>
  </si>
  <si>
    <t>E048</t>
  </si>
  <si>
    <t>E049</t>
  </si>
  <si>
    <t>E050</t>
  </si>
  <si>
    <t>E051</t>
  </si>
  <si>
    <t>E052</t>
  </si>
  <si>
    <t>E053</t>
  </si>
  <si>
    <t>E054</t>
  </si>
  <si>
    <t>E055</t>
  </si>
  <si>
    <t>E056</t>
  </si>
  <si>
    <t>E057</t>
  </si>
  <si>
    <t>E058</t>
  </si>
  <si>
    <t>E059</t>
  </si>
  <si>
    <t>E060</t>
  </si>
  <si>
    <t>E061</t>
  </si>
  <si>
    <t>E062</t>
  </si>
  <si>
    <t>E063</t>
  </si>
  <si>
    <t>E064</t>
  </si>
  <si>
    <t>E065</t>
  </si>
  <si>
    <t>E066</t>
  </si>
  <si>
    <t>E067</t>
  </si>
  <si>
    <t>E068</t>
  </si>
  <si>
    <t>E069</t>
  </si>
  <si>
    <t>E070</t>
  </si>
  <si>
    <t>E071</t>
  </si>
  <si>
    <t>E072</t>
  </si>
  <si>
    <t>E073</t>
  </si>
  <si>
    <t>E074</t>
  </si>
  <si>
    <t>E075</t>
  </si>
  <si>
    <t>Employee 1</t>
  </si>
  <si>
    <t>Employee 2</t>
  </si>
  <si>
    <t>Employee 3</t>
  </si>
  <si>
    <t>Employee 4</t>
  </si>
  <si>
    <t>Employee 5</t>
  </si>
  <si>
    <t>Employee 7</t>
  </si>
  <si>
    <t>Employee 8</t>
  </si>
  <si>
    <t>Employee 9</t>
  </si>
  <si>
    <t>Employee 10</t>
  </si>
  <si>
    <t>Employee 11</t>
  </si>
  <si>
    <t>Employee 12</t>
  </si>
  <si>
    <t>Employee 13</t>
  </si>
  <si>
    <t>Employee 14</t>
  </si>
  <si>
    <t>Employee 15</t>
  </si>
  <si>
    <t>Employee 17</t>
  </si>
  <si>
    <t>Employee 18</t>
  </si>
  <si>
    <t>Employee 19</t>
  </si>
  <si>
    <t>Employee 20</t>
  </si>
  <si>
    <t>Employee 21</t>
  </si>
  <si>
    <t>Employee 22</t>
  </si>
  <si>
    <t>Employee 23</t>
  </si>
  <si>
    <t>Employee 24</t>
  </si>
  <si>
    <t>Employee 25</t>
  </si>
  <si>
    <t>Employee 26</t>
  </si>
  <si>
    <t>Employee 27</t>
  </si>
  <si>
    <t>Employee 28</t>
  </si>
  <si>
    <t>Employee 29</t>
  </si>
  <si>
    <t>Employee 30</t>
  </si>
  <si>
    <t>Employee 31</t>
  </si>
  <si>
    <t>Employee 32</t>
  </si>
  <si>
    <t>Employee 33</t>
  </si>
  <si>
    <t>Employee 34</t>
  </si>
  <si>
    <t>Employee 35</t>
  </si>
  <si>
    <t>Employee 36</t>
  </si>
  <si>
    <t>Employee 37</t>
  </si>
  <si>
    <t>Employee 38</t>
  </si>
  <si>
    <t>Employee 39</t>
  </si>
  <si>
    <t>Employee 40</t>
  </si>
  <si>
    <t>Employee 41</t>
  </si>
  <si>
    <t>Employee 42</t>
  </si>
  <si>
    <t>Employee 43</t>
  </si>
  <si>
    <t>Employee 44</t>
  </si>
  <si>
    <t>Employee 45</t>
  </si>
  <si>
    <t>Employee 46</t>
  </si>
  <si>
    <t>Employee 47</t>
  </si>
  <si>
    <t>Employee 48</t>
  </si>
  <si>
    <t>Employee 49</t>
  </si>
  <si>
    <t>Employee 51</t>
  </si>
  <si>
    <t>Employee 53</t>
  </si>
  <si>
    <t>Employee 54</t>
  </si>
  <si>
    <t>Employee 55</t>
  </si>
  <si>
    <t>Employee 56</t>
  </si>
  <si>
    <t>Employee 57</t>
  </si>
  <si>
    <t>Employee 58</t>
  </si>
  <si>
    <t>Employee 59</t>
  </si>
  <si>
    <t>Employee 60</t>
  </si>
  <si>
    <t>Employee 62</t>
  </si>
  <si>
    <t>Employee 63</t>
  </si>
  <si>
    <t>Employee 65</t>
  </si>
  <si>
    <t>Employee 66</t>
  </si>
  <si>
    <t>Employee 68</t>
  </si>
  <si>
    <t>Employee 69</t>
  </si>
  <si>
    <t>Employee 70</t>
  </si>
  <si>
    <t>Employee 71</t>
  </si>
  <si>
    <t>Employee 72</t>
  </si>
  <si>
    <t>Employee 73</t>
  </si>
  <si>
    <t>Employee 74</t>
  </si>
  <si>
    <t>Employee 75</t>
  </si>
  <si>
    <t>Development</t>
  </si>
  <si>
    <t>Finance</t>
  </si>
  <si>
    <t>IT Support</t>
  </si>
  <si>
    <t>HR</t>
  </si>
  <si>
    <t>Marketing</t>
  </si>
  <si>
    <t>DevOps Engineer</t>
  </si>
  <si>
    <t>Recruiter</t>
  </si>
  <si>
    <t>Software Engineer</t>
  </si>
  <si>
    <t>Analyst</t>
  </si>
  <si>
    <t>Financial Analyst</t>
  </si>
  <si>
    <t>SEO Specialist</t>
  </si>
  <si>
    <t>Technician</t>
  </si>
  <si>
    <t>Content Creator</t>
  </si>
  <si>
    <t>Accountant</t>
  </si>
  <si>
    <t>HR Specialist</t>
  </si>
  <si>
    <t>Data Analysis</t>
  </si>
  <si>
    <t>Advanced Excel</t>
  </si>
  <si>
    <t>Leadership Essentials</t>
  </si>
  <si>
    <t>Agile Project Management</t>
  </si>
  <si>
    <t>Course ID</t>
  </si>
  <si>
    <t>Course Name</t>
  </si>
  <si>
    <t>Course Category</t>
  </si>
  <si>
    <t>Cost (£)</t>
  </si>
  <si>
    <t>Duration (Days)</t>
  </si>
  <si>
    <t>T001</t>
  </si>
  <si>
    <t>T002</t>
  </si>
  <si>
    <t>T003</t>
  </si>
  <si>
    <t>T004</t>
  </si>
  <si>
    <t>T005</t>
  </si>
  <si>
    <t>Team Building</t>
  </si>
  <si>
    <t>Technical</t>
  </si>
  <si>
    <t>Leadership</t>
  </si>
  <si>
    <t>Teamwork</t>
  </si>
  <si>
    <t>Technical Tools</t>
  </si>
  <si>
    <t>Project Management</t>
  </si>
  <si>
    <t>Employee 50</t>
  </si>
  <si>
    <t>Employee 52</t>
  </si>
  <si>
    <t>Employee 61</t>
  </si>
  <si>
    <t>Employee 64</t>
  </si>
  <si>
    <t>Employee 67</t>
  </si>
  <si>
    <t>Training Cost(£)</t>
  </si>
  <si>
    <t>Training Category</t>
  </si>
  <si>
    <t>Total Compensation</t>
  </si>
  <si>
    <t>Performance Category</t>
  </si>
  <si>
    <t>Total Employees</t>
  </si>
  <si>
    <t>Average Salary(£)</t>
  </si>
  <si>
    <t>Average Performance Ratings</t>
  </si>
  <si>
    <t>Row Labels</t>
  </si>
  <si>
    <t>Grand Total</t>
  </si>
  <si>
    <t>Average of Total Compensation</t>
  </si>
  <si>
    <t>Sum of Total compensation</t>
  </si>
  <si>
    <t>Count of Employee ID</t>
  </si>
  <si>
    <t>Average of Salary (£)</t>
  </si>
  <si>
    <t>Average of Years with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</si>
</sst>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Gill Sans MT"/>
      <family val="2"/>
      <scheme val="minor"/>
    </font>
    <font>
      <b/>
      <sz val="11"/>
      <color theme="1"/>
      <name val="Gill Sans MT"/>
      <family val="2"/>
      <scheme val="minor"/>
    </font>
    <font>
      <sz val="11"/>
      <color rgb="FFFF0000"/>
      <name val="Gill Sans MT"/>
      <family val="2"/>
      <scheme val="minor"/>
    </font>
  </fonts>
  <fills count="3">
    <fill>
      <patternFill patternType="none"/>
    </fill>
    <fill>
      <patternFill patternType="gray125"/>
    </fill>
    <fill>
      <patternFill patternType="solid">
        <fgColor theme="8"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top"/>
    </xf>
    <xf numFmtId="0" fontId="1" fillId="0" borderId="2" xfId="0" applyFont="1" applyFill="1" applyBorder="1" applyAlignment="1">
      <alignment horizontal="center" vertical="top"/>
    </xf>
    <xf numFmtId="2" fontId="0" fillId="0" borderId="0" xfId="0" applyNumberFormat="1"/>
    <xf numFmtId="1"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2" fillId="2" borderId="0" xfId="0" applyFont="1" applyFill="1"/>
  </cellXfs>
  <cellStyles count="1">
    <cellStyle name="Normal" xfId="0" builtinId="0"/>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[Nanayaa_Boateng-Owusu_Excel_assesment_project(AutoRecovered).xlsx]PIVOT SUMMARY!PivotTable2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ofTotal Compensation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SUMMARY'!$B$1</c:f>
              <c:strCache>
                <c:ptCount val="1"/>
                <c:pt idx="0">
                  <c:v>Total</c:v>
                </c:pt>
              </c:strCache>
            </c:strRef>
          </c:tx>
          <c:spPr>
            <a:solidFill>
              <a:schemeClr val="accent1"/>
            </a:solidFill>
            <a:ln>
              <a:noFill/>
            </a:ln>
            <a:effectLst/>
          </c:spPr>
          <c:invertIfNegative val="0"/>
          <c:cat>
            <c:strRef>
              <c:f>'PIVOT SUMMARY'!$A$2:$A$7</c:f>
              <c:strCache>
                <c:ptCount val="5"/>
                <c:pt idx="0">
                  <c:v>Development</c:v>
                </c:pt>
                <c:pt idx="1">
                  <c:v>IT Support</c:v>
                </c:pt>
                <c:pt idx="2">
                  <c:v>HR</c:v>
                </c:pt>
                <c:pt idx="3">
                  <c:v>Finance</c:v>
                </c:pt>
                <c:pt idx="4">
                  <c:v>Marketing</c:v>
                </c:pt>
              </c:strCache>
            </c:strRef>
          </c:cat>
          <c:val>
            <c:numRef>
              <c:f>'PIVOT SUMMARY'!$B$2:$B$7</c:f>
              <c:numCache>
                <c:formatCode>0</c:formatCode>
                <c:ptCount val="5"/>
                <c:pt idx="0">
                  <c:v>41542.105263157893</c:v>
                </c:pt>
                <c:pt idx="1">
                  <c:v>43900</c:v>
                </c:pt>
                <c:pt idx="2">
                  <c:v>46433.333333333336</c:v>
                </c:pt>
                <c:pt idx="3">
                  <c:v>48268.181818181816</c:v>
                </c:pt>
                <c:pt idx="4">
                  <c:v>48611.76470588235</c:v>
                </c:pt>
              </c:numCache>
            </c:numRef>
          </c:val>
          <c:extLst>
            <c:ext xmlns:c16="http://schemas.microsoft.com/office/drawing/2014/chart" uri="{C3380CC4-5D6E-409C-BE32-E72D297353CC}">
              <c16:uniqueId val="{00000000-57E4-4F01-942C-339E07C50E42}"/>
            </c:ext>
          </c:extLst>
        </c:ser>
        <c:dLbls>
          <c:showLegendKey val="0"/>
          <c:showVal val="0"/>
          <c:showCatName val="0"/>
          <c:showSerName val="0"/>
          <c:showPercent val="0"/>
          <c:showBubbleSize val="0"/>
        </c:dLbls>
        <c:gapWidth val="150"/>
        <c:overlap val="100"/>
        <c:axId val="1591798528"/>
        <c:axId val="1591798944"/>
      </c:barChart>
      <c:catAx>
        <c:axId val="1591798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798944"/>
        <c:crosses val="autoZero"/>
        <c:auto val="1"/>
        <c:lblAlgn val="ctr"/>
        <c:lblOffset val="100"/>
        <c:noMultiLvlLbl val="0"/>
      </c:catAx>
      <c:valAx>
        <c:axId val="15917989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79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[Nanayaa_Boateng-Owusu_Excel_assesment_project(AutoRecovered).xlsx]PIVOT SUMMARY!PivotTable3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a:t>
            </a:r>
            <a:r>
              <a:rPr lang="en-US" baseline="0"/>
              <a:t> Category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SUMMARY'!$B$10</c:f>
              <c:strCache>
                <c:ptCount val="1"/>
                <c:pt idx="0">
                  <c:v>Total</c:v>
                </c:pt>
              </c:strCache>
            </c:strRef>
          </c:tx>
          <c:spPr>
            <a:solidFill>
              <a:schemeClr val="accent1"/>
            </a:solidFill>
            <a:ln>
              <a:noFill/>
            </a:ln>
            <a:effectLst/>
          </c:spPr>
          <c:invertIfNegative val="0"/>
          <c:cat>
            <c:strRef>
              <c:f>'PIVOT SUMMARY'!$A$11:$A$16</c:f>
              <c:strCache>
                <c:ptCount val="5"/>
                <c:pt idx="0">
                  <c:v>Leadership</c:v>
                </c:pt>
                <c:pt idx="1">
                  <c:v>Project Management</c:v>
                </c:pt>
                <c:pt idx="2">
                  <c:v>Teamwork</c:v>
                </c:pt>
                <c:pt idx="3">
                  <c:v>Technical</c:v>
                </c:pt>
                <c:pt idx="4">
                  <c:v>Technical Tools</c:v>
                </c:pt>
              </c:strCache>
            </c:strRef>
          </c:cat>
          <c:val>
            <c:numRef>
              <c:f>'PIVOT SUMMARY'!$B$11:$B$16</c:f>
              <c:numCache>
                <c:formatCode>General</c:formatCode>
                <c:ptCount val="5"/>
                <c:pt idx="0">
                  <c:v>17</c:v>
                </c:pt>
                <c:pt idx="1">
                  <c:v>19</c:v>
                </c:pt>
                <c:pt idx="2">
                  <c:v>2</c:v>
                </c:pt>
                <c:pt idx="3">
                  <c:v>17</c:v>
                </c:pt>
                <c:pt idx="4">
                  <c:v>20</c:v>
                </c:pt>
              </c:numCache>
            </c:numRef>
          </c:val>
          <c:extLst>
            <c:ext xmlns:c16="http://schemas.microsoft.com/office/drawing/2014/chart" uri="{C3380CC4-5D6E-409C-BE32-E72D297353CC}">
              <c16:uniqueId val="{00000000-BD0A-415C-9D6F-4D482F7CA5A3}"/>
            </c:ext>
          </c:extLst>
        </c:ser>
        <c:dLbls>
          <c:showLegendKey val="0"/>
          <c:showVal val="0"/>
          <c:showCatName val="0"/>
          <c:showSerName val="0"/>
          <c:showPercent val="0"/>
          <c:showBubbleSize val="0"/>
        </c:dLbls>
        <c:gapWidth val="219"/>
        <c:overlap val="-27"/>
        <c:axId val="1984088256"/>
        <c:axId val="1984090336"/>
      </c:barChart>
      <c:catAx>
        <c:axId val="198408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090336"/>
        <c:crosses val="autoZero"/>
        <c:auto val="1"/>
        <c:lblAlgn val="ctr"/>
        <c:lblOffset val="100"/>
        <c:noMultiLvlLbl val="0"/>
      </c:catAx>
      <c:valAx>
        <c:axId val="198409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08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[Nanayaa_Boateng-Owusu_Excel_assesment_project(AutoRecovered).xlsx]PIVOT SUMMARY!PivotTable4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 by Role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SUMMARY'!$B$19</c:f>
              <c:strCache>
                <c:ptCount val="1"/>
                <c:pt idx="0">
                  <c:v>Total</c:v>
                </c:pt>
              </c:strCache>
            </c:strRef>
          </c:tx>
          <c:spPr>
            <a:solidFill>
              <a:schemeClr val="accent1"/>
            </a:solidFill>
            <a:ln>
              <a:noFill/>
            </a:ln>
            <a:effectLst/>
          </c:spPr>
          <c:invertIfNegative val="0"/>
          <c:cat>
            <c:strRef>
              <c:f>'PIVOT SUMMARY'!$A$20:$A$30</c:f>
              <c:strCache>
                <c:ptCount val="10"/>
                <c:pt idx="0">
                  <c:v>Accountant</c:v>
                </c:pt>
                <c:pt idx="1">
                  <c:v>Analyst</c:v>
                </c:pt>
                <c:pt idx="2">
                  <c:v>Content Creator</c:v>
                </c:pt>
                <c:pt idx="3">
                  <c:v>DevOps Engineer</c:v>
                </c:pt>
                <c:pt idx="4">
                  <c:v>Financial Analyst</c:v>
                </c:pt>
                <c:pt idx="5">
                  <c:v>HR Specialist</c:v>
                </c:pt>
                <c:pt idx="6">
                  <c:v>Recruiter</c:v>
                </c:pt>
                <c:pt idx="7">
                  <c:v>SEO Specialist</c:v>
                </c:pt>
                <c:pt idx="8">
                  <c:v>Software Engineer</c:v>
                </c:pt>
                <c:pt idx="9">
                  <c:v>Technician</c:v>
                </c:pt>
              </c:strCache>
            </c:strRef>
          </c:cat>
          <c:val>
            <c:numRef>
              <c:f>'PIVOT SUMMARY'!$B$20:$B$30</c:f>
              <c:numCache>
                <c:formatCode>0</c:formatCode>
                <c:ptCount val="10"/>
                <c:pt idx="0">
                  <c:v>45000</c:v>
                </c:pt>
                <c:pt idx="1">
                  <c:v>51111.111111111109</c:v>
                </c:pt>
                <c:pt idx="2">
                  <c:v>56666.666666666664</c:v>
                </c:pt>
                <c:pt idx="3">
                  <c:v>40000</c:v>
                </c:pt>
                <c:pt idx="4">
                  <c:v>40833.333333333336</c:v>
                </c:pt>
                <c:pt idx="5">
                  <c:v>44000</c:v>
                </c:pt>
                <c:pt idx="6">
                  <c:v>51666.666666666664</c:v>
                </c:pt>
                <c:pt idx="7">
                  <c:v>43636.36363636364</c:v>
                </c:pt>
                <c:pt idx="8">
                  <c:v>40000</c:v>
                </c:pt>
                <c:pt idx="9">
                  <c:v>42857.142857142855</c:v>
                </c:pt>
              </c:numCache>
            </c:numRef>
          </c:val>
          <c:extLst>
            <c:ext xmlns:c16="http://schemas.microsoft.com/office/drawing/2014/chart" uri="{C3380CC4-5D6E-409C-BE32-E72D297353CC}">
              <c16:uniqueId val="{00000000-07C3-4BA4-8175-CB62AF0A94F4}"/>
            </c:ext>
          </c:extLst>
        </c:ser>
        <c:dLbls>
          <c:showLegendKey val="0"/>
          <c:showVal val="0"/>
          <c:showCatName val="0"/>
          <c:showSerName val="0"/>
          <c:showPercent val="0"/>
          <c:showBubbleSize val="0"/>
        </c:dLbls>
        <c:gapWidth val="182"/>
        <c:axId val="2016011807"/>
        <c:axId val="2016021375"/>
      </c:barChart>
      <c:catAx>
        <c:axId val="2016011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021375"/>
        <c:crosses val="autoZero"/>
        <c:auto val="1"/>
        <c:lblAlgn val="ctr"/>
        <c:lblOffset val="100"/>
        <c:noMultiLvlLbl val="0"/>
      </c:catAx>
      <c:valAx>
        <c:axId val="201602137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01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[Nanayaa_Boateng-Owusu_Excel_assesment_project(AutoRecovered).xlsx]PIVOT SUMMARY!PivotTable5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Experience By Role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SUMMARY'!$B$33</c:f>
              <c:strCache>
                <c:ptCount val="1"/>
                <c:pt idx="0">
                  <c:v>Total</c:v>
                </c:pt>
              </c:strCache>
            </c:strRef>
          </c:tx>
          <c:spPr>
            <a:solidFill>
              <a:schemeClr val="accent1"/>
            </a:solidFill>
            <a:ln>
              <a:noFill/>
            </a:ln>
            <a:effectLst/>
          </c:spPr>
          <c:invertIfNegative val="0"/>
          <c:cat>
            <c:strRef>
              <c:f>'PIVOT SUMMARY'!$A$34:$A$44</c:f>
              <c:strCache>
                <c:ptCount val="10"/>
                <c:pt idx="0">
                  <c:v>Accountant</c:v>
                </c:pt>
                <c:pt idx="1">
                  <c:v>Analyst</c:v>
                </c:pt>
                <c:pt idx="2">
                  <c:v>Content Creator</c:v>
                </c:pt>
                <c:pt idx="3">
                  <c:v>DevOps Engineer</c:v>
                </c:pt>
                <c:pt idx="4">
                  <c:v>Financial Analyst</c:v>
                </c:pt>
                <c:pt idx="5">
                  <c:v>HR Specialist</c:v>
                </c:pt>
                <c:pt idx="6">
                  <c:v>Recruiter</c:v>
                </c:pt>
                <c:pt idx="7">
                  <c:v>SEO Specialist</c:v>
                </c:pt>
                <c:pt idx="8">
                  <c:v>Software Engineer</c:v>
                </c:pt>
                <c:pt idx="9">
                  <c:v>Technician</c:v>
                </c:pt>
              </c:strCache>
            </c:strRef>
          </c:cat>
          <c:val>
            <c:numRef>
              <c:f>'PIVOT SUMMARY'!$B$34:$B$44</c:f>
              <c:numCache>
                <c:formatCode>0</c:formatCode>
                <c:ptCount val="10"/>
                <c:pt idx="0">
                  <c:v>4.7777777777777777</c:v>
                </c:pt>
                <c:pt idx="1">
                  <c:v>4.2222222222222223</c:v>
                </c:pt>
                <c:pt idx="2">
                  <c:v>3</c:v>
                </c:pt>
                <c:pt idx="3">
                  <c:v>3.625</c:v>
                </c:pt>
                <c:pt idx="4">
                  <c:v>4.833333333333333</c:v>
                </c:pt>
                <c:pt idx="5">
                  <c:v>5</c:v>
                </c:pt>
                <c:pt idx="6">
                  <c:v>4.4444444444444446</c:v>
                </c:pt>
                <c:pt idx="7">
                  <c:v>3.0909090909090908</c:v>
                </c:pt>
                <c:pt idx="8">
                  <c:v>4.625</c:v>
                </c:pt>
                <c:pt idx="9">
                  <c:v>5.4285714285714288</c:v>
                </c:pt>
              </c:numCache>
            </c:numRef>
          </c:val>
          <c:extLst>
            <c:ext xmlns:c16="http://schemas.microsoft.com/office/drawing/2014/chart" uri="{C3380CC4-5D6E-409C-BE32-E72D297353CC}">
              <c16:uniqueId val="{00000000-9C57-43C6-9222-F03981B51BFA}"/>
            </c:ext>
          </c:extLst>
        </c:ser>
        <c:dLbls>
          <c:showLegendKey val="0"/>
          <c:showVal val="0"/>
          <c:showCatName val="0"/>
          <c:showSerName val="0"/>
          <c:showPercent val="0"/>
          <c:showBubbleSize val="0"/>
        </c:dLbls>
        <c:gapWidth val="219"/>
        <c:overlap val="-27"/>
        <c:axId val="1800265391"/>
        <c:axId val="1800257071"/>
      </c:barChart>
      <c:catAx>
        <c:axId val="180026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257071"/>
        <c:crosses val="autoZero"/>
        <c:auto val="1"/>
        <c:lblAlgn val="ctr"/>
        <c:lblOffset val="100"/>
        <c:noMultiLvlLbl val="0"/>
      </c:catAx>
      <c:valAx>
        <c:axId val="18002570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26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1</xdr:row>
      <xdr:rowOff>161926</xdr:rowOff>
    </xdr:from>
    <xdr:to>
      <xdr:col>6</xdr:col>
      <xdr:colOff>304801</xdr:colOff>
      <xdr:row>14</xdr:row>
      <xdr:rowOff>1</xdr:rowOff>
    </xdr:to>
    <xdr:graphicFrame macro="">
      <xdr:nvGraphicFramePr>
        <xdr:cNvPr id="13" name="Average of Total Compensation">
          <a:extLst>
            <a:ext uri="{FF2B5EF4-FFF2-40B4-BE49-F238E27FC236}">
              <a16:creationId xmlns:a16="http://schemas.microsoft.com/office/drawing/2014/main" id="{5EEF8DB6-0E68-47A4-9F52-5C528C4DE9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314326</xdr:colOff>
      <xdr:row>1</xdr:row>
      <xdr:rowOff>161925</xdr:rowOff>
    </xdr:from>
    <xdr:to>
      <xdr:col>12</xdr:col>
      <xdr:colOff>419100</xdr:colOff>
      <xdr:row>13</xdr:row>
      <xdr:rowOff>209550</xdr:rowOff>
    </xdr:to>
    <xdr:graphicFrame macro="">
      <xdr:nvGraphicFramePr>
        <xdr:cNvPr id="15" name="Count of Employee">
          <a:extLst>
            <a:ext uri="{FF2B5EF4-FFF2-40B4-BE49-F238E27FC236}">
              <a16:creationId xmlns:a16="http://schemas.microsoft.com/office/drawing/2014/main" id="{F60BF4B0-1995-463D-BE65-094A40984A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552450</xdr:colOff>
      <xdr:row>0</xdr:row>
      <xdr:rowOff>28575</xdr:rowOff>
    </xdr:from>
    <xdr:to>
      <xdr:col>13</xdr:col>
      <xdr:colOff>552450</xdr:colOff>
      <xdr:row>1</xdr:row>
      <xdr:rowOff>142875</xdr:rowOff>
    </xdr:to>
    <xdr:sp macro="" textlink="">
      <xdr:nvSpPr>
        <xdr:cNvPr id="16" name="TextBox 15">
          <a:extLst>
            <a:ext uri="{FF2B5EF4-FFF2-40B4-BE49-F238E27FC236}">
              <a16:creationId xmlns:a16="http://schemas.microsoft.com/office/drawing/2014/main" id="{0C0DD588-D458-43F4-9D4D-46FADA848B73}"/>
            </a:ext>
          </a:extLst>
        </xdr:cNvPr>
        <xdr:cNvSpPr txBox="1"/>
      </xdr:nvSpPr>
      <xdr:spPr>
        <a:xfrm>
          <a:off x="2381250" y="28575"/>
          <a:ext cx="6096000" cy="3048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GenTech</a:t>
          </a:r>
          <a:r>
            <a:rPr lang="en-US" sz="2000" b="1" baseline="0"/>
            <a:t> HR Dashboard</a:t>
          </a:r>
          <a:endParaRPr lang="en-US" sz="2000" b="1"/>
        </a:p>
      </xdr:txBody>
    </xdr:sp>
    <xdr:clientData/>
  </xdr:twoCellAnchor>
  <xdr:twoCellAnchor editAs="oneCell">
    <xdr:from>
      <xdr:col>12</xdr:col>
      <xdr:colOff>409575</xdr:colOff>
      <xdr:row>1</xdr:row>
      <xdr:rowOff>161924</xdr:rowOff>
    </xdr:from>
    <xdr:to>
      <xdr:col>15</xdr:col>
      <xdr:colOff>180975</xdr:colOff>
      <xdr:row>27</xdr:row>
      <xdr:rowOff>209550</xdr:rowOff>
    </xdr:to>
    <mc:AlternateContent xmlns:mc="http://schemas.openxmlformats.org/markup-compatibility/2006">
      <mc:Choice xmlns:a14="http://schemas.microsoft.com/office/drawing/2010/main" Requires="a14">
        <xdr:graphicFrame macro="">
          <xdr:nvGraphicFramePr>
            <xdr:cNvPr id="17" name="Department">
              <a:extLst>
                <a:ext uri="{FF2B5EF4-FFF2-40B4-BE49-F238E27FC236}">
                  <a16:creationId xmlns:a16="http://schemas.microsoft.com/office/drawing/2014/main" id="{17A88A2D-ABD5-4BF2-9232-2F138952EFE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8639175" y="380999"/>
              <a:ext cx="1828800" cy="5743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13</xdr:row>
      <xdr:rowOff>190500</xdr:rowOff>
    </xdr:from>
    <xdr:to>
      <xdr:col>6</xdr:col>
      <xdr:colOff>304800</xdr:colOff>
      <xdr:row>27</xdr:row>
      <xdr:rowOff>200026</xdr:rowOff>
    </xdr:to>
    <xdr:graphicFrame macro="">
      <xdr:nvGraphicFramePr>
        <xdr:cNvPr id="7" name="Average Salary by Role">
          <a:extLst>
            <a:ext uri="{FF2B5EF4-FFF2-40B4-BE49-F238E27FC236}">
              <a16:creationId xmlns:a16="http://schemas.microsoft.com/office/drawing/2014/main" id="{644902B6-09E2-43F1-8112-6AFE31DCE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314326</xdr:colOff>
      <xdr:row>13</xdr:row>
      <xdr:rowOff>200025</xdr:rowOff>
    </xdr:from>
    <xdr:to>
      <xdr:col>12</xdr:col>
      <xdr:colOff>409575</xdr:colOff>
      <xdr:row>27</xdr:row>
      <xdr:rowOff>200025</xdr:rowOff>
    </xdr:to>
    <xdr:graphicFrame macro="">
      <xdr:nvGraphicFramePr>
        <xdr:cNvPr id="9" name="Average Experience by ">
          <a:extLst>
            <a:ext uri="{FF2B5EF4-FFF2-40B4-BE49-F238E27FC236}">
              <a16:creationId xmlns:a16="http://schemas.microsoft.com/office/drawing/2014/main" id="{E70574C7-FD50-4EE7-BD2A-ED24F8B8E6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a Yaa Boateng" refreshedDate="45807.588065972224" createdVersion="7" refreshedVersion="7" minRefreshableVersion="3" recordCount="75" xr:uid="{62B98D07-0CD5-42C2-A610-CA1D4451C83A}">
  <cacheSource type="worksheet">
    <worksheetSource ref="A1:L76" sheet="Employee Data"/>
  </cacheSource>
  <cacheFields count="12">
    <cacheField name="Employee ID" numFmtId="0">
      <sharedItems/>
    </cacheField>
    <cacheField name="Name" numFmtId="0">
      <sharedItems/>
    </cacheField>
    <cacheField name="Department" numFmtId="0">
      <sharedItems count="5">
        <s v="Development"/>
        <s v="Finance"/>
        <s v="IT Support"/>
        <s v="HR"/>
        <s v="Marketing"/>
      </sharedItems>
    </cacheField>
    <cacheField name="Role" numFmtId="0">
      <sharedItems count="10">
        <s v="DevOps Engineer"/>
        <s v="Recruiter"/>
        <s v="Software Engineer"/>
        <s v="Analyst"/>
        <s v="Financial Analyst"/>
        <s v="SEO Specialist"/>
        <s v="Technician"/>
        <s v="Content Creator"/>
        <s v="Accountant"/>
        <s v="HR Specialist"/>
      </sharedItems>
    </cacheField>
    <cacheField name="Salary (£)" numFmtId="0">
      <sharedItems containsSemiMixedTypes="0" containsString="0" containsNumber="1" containsInteger="1" minValue="25000" maxValue="65000"/>
    </cacheField>
    <cacheField name="Training Cost(£)" numFmtId="0">
      <sharedItems containsSemiMixedTypes="0" containsString="0" containsNumber="1" containsInteger="1" minValue="500" maxValue="1000"/>
    </cacheField>
    <cacheField name="Years with Company" numFmtId="0">
      <sharedItems containsSemiMixedTypes="0" containsString="0" containsNumber="1" containsInteger="1" minValue="1" maxValue="9"/>
    </cacheField>
    <cacheField name="Performance Rating" numFmtId="0">
      <sharedItems containsSemiMixedTypes="0" containsString="0" containsNumber="1" containsInteger="1" minValue="1" maxValue="5"/>
    </cacheField>
    <cacheField name="Last Training Completed" numFmtId="0">
      <sharedItems/>
    </cacheField>
    <cacheField name="Training Category" numFmtId="0">
      <sharedItems count="5">
        <s v="Technical"/>
        <s v="Leadership"/>
        <s v="Technical Tools"/>
        <s v="Teamwork"/>
        <s v="Project Management"/>
      </sharedItems>
    </cacheField>
    <cacheField name="Total Compensation" numFmtId="0">
      <sharedItems containsSemiMixedTypes="0" containsString="0" containsNumber="1" containsInteger="1" minValue="25500" maxValue="66000"/>
    </cacheField>
    <cacheField name="Performance Category" numFmtId="0">
      <sharedItems/>
    </cacheField>
  </cacheFields>
  <extLst>
    <ext xmlns:x14="http://schemas.microsoft.com/office/spreadsheetml/2009/9/main" uri="{725AE2AE-9491-48be-B2B4-4EB974FC3084}">
      <x14:pivotCacheDefinition pivotCacheId="14330511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s v="E001"/>
    <s v="Employee 1"/>
    <x v="0"/>
    <x v="0"/>
    <n v="30000"/>
    <n v="500"/>
    <n v="3"/>
    <n v="3"/>
    <s v="Data Analysis"/>
    <x v="0"/>
    <n v="30500"/>
    <s v="Satisfactory"/>
  </r>
  <r>
    <s v="E002"/>
    <s v="Employee 2"/>
    <x v="1"/>
    <x v="1"/>
    <n v="45000"/>
    <n v="1000"/>
    <n v="5"/>
    <n v="4"/>
    <s v="Leadership Essentials"/>
    <x v="1"/>
    <n v="46000"/>
    <s v="High Performer"/>
  </r>
  <r>
    <s v="E003"/>
    <s v="Employee 3"/>
    <x v="0"/>
    <x v="2"/>
    <n v="45000"/>
    <n v="600"/>
    <n v="9"/>
    <n v="2"/>
    <s v="Advanced Excel"/>
    <x v="2"/>
    <n v="45600"/>
    <s v="High Performer"/>
  </r>
  <r>
    <s v="E004"/>
    <s v="Employee 4"/>
    <x v="0"/>
    <x v="3"/>
    <n v="50000"/>
    <n v="500"/>
    <n v="2"/>
    <n v="3"/>
    <s v="Data Analysis"/>
    <x v="0"/>
    <n v="50500"/>
    <s v="Needs Improvement"/>
  </r>
  <r>
    <s v="E005"/>
    <s v="Employee 5"/>
    <x v="2"/>
    <x v="4"/>
    <n v="35000"/>
    <n v="600"/>
    <n v="8"/>
    <n v="4"/>
    <s v="Advanced Excel"/>
    <x v="2"/>
    <n v="35600"/>
    <s v="High Performer"/>
  </r>
  <r>
    <s v="E007"/>
    <s v="Employee 7"/>
    <x v="0"/>
    <x v="5"/>
    <n v="25000"/>
    <n v="1000"/>
    <n v="5"/>
    <n v="1"/>
    <s v="Leadership Essentials"/>
    <x v="1"/>
    <n v="26000"/>
    <s v="High Performer"/>
  </r>
  <r>
    <s v="E008"/>
    <s v="Employee 8"/>
    <x v="3"/>
    <x v="0"/>
    <n v="50000"/>
    <n v="500"/>
    <n v="7"/>
    <n v="5"/>
    <s v="Data Analysis"/>
    <x v="0"/>
    <n v="50500"/>
    <s v="High Performer"/>
  </r>
  <r>
    <s v="E009"/>
    <s v="Employee 9"/>
    <x v="4"/>
    <x v="6"/>
    <n v="40000"/>
    <n v="700"/>
    <n v="8"/>
    <n v="3"/>
    <s v="Team Building"/>
    <x v="3"/>
    <n v="40700"/>
    <s v="High Performer"/>
  </r>
  <r>
    <s v="E010"/>
    <s v="Employee 10"/>
    <x v="1"/>
    <x v="5"/>
    <n v="25000"/>
    <n v="800"/>
    <n v="1"/>
    <n v="2"/>
    <s v="Agile Project Management"/>
    <x v="4"/>
    <n v="25800"/>
    <s v="Needs Improvement"/>
  </r>
  <r>
    <s v="E011"/>
    <s v="Employee 11"/>
    <x v="2"/>
    <x v="1"/>
    <n v="55000"/>
    <n v="600"/>
    <n v="6"/>
    <n v="3"/>
    <s v="Advanced Excel"/>
    <x v="2"/>
    <n v="55600"/>
    <s v="High Performer"/>
  </r>
  <r>
    <s v="E012"/>
    <s v="Employee 12"/>
    <x v="1"/>
    <x v="5"/>
    <n v="65000"/>
    <n v="800"/>
    <n v="1"/>
    <n v="5"/>
    <s v="Agile Project Management"/>
    <x v="4"/>
    <n v="65800"/>
    <s v="Needs Improvement"/>
  </r>
  <r>
    <s v="E012"/>
    <s v="Employee 12"/>
    <x v="1"/>
    <x v="5"/>
    <n v="65000"/>
    <n v="800"/>
    <n v="1"/>
    <n v="2"/>
    <s v="Agile Project Management"/>
    <x v="4"/>
    <n v="65800"/>
    <s v="Needs Improvement"/>
  </r>
  <r>
    <s v="E013"/>
    <s v="Employee 13"/>
    <x v="4"/>
    <x v="7"/>
    <n v="40000"/>
    <n v="500"/>
    <n v="2"/>
    <n v="3"/>
    <s v="Data Analysis"/>
    <x v="0"/>
    <n v="40500"/>
    <s v="Needs Improvement"/>
  </r>
  <r>
    <s v="E014"/>
    <s v="Employee 14"/>
    <x v="4"/>
    <x v="0"/>
    <n v="40000"/>
    <n v="600"/>
    <n v="1"/>
    <n v="2"/>
    <s v="Advanced Excel"/>
    <x v="2"/>
    <n v="40600"/>
    <s v="Needs Improvement"/>
  </r>
  <r>
    <s v="E015"/>
    <s v="Employee 15"/>
    <x v="4"/>
    <x v="1"/>
    <n v="50000"/>
    <n v="1000"/>
    <n v="5"/>
    <n v="2"/>
    <s v="Leadership Essentials"/>
    <x v="1"/>
    <n v="51000"/>
    <s v="High Performer"/>
  </r>
  <r>
    <s v="E016"/>
    <s v="Employee 15"/>
    <x v="1"/>
    <x v="5"/>
    <n v="35000"/>
    <n v="800"/>
    <n v="9"/>
    <n v="2"/>
    <s v="Agile Project Management"/>
    <x v="4"/>
    <n v="35800"/>
    <s v="High Performer"/>
  </r>
  <r>
    <s v="E017"/>
    <s v="Employee 17"/>
    <x v="4"/>
    <x v="6"/>
    <n v="50000"/>
    <n v="500"/>
    <n v="6"/>
    <n v="1"/>
    <s v="Data Analysis"/>
    <x v="0"/>
    <n v="50500"/>
    <s v="High Performer"/>
  </r>
  <r>
    <s v="E018"/>
    <s v="Employee 18"/>
    <x v="1"/>
    <x v="3"/>
    <n v="55000"/>
    <n v="700"/>
    <n v="1"/>
    <n v="1"/>
    <s v="Team Building"/>
    <x v="3"/>
    <n v="55700"/>
    <s v="Needs Improvement"/>
  </r>
  <r>
    <s v="E019"/>
    <s v="Employee 19"/>
    <x v="4"/>
    <x v="8"/>
    <n v="35000"/>
    <n v="600"/>
    <n v="1"/>
    <n v="1"/>
    <s v="Advanced Excel"/>
    <x v="2"/>
    <n v="35600"/>
    <s v="Needs Improvement"/>
  </r>
  <r>
    <s v="E020"/>
    <s v="Employee 20"/>
    <x v="3"/>
    <x v="1"/>
    <n v="55000"/>
    <n v="800"/>
    <n v="2"/>
    <n v="1"/>
    <s v="Agile Project Management"/>
    <x v="4"/>
    <n v="55800"/>
    <s v="Needs Improvement"/>
  </r>
  <r>
    <s v="E021"/>
    <s v="Employee 21"/>
    <x v="4"/>
    <x v="9"/>
    <n v="35000"/>
    <n v="800"/>
    <n v="9"/>
    <n v="2"/>
    <s v="Agile Project Management"/>
    <x v="4"/>
    <n v="35800"/>
    <s v="High Performer"/>
  </r>
  <r>
    <s v="E022"/>
    <s v="Employee 22"/>
    <x v="1"/>
    <x v="4"/>
    <n v="30000"/>
    <n v="1000"/>
    <n v="3"/>
    <n v="3"/>
    <s v="Leadership Essentials"/>
    <x v="1"/>
    <n v="31000"/>
    <s v="Satisfactory"/>
  </r>
  <r>
    <s v="E023"/>
    <s v="Employee 23"/>
    <x v="0"/>
    <x v="5"/>
    <n v="40000"/>
    <n v="1000"/>
    <n v="1"/>
    <n v="1"/>
    <s v="Leadership Essentials"/>
    <x v="1"/>
    <n v="41000"/>
    <s v="Needs Improvement"/>
  </r>
  <r>
    <s v="E024"/>
    <s v="Employee 24"/>
    <x v="4"/>
    <x v="9"/>
    <n v="60000"/>
    <n v="500"/>
    <n v="5"/>
    <n v="2"/>
    <s v="Data Analysis"/>
    <x v="0"/>
    <n v="60500"/>
    <s v="High Performer"/>
  </r>
  <r>
    <s v="E025"/>
    <s v="Employee 25"/>
    <x v="0"/>
    <x v="3"/>
    <n v="65000"/>
    <n v="800"/>
    <n v="7"/>
    <n v="4"/>
    <s v="Agile Project Management"/>
    <x v="4"/>
    <n v="65800"/>
    <s v="High Performer"/>
  </r>
  <r>
    <s v="E026"/>
    <s v="Employee 26"/>
    <x v="3"/>
    <x v="6"/>
    <n v="55000"/>
    <n v="500"/>
    <n v="6"/>
    <n v="3"/>
    <s v="Data Analysis"/>
    <x v="0"/>
    <n v="55500"/>
    <s v="High Performer"/>
  </r>
  <r>
    <s v="E027"/>
    <s v="Employee 27"/>
    <x v="2"/>
    <x v="0"/>
    <n v="25000"/>
    <n v="500"/>
    <n v="1"/>
    <n v="3"/>
    <s v="Data Analysis"/>
    <x v="0"/>
    <n v="25500"/>
    <s v="Needs Improvement"/>
  </r>
  <r>
    <s v="E028"/>
    <s v="Employee 28"/>
    <x v="3"/>
    <x v="1"/>
    <n v="35000"/>
    <n v="600"/>
    <n v="5"/>
    <n v="1"/>
    <s v="Advanced Excel"/>
    <x v="2"/>
    <n v="35600"/>
    <s v="High Performer"/>
  </r>
  <r>
    <s v="E029"/>
    <s v="Employee 29"/>
    <x v="4"/>
    <x v="7"/>
    <n v="65000"/>
    <n v="500"/>
    <n v="5"/>
    <n v="1"/>
    <s v="Data Analysis"/>
    <x v="0"/>
    <n v="65500"/>
    <s v="High Performer"/>
  </r>
  <r>
    <s v="E030"/>
    <s v="Employee 30"/>
    <x v="0"/>
    <x v="8"/>
    <n v="25000"/>
    <n v="600"/>
    <n v="6"/>
    <n v="1"/>
    <s v="Advanced Excel"/>
    <x v="2"/>
    <n v="25600"/>
    <s v="High Performer"/>
  </r>
  <r>
    <s v="E031"/>
    <s v="Employee 31"/>
    <x v="0"/>
    <x v="8"/>
    <n v="65000"/>
    <n v="1000"/>
    <n v="3"/>
    <n v="1"/>
    <s v="Leadership Essentials"/>
    <x v="1"/>
    <n v="66000"/>
    <s v="Satisfactory"/>
  </r>
  <r>
    <s v="E032"/>
    <s v="Employee 32"/>
    <x v="1"/>
    <x v="5"/>
    <n v="60000"/>
    <n v="500"/>
    <n v="5"/>
    <n v="2"/>
    <s v="Data Analysis"/>
    <x v="0"/>
    <n v="60500"/>
    <s v="High Performer"/>
  </r>
  <r>
    <s v="E033"/>
    <s v="Employee 33"/>
    <x v="0"/>
    <x v="0"/>
    <n v="25000"/>
    <n v="1000"/>
    <n v="7"/>
    <n v="1"/>
    <s v="Leadership Essentials"/>
    <x v="1"/>
    <n v="26000"/>
    <s v="High Performer"/>
  </r>
  <r>
    <s v="E034"/>
    <s v="Employee 34"/>
    <x v="1"/>
    <x v="8"/>
    <n v="50000"/>
    <n v="1000"/>
    <n v="5"/>
    <n v="1"/>
    <s v="Leadership Essentials"/>
    <x v="1"/>
    <n v="51000"/>
    <s v="High Performer"/>
  </r>
  <r>
    <s v="E035"/>
    <s v="Employee 35"/>
    <x v="2"/>
    <x v="9"/>
    <n v="45000"/>
    <n v="800"/>
    <n v="5"/>
    <n v="1"/>
    <s v="Agile Project Management"/>
    <x v="4"/>
    <n v="45800"/>
    <s v="High Performer"/>
  </r>
  <r>
    <s v="E036"/>
    <s v="Employee 36"/>
    <x v="4"/>
    <x v="2"/>
    <n v="50000"/>
    <n v="600"/>
    <n v="5"/>
    <n v="3"/>
    <s v="Advanced Excel"/>
    <x v="2"/>
    <n v="50600"/>
    <s v="High Performer"/>
  </r>
  <r>
    <s v="E037"/>
    <s v="Employee 37"/>
    <x v="1"/>
    <x v="1"/>
    <n v="45000"/>
    <n v="800"/>
    <n v="3"/>
    <n v="2"/>
    <s v="Agile Project Management"/>
    <x v="4"/>
    <n v="45800"/>
    <s v="Satisfactory"/>
  </r>
  <r>
    <s v="E038"/>
    <s v="Employee 38"/>
    <x v="2"/>
    <x v="3"/>
    <n v="50000"/>
    <n v="600"/>
    <n v="1"/>
    <n v="2"/>
    <s v="Advanced Excel"/>
    <x v="2"/>
    <n v="50600"/>
    <s v="Needs Improvement"/>
  </r>
  <r>
    <s v="E039"/>
    <s v="Employee 39"/>
    <x v="0"/>
    <x v="2"/>
    <n v="45000"/>
    <n v="600"/>
    <n v="5"/>
    <n v="3"/>
    <s v="Advanced Excel"/>
    <x v="2"/>
    <n v="45600"/>
    <s v="High Performer"/>
  </r>
  <r>
    <s v="E040"/>
    <s v="Employee 40"/>
    <x v="0"/>
    <x v="8"/>
    <n v="45000"/>
    <n v="1000"/>
    <n v="9"/>
    <n v="3"/>
    <s v="Leadership Essentials"/>
    <x v="1"/>
    <n v="46000"/>
    <s v="High Performer"/>
  </r>
  <r>
    <s v="E041"/>
    <s v="Employee 41"/>
    <x v="2"/>
    <x v="0"/>
    <n v="40000"/>
    <n v="600"/>
    <n v="1"/>
    <n v="2"/>
    <s v="Advanced Excel"/>
    <x v="2"/>
    <n v="40600"/>
    <s v="Needs Improvement"/>
  </r>
  <r>
    <s v="E042"/>
    <s v="Employee 42"/>
    <x v="0"/>
    <x v="2"/>
    <n v="35000"/>
    <n v="500"/>
    <n v="3"/>
    <n v="4"/>
    <s v="Data Analysis"/>
    <x v="0"/>
    <n v="35500"/>
    <s v="Satisfactory"/>
  </r>
  <r>
    <s v="E043"/>
    <s v="Employee 43"/>
    <x v="2"/>
    <x v="2"/>
    <n v="35000"/>
    <n v="1000"/>
    <n v="4"/>
    <n v="3"/>
    <s v="Leadership Essentials"/>
    <x v="1"/>
    <n v="36000"/>
    <s v="High Performer"/>
  </r>
  <r>
    <s v="E044"/>
    <s v="Employee 44"/>
    <x v="1"/>
    <x v="2"/>
    <n v="40000"/>
    <n v="500"/>
    <n v="1"/>
    <n v="1"/>
    <s v="Data Analysis"/>
    <x v="0"/>
    <n v="40500"/>
    <s v="Needs Improvement"/>
  </r>
  <r>
    <s v="E045"/>
    <s v="Employee 45"/>
    <x v="1"/>
    <x v="1"/>
    <n v="65000"/>
    <n v="800"/>
    <n v="1"/>
    <n v="4"/>
    <s v="Agile Project Management"/>
    <x v="4"/>
    <n v="65800"/>
    <s v="Needs Improvement"/>
  </r>
  <r>
    <s v="E046"/>
    <s v="Employee 46"/>
    <x v="2"/>
    <x v="3"/>
    <n v="30000"/>
    <n v="1000"/>
    <n v="8"/>
    <n v="5"/>
    <s v="Leadership Essentials"/>
    <x v="1"/>
    <n v="31000"/>
    <s v="High Performer"/>
  </r>
  <r>
    <s v="E047"/>
    <s v="Employee 47"/>
    <x v="1"/>
    <x v="7"/>
    <n v="65000"/>
    <n v="800"/>
    <n v="2"/>
    <n v="1"/>
    <s v="Agile Project Management"/>
    <x v="4"/>
    <n v="65800"/>
    <s v="Needs Improvement"/>
  </r>
  <r>
    <s v="E048"/>
    <s v="Employee 48"/>
    <x v="1"/>
    <x v="2"/>
    <n v="25000"/>
    <n v="1000"/>
    <n v="8"/>
    <n v="2"/>
    <s v="Leadership Essentials"/>
    <x v="1"/>
    <n v="26000"/>
    <s v="High Performer"/>
  </r>
  <r>
    <s v="E049"/>
    <s v="Employee 49"/>
    <x v="1"/>
    <x v="4"/>
    <n v="25000"/>
    <n v="1000"/>
    <n v="7"/>
    <n v="4"/>
    <s v="Leadership Essentials"/>
    <x v="1"/>
    <n v="26000"/>
    <s v="High Performer"/>
  </r>
  <r>
    <s v="E050"/>
    <s v="Employee 50"/>
    <x v="3"/>
    <x v="2"/>
    <n v="45000"/>
    <n v="600"/>
    <n v="2"/>
    <n v="2"/>
    <s v="Advanced Excel"/>
    <x v="2"/>
    <n v="45600"/>
    <s v="Needs Improvement"/>
  </r>
  <r>
    <s v="E051"/>
    <s v="Employee 51"/>
    <x v="4"/>
    <x v="4"/>
    <n v="50000"/>
    <n v="600"/>
    <n v="6"/>
    <n v="1"/>
    <s v="Advanced Excel"/>
    <x v="2"/>
    <n v="50600"/>
    <s v="High Performer"/>
  </r>
  <r>
    <s v="E052"/>
    <s v="Employee 52"/>
    <x v="0"/>
    <x v="1"/>
    <n v="50000"/>
    <n v="800"/>
    <n v="6"/>
    <n v="2"/>
    <s v="Agile Project Management"/>
    <x v="4"/>
    <n v="50800"/>
    <s v="High Performer"/>
  </r>
  <r>
    <s v="E053"/>
    <s v="Employee 53"/>
    <x v="3"/>
    <x v="8"/>
    <n v="35000"/>
    <n v="600"/>
    <n v="3"/>
    <n v="2"/>
    <s v="Advanced Excel"/>
    <x v="2"/>
    <n v="35600"/>
    <s v="Satisfactory"/>
  </r>
  <r>
    <s v="E054"/>
    <s v="Employee 54"/>
    <x v="1"/>
    <x v="5"/>
    <n v="55000"/>
    <n v="1000"/>
    <n v="2"/>
    <n v="3"/>
    <s v="Leadership Essentials"/>
    <x v="1"/>
    <n v="56000"/>
    <s v="Needs Improvement"/>
  </r>
  <r>
    <s v="E055"/>
    <s v="Employee 55"/>
    <x v="2"/>
    <x v="6"/>
    <n v="65000"/>
    <n v="600"/>
    <n v="1"/>
    <n v="3"/>
    <s v="Advanced Excel"/>
    <x v="2"/>
    <n v="65600"/>
    <s v="Needs Improvement"/>
  </r>
  <r>
    <s v="E056"/>
    <s v="Employee 56"/>
    <x v="1"/>
    <x v="8"/>
    <n v="60000"/>
    <n v="500"/>
    <n v="6"/>
    <n v="2"/>
    <s v="Data Analysis"/>
    <x v="0"/>
    <n v="60500"/>
    <s v="High Performer"/>
  </r>
  <r>
    <s v="E057"/>
    <s v="Employee 57"/>
    <x v="4"/>
    <x v="8"/>
    <n v="50000"/>
    <n v="600"/>
    <n v="5"/>
    <n v="3"/>
    <s v="Advanced Excel"/>
    <x v="2"/>
    <n v="50600"/>
    <s v="High Performer"/>
  </r>
  <r>
    <s v="E058"/>
    <s v="Employee 58"/>
    <x v="1"/>
    <x v="3"/>
    <n v="60000"/>
    <n v="500"/>
    <n v="9"/>
    <n v="4"/>
    <s v="Data Analysis"/>
    <x v="0"/>
    <n v="60500"/>
    <s v="High Performer"/>
  </r>
  <r>
    <s v="E059"/>
    <s v="Employee 59"/>
    <x v="2"/>
    <x v="5"/>
    <n v="45000"/>
    <n v="600"/>
    <n v="1"/>
    <n v="1"/>
    <s v="Advanced Excel"/>
    <x v="2"/>
    <n v="45600"/>
    <s v="Needs Improvement"/>
  </r>
  <r>
    <s v="E060"/>
    <s v="Employee 60"/>
    <x v="4"/>
    <x v="0"/>
    <n v="60000"/>
    <n v="500"/>
    <n v="7"/>
    <n v="2"/>
    <s v="Data Analysis"/>
    <x v="0"/>
    <n v="60500"/>
    <s v="High Performer"/>
  </r>
  <r>
    <s v="E061"/>
    <s v="Employee 61"/>
    <x v="1"/>
    <x v="8"/>
    <n v="40000"/>
    <n v="800"/>
    <n v="5"/>
    <n v="4"/>
    <s v="Agile Project Management"/>
    <x v="4"/>
    <n v="40800"/>
    <s v="High Performer"/>
  </r>
  <r>
    <s v="E062"/>
    <s v="Employee 62"/>
    <x v="4"/>
    <x v="3"/>
    <n v="60000"/>
    <n v="800"/>
    <n v="5"/>
    <n v="4"/>
    <s v="Agile Project Management"/>
    <x v="4"/>
    <n v="60800"/>
    <s v="High Performer"/>
  </r>
  <r>
    <s v="E063"/>
    <s v="Employee 63"/>
    <x v="0"/>
    <x v="9"/>
    <n v="30000"/>
    <n v="1000"/>
    <n v="2"/>
    <n v="3"/>
    <s v="Leadership Essentials"/>
    <x v="1"/>
    <n v="31000"/>
    <s v="Needs Improvement"/>
  </r>
  <r>
    <s v="E064"/>
    <s v="Employee 64"/>
    <x v="0"/>
    <x v="3"/>
    <n v="45000"/>
    <n v="600"/>
    <n v="3"/>
    <n v="3"/>
    <s v="Advanced Excel"/>
    <x v="2"/>
    <n v="45600"/>
    <s v="Satisfactory"/>
  </r>
  <r>
    <s v="E065"/>
    <s v="Employee 65"/>
    <x v="1"/>
    <x v="1"/>
    <n v="65000"/>
    <n v="500"/>
    <n v="7"/>
    <n v="1"/>
    <s v="Data Analysis"/>
    <x v="0"/>
    <n v="65500"/>
    <s v="High Performer"/>
  </r>
  <r>
    <s v="E066"/>
    <s v="Employee 66"/>
    <x v="4"/>
    <x v="5"/>
    <n v="40000"/>
    <n v="1000"/>
    <n v="6"/>
    <n v="3"/>
    <s v="Leadership Essentials"/>
    <x v="1"/>
    <n v="41000"/>
    <s v="High Performer"/>
  </r>
  <r>
    <s v="E067"/>
    <s v="Employee 67"/>
    <x v="2"/>
    <x v="0"/>
    <n v="50000"/>
    <n v="1000"/>
    <n v="2"/>
    <n v="3"/>
    <s v="Leadership Essentials"/>
    <x v="1"/>
    <n v="51000"/>
    <s v="Needs Improvement"/>
  </r>
  <r>
    <s v="E068"/>
    <s v="Employee 68"/>
    <x v="1"/>
    <x v="6"/>
    <n v="25000"/>
    <n v="500"/>
    <n v="6"/>
    <n v="2"/>
    <s v="Data Analysis"/>
    <x v="0"/>
    <n v="25500"/>
    <s v="High Performer"/>
  </r>
  <r>
    <s v="E069"/>
    <s v="Employee 69"/>
    <x v="0"/>
    <x v="4"/>
    <n v="65000"/>
    <n v="800"/>
    <n v="2"/>
    <n v="2"/>
    <s v="Agile Project Management"/>
    <x v="4"/>
    <n v="65800"/>
    <s v="Needs Improvement"/>
  </r>
  <r>
    <s v="E070"/>
    <s v="Employee 70"/>
    <x v="0"/>
    <x v="5"/>
    <n v="25000"/>
    <n v="800"/>
    <n v="2"/>
    <n v="2"/>
    <s v="Agile Project Management"/>
    <x v="4"/>
    <n v="25800"/>
    <s v="Needs Improvement"/>
  </r>
  <r>
    <s v="E071"/>
    <s v="Employee 71"/>
    <x v="1"/>
    <x v="3"/>
    <n v="45000"/>
    <n v="800"/>
    <n v="2"/>
    <n v="1"/>
    <s v="Agile Project Management"/>
    <x v="4"/>
    <n v="45800"/>
    <s v="Needs Improvement"/>
  </r>
  <r>
    <s v="E072"/>
    <s v="Employee 72"/>
    <x v="4"/>
    <x v="4"/>
    <n v="40000"/>
    <n v="800"/>
    <n v="3"/>
    <n v="2"/>
    <s v="Agile Project Management"/>
    <x v="4"/>
    <n v="40800"/>
    <s v="Satisfactory"/>
  </r>
  <r>
    <s v="E073"/>
    <s v="Employee 73"/>
    <x v="0"/>
    <x v="6"/>
    <n v="35000"/>
    <n v="600"/>
    <n v="2"/>
    <n v="2"/>
    <s v="Advanced Excel"/>
    <x v="2"/>
    <n v="35600"/>
    <s v="Needs Improvement"/>
  </r>
  <r>
    <s v="E074"/>
    <s v="Employee 74"/>
    <x v="4"/>
    <x v="9"/>
    <n v="50000"/>
    <n v="800"/>
    <n v="4"/>
    <n v="2"/>
    <s v="Agile Project Management"/>
    <x v="4"/>
    <n v="50800"/>
    <s v="High Performer"/>
  </r>
  <r>
    <s v="E075"/>
    <s v="Employee 75"/>
    <x v="0"/>
    <x v="6"/>
    <n v="30000"/>
    <n v="600"/>
    <n v="9"/>
    <n v="1"/>
    <s v="Advanced Excel"/>
    <x v="2"/>
    <n v="30600"/>
    <s v="High Perform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1E4F2A-3748-415F-8D53-A91F3DD6D2F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9:B30" firstHeaderRow="1" firstDataRow="1" firstDataCol="1"/>
  <pivotFields count="12">
    <pivotField showAll="0"/>
    <pivotField showAll="0"/>
    <pivotField showAll="0">
      <items count="6">
        <item x="0"/>
        <item x="1"/>
        <item x="3"/>
        <item x="2"/>
        <item x="4"/>
        <item t="default"/>
      </items>
    </pivotField>
    <pivotField axis="axisRow" showAll="0">
      <items count="11">
        <item x="8"/>
        <item x="3"/>
        <item x="7"/>
        <item x="0"/>
        <item x="4"/>
        <item x="9"/>
        <item x="1"/>
        <item x="5"/>
        <item x="2"/>
        <item x="6"/>
        <item t="default"/>
      </items>
    </pivotField>
    <pivotField dataField="1" showAll="0"/>
    <pivotField showAll="0"/>
    <pivotField showAll="0"/>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Average of Salary (£)" fld="4" subtotal="average" baseField="3" baseItem="0" numFmtId="1"/>
  </dataFields>
  <formats count="1">
    <format dxfId="2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DEB93E-FE3E-4FC7-87C2-293F9799169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0:B16" firstHeaderRow="1" firstDataRow="1" firstDataCol="1"/>
  <pivotFields count="12">
    <pivotField dataField="1" showAll="0"/>
    <pivotField showAll="0"/>
    <pivotField showAll="0">
      <items count="6">
        <item x="0"/>
        <item x="1"/>
        <item x="3"/>
        <item x="2"/>
        <item x="4"/>
        <item t="default"/>
      </items>
    </pivotField>
    <pivotField showAll="0"/>
    <pivotField showAll="0"/>
    <pivotField showAll="0"/>
    <pivotField showAll="0"/>
    <pivotField showAll="0"/>
    <pivotField showAll="0"/>
    <pivotField axis="axisRow" showAll="0">
      <items count="6">
        <item x="1"/>
        <item x="4"/>
        <item x="3"/>
        <item x="0"/>
        <item x="2"/>
        <item t="default"/>
      </items>
    </pivotField>
    <pivotField showAll="0"/>
    <pivotField showAll="0"/>
  </pivotFields>
  <rowFields count="1">
    <field x="9"/>
  </rowFields>
  <rowItems count="6">
    <i>
      <x/>
    </i>
    <i>
      <x v="1"/>
    </i>
    <i>
      <x v="2"/>
    </i>
    <i>
      <x v="3"/>
    </i>
    <i>
      <x v="4"/>
    </i>
    <i t="grand">
      <x/>
    </i>
  </rowItems>
  <colItems count="1">
    <i/>
  </colItems>
  <dataFields count="1">
    <dataField name="Count of Employee ID" fld="0" subtotal="count"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3BFBDB-0F82-4F0B-B3C4-0D402ADE637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1:B7" firstHeaderRow="1" firstDataRow="1" firstDataCol="1"/>
  <pivotFields count="12">
    <pivotField showAll="0"/>
    <pivotField showAll="0"/>
    <pivotField axis="axisRow" showAll="0" sortType="ascending">
      <items count="6">
        <item x="0"/>
        <item x="1"/>
        <item x="3"/>
        <item x="2"/>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s>
  <rowFields count="1">
    <field x="2"/>
  </rowFields>
  <rowItems count="6">
    <i>
      <x/>
    </i>
    <i>
      <x v="3"/>
    </i>
    <i>
      <x v="2"/>
    </i>
    <i>
      <x v="1"/>
    </i>
    <i>
      <x v="4"/>
    </i>
    <i t="grand">
      <x/>
    </i>
  </rowItems>
  <colItems count="1">
    <i/>
  </colItems>
  <dataFields count="1">
    <dataField name="Average of Total Compensation" fld="10" subtotal="average" baseField="2" baseItem="2"/>
  </dataFields>
  <formats count="2">
    <format dxfId="22">
      <pivotArea collapsedLevelsAreSubtotals="1" fieldPosition="0">
        <references count="1">
          <reference field="2" count="0"/>
        </references>
      </pivotArea>
    </format>
    <format dxfId="21">
      <pivotArea grandRow="1" outline="0" collapsedLevelsAreSubtotals="1" fieldPosition="0"/>
    </format>
  </format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9A243A-9B82-4B4F-8436-88116F262BFE}"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3:B44" firstHeaderRow="1" firstDataRow="1" firstDataCol="1"/>
  <pivotFields count="12">
    <pivotField showAll="0"/>
    <pivotField showAll="0"/>
    <pivotField showAll="0">
      <items count="6">
        <item x="0"/>
        <item x="1"/>
        <item x="3"/>
        <item x="2"/>
        <item x="4"/>
        <item t="default"/>
      </items>
    </pivotField>
    <pivotField axis="axisRow" showAll="0">
      <items count="11">
        <item x="8"/>
        <item x="3"/>
        <item x="7"/>
        <item x="0"/>
        <item x="4"/>
        <item x="9"/>
        <item x="1"/>
        <item x="5"/>
        <item x="2"/>
        <item x="6"/>
        <item t="default"/>
      </items>
    </pivotField>
    <pivotField showAll="0"/>
    <pivotField showAll="0"/>
    <pivotField dataField="1" showAll="0"/>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Average of Years with Company" fld="6" subtotal="average" baseField="3" baseItem="0" numFmtId="1"/>
  </dataFields>
  <formats count="1">
    <format dxfId="23">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CAF70FC-EDE4-4563-AC8A-A1E186B7E8B2}" sourceName="Department">
  <pivotTables>
    <pivotTable tabId="6" name="PivotTable2"/>
    <pivotTable tabId="6" name="PivotTable3"/>
    <pivotTable tabId="6" name="PivotTable4"/>
    <pivotTable tabId="6" name="PivotTable5"/>
  </pivotTables>
  <data>
    <tabular pivotCacheId="1433051197">
      <items count="5">
        <i x="0" s="1"/>
        <i x="1" s="1"/>
        <i x="3"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1646D467-FB8D-4014-94B9-B4B97CE28A63}" cache="Slicer_Department" caption="Department" rowHeight="241300"/>
</slicers>
</file>

<file path=xl/theme/theme1.xml><?xml version="1.0" encoding="utf-8"?>
<a:theme xmlns:a="http://schemas.openxmlformats.org/drawingml/2006/main" name="Dividend">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6DFD7-5185-446A-A6AF-0BADF1F79FBB}">
  <dimension ref="A1:C50"/>
  <sheetViews>
    <sheetView tabSelected="1" workbookViewId="0">
      <selection activeCell="A45" sqref="A45"/>
    </sheetView>
  </sheetViews>
  <sheetFormatPr defaultRowHeight="15" x14ac:dyDescent="0.35"/>
  <cols>
    <col min="1" max="1" width="17.5" customWidth="1"/>
    <col min="2" max="2" width="29.625" customWidth="1"/>
    <col min="3" max="3" width="28.875" customWidth="1"/>
  </cols>
  <sheetData>
    <row r="1" spans="1:3" ht="17.25" x14ac:dyDescent="0.35">
      <c r="A1" s="7" t="s">
        <v>197</v>
      </c>
      <c r="B1" t="s">
        <v>199</v>
      </c>
      <c r="C1" s="6" t="s">
        <v>200</v>
      </c>
    </row>
    <row r="2" spans="1:3" ht="17.25" x14ac:dyDescent="0.35">
      <c r="A2" s="8" t="s">
        <v>150</v>
      </c>
      <c r="B2" s="5">
        <v>41542.105263157893</v>
      </c>
      <c r="C2">
        <v>278600</v>
      </c>
    </row>
    <row r="3" spans="1:3" ht="17.25" x14ac:dyDescent="0.35">
      <c r="A3" s="8" t="s">
        <v>152</v>
      </c>
      <c r="B3" s="5">
        <v>43900</v>
      </c>
      <c r="C3">
        <v>482900</v>
      </c>
    </row>
    <row r="4" spans="1:3" ht="17.25" x14ac:dyDescent="0.35">
      <c r="A4" s="8" t="s">
        <v>153</v>
      </c>
      <c r="B4" s="5">
        <v>46433.333333333336</v>
      </c>
      <c r="C4">
        <v>789300</v>
      </c>
    </row>
    <row r="5" spans="1:3" ht="17.25" x14ac:dyDescent="0.35">
      <c r="A5" s="8" t="s">
        <v>151</v>
      </c>
      <c r="B5" s="5">
        <v>48268.181818181816</v>
      </c>
      <c r="C5">
        <v>826400</v>
      </c>
    </row>
    <row r="6" spans="1:3" ht="17.25" x14ac:dyDescent="0.35">
      <c r="A6" s="8" t="s">
        <v>154</v>
      </c>
      <c r="B6" s="5">
        <v>48611.76470588235</v>
      </c>
      <c r="C6">
        <v>1061900</v>
      </c>
    </row>
    <row r="7" spans="1:3" ht="17.25" x14ac:dyDescent="0.35">
      <c r="A7" s="8" t="s">
        <v>198</v>
      </c>
      <c r="B7" s="5">
        <v>45854.666666666664</v>
      </c>
    </row>
    <row r="10" spans="1:3" ht="17.25" x14ac:dyDescent="0.35">
      <c r="A10" s="7" t="s">
        <v>197</v>
      </c>
      <c r="B10" t="s">
        <v>201</v>
      </c>
    </row>
    <row r="11" spans="1:3" ht="17.25" x14ac:dyDescent="0.35">
      <c r="A11" s="8" t="s">
        <v>181</v>
      </c>
      <c r="B11" s="9">
        <v>17</v>
      </c>
    </row>
    <row r="12" spans="1:3" ht="17.25" x14ac:dyDescent="0.35">
      <c r="A12" s="8" t="s">
        <v>184</v>
      </c>
      <c r="B12" s="9">
        <v>19</v>
      </c>
    </row>
    <row r="13" spans="1:3" ht="17.25" x14ac:dyDescent="0.35">
      <c r="A13" s="8" t="s">
        <v>182</v>
      </c>
      <c r="B13" s="9">
        <v>2</v>
      </c>
    </row>
    <row r="14" spans="1:3" ht="17.25" x14ac:dyDescent="0.35">
      <c r="A14" s="8" t="s">
        <v>180</v>
      </c>
      <c r="B14" s="9">
        <v>17</v>
      </c>
    </row>
    <row r="15" spans="1:3" ht="17.25" x14ac:dyDescent="0.35">
      <c r="A15" s="8" t="s">
        <v>183</v>
      </c>
      <c r="B15" s="9">
        <v>20</v>
      </c>
    </row>
    <row r="16" spans="1:3" ht="17.25" x14ac:dyDescent="0.35">
      <c r="A16" s="8" t="s">
        <v>198</v>
      </c>
      <c r="B16" s="9">
        <v>75</v>
      </c>
    </row>
    <row r="19" spans="1:2" ht="17.25" x14ac:dyDescent="0.35">
      <c r="A19" s="7" t="s">
        <v>197</v>
      </c>
      <c r="B19" t="s">
        <v>202</v>
      </c>
    </row>
    <row r="20" spans="1:2" ht="17.25" x14ac:dyDescent="0.35">
      <c r="A20" s="8" t="s">
        <v>163</v>
      </c>
      <c r="B20" s="5">
        <v>45000</v>
      </c>
    </row>
    <row r="21" spans="1:2" ht="17.25" x14ac:dyDescent="0.35">
      <c r="A21" s="8" t="s">
        <v>158</v>
      </c>
      <c r="B21" s="5">
        <v>51111.111111111109</v>
      </c>
    </row>
    <row r="22" spans="1:2" ht="17.25" x14ac:dyDescent="0.35">
      <c r="A22" s="8" t="s">
        <v>162</v>
      </c>
      <c r="B22" s="5">
        <v>56666.666666666664</v>
      </c>
    </row>
    <row r="23" spans="1:2" ht="17.25" x14ac:dyDescent="0.35">
      <c r="A23" s="8" t="s">
        <v>155</v>
      </c>
      <c r="B23" s="5">
        <v>40000</v>
      </c>
    </row>
    <row r="24" spans="1:2" ht="17.25" x14ac:dyDescent="0.35">
      <c r="A24" s="8" t="s">
        <v>159</v>
      </c>
      <c r="B24" s="5">
        <v>40833.333333333336</v>
      </c>
    </row>
    <row r="25" spans="1:2" ht="17.25" x14ac:dyDescent="0.35">
      <c r="A25" s="8" t="s">
        <v>164</v>
      </c>
      <c r="B25" s="5">
        <v>44000</v>
      </c>
    </row>
    <row r="26" spans="1:2" ht="17.25" x14ac:dyDescent="0.35">
      <c r="A26" s="8" t="s">
        <v>156</v>
      </c>
      <c r="B26" s="5">
        <v>51666.666666666664</v>
      </c>
    </row>
    <row r="27" spans="1:2" ht="17.25" x14ac:dyDescent="0.35">
      <c r="A27" s="8" t="s">
        <v>160</v>
      </c>
      <c r="B27" s="5">
        <v>43636.36363636364</v>
      </c>
    </row>
    <row r="28" spans="1:2" ht="17.25" x14ac:dyDescent="0.35">
      <c r="A28" s="8" t="s">
        <v>157</v>
      </c>
      <c r="B28" s="5">
        <v>40000</v>
      </c>
    </row>
    <row r="29" spans="1:2" ht="17.25" x14ac:dyDescent="0.35">
      <c r="A29" s="8" t="s">
        <v>161</v>
      </c>
      <c r="B29" s="5">
        <v>42857.142857142855</v>
      </c>
    </row>
    <row r="30" spans="1:2" ht="17.25" x14ac:dyDescent="0.35">
      <c r="A30" s="8" t="s">
        <v>198</v>
      </c>
      <c r="B30" s="5">
        <v>45133.333333333336</v>
      </c>
    </row>
    <row r="31" spans="1:2" ht="17.25" x14ac:dyDescent="0.35"/>
    <row r="32" spans="1:2" ht="17.25" x14ac:dyDescent="0.35"/>
    <row r="33" spans="1:2" ht="17.25" x14ac:dyDescent="0.35">
      <c r="A33" s="7" t="s">
        <v>197</v>
      </c>
      <c r="B33" t="s">
        <v>203</v>
      </c>
    </row>
    <row r="34" spans="1:2" ht="17.25" x14ac:dyDescent="0.35">
      <c r="A34" s="8" t="s">
        <v>163</v>
      </c>
      <c r="B34" s="5">
        <v>4.7777777777777777</v>
      </c>
    </row>
    <row r="35" spans="1:2" ht="17.25" x14ac:dyDescent="0.35">
      <c r="A35" s="8" t="s">
        <v>158</v>
      </c>
      <c r="B35" s="5">
        <v>4.2222222222222223</v>
      </c>
    </row>
    <row r="36" spans="1:2" ht="17.25" x14ac:dyDescent="0.35">
      <c r="A36" s="8" t="s">
        <v>162</v>
      </c>
      <c r="B36" s="5">
        <v>3</v>
      </c>
    </row>
    <row r="37" spans="1:2" ht="17.25" x14ac:dyDescent="0.35">
      <c r="A37" s="8" t="s">
        <v>155</v>
      </c>
      <c r="B37" s="5">
        <v>3.625</v>
      </c>
    </row>
    <row r="38" spans="1:2" ht="17.25" x14ac:dyDescent="0.35">
      <c r="A38" s="8" t="s">
        <v>159</v>
      </c>
      <c r="B38" s="5">
        <v>4.833333333333333</v>
      </c>
    </row>
    <row r="39" spans="1:2" ht="17.25" x14ac:dyDescent="0.35">
      <c r="A39" s="8" t="s">
        <v>164</v>
      </c>
      <c r="B39" s="5">
        <v>5</v>
      </c>
    </row>
    <row r="40" spans="1:2" ht="17.25" x14ac:dyDescent="0.35">
      <c r="A40" s="8" t="s">
        <v>156</v>
      </c>
      <c r="B40" s="5">
        <v>4.4444444444444446</v>
      </c>
    </row>
    <row r="41" spans="1:2" ht="17.25" x14ac:dyDescent="0.35">
      <c r="A41" s="8" t="s">
        <v>160</v>
      </c>
      <c r="B41" s="5">
        <v>3.0909090909090908</v>
      </c>
    </row>
    <row r="42" spans="1:2" ht="17.25" x14ac:dyDescent="0.35">
      <c r="A42" s="8" t="s">
        <v>157</v>
      </c>
      <c r="B42" s="5">
        <v>4.625</v>
      </c>
    </row>
    <row r="43" spans="1:2" ht="17.25" x14ac:dyDescent="0.35">
      <c r="A43" s="8" t="s">
        <v>161</v>
      </c>
      <c r="B43" s="5">
        <v>5.4285714285714288</v>
      </c>
    </row>
    <row r="44" spans="1:2" ht="17.25" x14ac:dyDescent="0.35">
      <c r="A44" s="8" t="s">
        <v>198</v>
      </c>
      <c r="B44" s="5">
        <v>4.293333333333333</v>
      </c>
    </row>
    <row r="45" spans="1:2" ht="17.25" x14ac:dyDescent="0.35"/>
    <row r="46" spans="1:2" ht="17.25" x14ac:dyDescent="0.35"/>
    <row r="47" spans="1:2" ht="17.25" x14ac:dyDescent="0.35"/>
    <row r="48" spans="1:2" ht="17.25" x14ac:dyDescent="0.35"/>
    <row r="49" ht="17.25" x14ac:dyDescent="0.35"/>
    <row r="50" ht="17.2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CA3C1-B41B-499D-8F17-BA30F5E2FF26}">
  <dimension ref="A1"/>
  <sheetViews>
    <sheetView workbookViewId="0">
      <selection activeCell="H31" sqref="H31"/>
    </sheetView>
  </sheetViews>
  <sheetFormatPr defaultRowHeight="17.25" x14ac:dyDescent="0.35"/>
  <cols>
    <col min="1" max="16384" width="9" style="10"/>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7"/>
  <sheetViews>
    <sheetView workbookViewId="0">
      <selection activeCell="B6" sqref="A1:L76"/>
    </sheetView>
  </sheetViews>
  <sheetFormatPr defaultRowHeight="15" x14ac:dyDescent="0.35"/>
  <cols>
    <col min="1" max="1" width="12" customWidth="1"/>
    <col min="2" max="2" width="14.5" customWidth="1"/>
    <col min="3" max="3" width="13.25" customWidth="1"/>
    <col min="4" max="4" width="15.875" customWidth="1"/>
    <col min="6" max="6" width="14.875" customWidth="1"/>
    <col min="7" max="7" width="18.25" customWidth="1"/>
    <col min="8" max="8" width="18.625" customWidth="1"/>
    <col min="9" max="9" width="24.75" customWidth="1"/>
    <col min="10" max="10" width="19.625" customWidth="1"/>
    <col min="11" max="11" width="18.875" customWidth="1"/>
    <col min="12" max="12" width="20.875" customWidth="1"/>
  </cols>
  <sheetData>
    <row r="1" spans="1:12" ht="17.25" x14ac:dyDescent="0.35">
      <c r="A1" s="1" t="s">
        <v>0</v>
      </c>
      <c r="B1" s="1" t="s">
        <v>1</v>
      </c>
      <c r="C1" s="1" t="s">
        <v>2</v>
      </c>
      <c r="D1" s="1" t="s">
        <v>3</v>
      </c>
      <c r="E1" s="1" t="s">
        <v>4</v>
      </c>
      <c r="F1" s="2" t="s">
        <v>190</v>
      </c>
      <c r="G1" s="1" t="s">
        <v>5</v>
      </c>
      <c r="H1" s="1" t="s">
        <v>6</v>
      </c>
      <c r="I1" s="1" t="s">
        <v>7</v>
      </c>
      <c r="J1" s="2" t="s">
        <v>191</v>
      </c>
      <c r="K1" s="2" t="s">
        <v>192</v>
      </c>
      <c r="L1" s="2" t="s">
        <v>193</v>
      </c>
    </row>
    <row r="2" spans="1:12" ht="17.25" x14ac:dyDescent="0.35">
      <c r="A2" t="s">
        <v>8</v>
      </c>
      <c r="B2" t="s">
        <v>82</v>
      </c>
      <c r="C2" t="s">
        <v>150</v>
      </c>
      <c r="D2" t="s">
        <v>155</v>
      </c>
      <c r="E2">
        <v>30000</v>
      </c>
      <c r="F2">
        <f>VLOOKUP(I2,'Training Programme Data'!$B$2:$D$6,3,FALSE)</f>
        <v>500</v>
      </c>
      <c r="G2">
        <v>3</v>
      </c>
      <c r="H2">
        <v>3</v>
      </c>
      <c r="I2" t="s">
        <v>165</v>
      </c>
      <c r="J2" t="str">
        <f>VLOOKUP(I2, 'Training Programme Data'!$B$2:$C$6, 2, FALSE)</f>
        <v>Technical</v>
      </c>
      <c r="K2">
        <f t="shared" ref="K2:K33" si="0">SUM(E2:F2)</f>
        <v>30500</v>
      </c>
      <c r="L2" t="str">
        <f t="shared" ref="L2:L33" si="1">IF(G2&gt;=4, "High Performer", IF(G2&lt;=2, "Needs Improvement", "Satisfactory"))</f>
        <v>Satisfactory</v>
      </c>
    </row>
    <row r="3" spans="1:12" ht="17.25" x14ac:dyDescent="0.35">
      <c r="A3" t="s">
        <v>9</v>
      </c>
      <c r="B3" t="s">
        <v>83</v>
      </c>
      <c r="C3" t="s">
        <v>151</v>
      </c>
      <c r="D3" t="s">
        <v>156</v>
      </c>
      <c r="E3">
        <v>45000</v>
      </c>
      <c r="F3">
        <f>VLOOKUP(I3,'Training Programme Data'!$B$2:$D$6,3,FALSE)</f>
        <v>1000</v>
      </c>
      <c r="G3">
        <v>5</v>
      </c>
      <c r="H3">
        <v>4</v>
      </c>
      <c r="I3" t="s">
        <v>167</v>
      </c>
      <c r="J3" t="str">
        <f>VLOOKUP(I3, 'Training Programme Data'!$B$2:$C$6, 2, FALSE)</f>
        <v>Leadership</v>
      </c>
      <c r="K3">
        <f t="shared" si="0"/>
        <v>46000</v>
      </c>
      <c r="L3" t="str">
        <f t="shared" si="1"/>
        <v>High Performer</v>
      </c>
    </row>
    <row r="4" spans="1:12" ht="17.25" x14ac:dyDescent="0.35">
      <c r="A4" t="s">
        <v>10</v>
      </c>
      <c r="B4" t="s">
        <v>84</v>
      </c>
      <c r="C4" t="s">
        <v>150</v>
      </c>
      <c r="D4" t="s">
        <v>157</v>
      </c>
      <c r="E4">
        <v>45000</v>
      </c>
      <c r="F4">
        <f>VLOOKUP(I4,'Training Programme Data'!$B$2:$D$6,3,FALSE)</f>
        <v>600</v>
      </c>
      <c r="G4">
        <v>9</v>
      </c>
      <c r="H4">
        <v>2</v>
      </c>
      <c r="I4" t="s">
        <v>166</v>
      </c>
      <c r="J4" t="str">
        <f>VLOOKUP(I4, 'Training Programme Data'!$B$2:$C$6, 2, FALSE)</f>
        <v>Technical Tools</v>
      </c>
      <c r="K4">
        <f t="shared" si="0"/>
        <v>45600</v>
      </c>
      <c r="L4" t="str">
        <f t="shared" si="1"/>
        <v>High Performer</v>
      </c>
    </row>
    <row r="5" spans="1:12" ht="17.25" x14ac:dyDescent="0.35">
      <c r="A5" t="s">
        <v>11</v>
      </c>
      <c r="B5" t="s">
        <v>85</v>
      </c>
      <c r="C5" t="s">
        <v>150</v>
      </c>
      <c r="D5" t="s">
        <v>158</v>
      </c>
      <c r="E5">
        <v>50000</v>
      </c>
      <c r="F5">
        <f>VLOOKUP(I5,'Training Programme Data'!$B$2:$D$6,3,FALSE)</f>
        <v>500</v>
      </c>
      <c r="G5">
        <v>2</v>
      </c>
      <c r="H5">
        <v>3</v>
      </c>
      <c r="I5" t="s">
        <v>165</v>
      </c>
      <c r="J5" t="str">
        <f>VLOOKUP(I5, 'Training Programme Data'!$B$2:$C$6, 2, FALSE)</f>
        <v>Technical</v>
      </c>
      <c r="K5">
        <f t="shared" si="0"/>
        <v>50500</v>
      </c>
      <c r="L5" t="str">
        <f t="shared" si="1"/>
        <v>Needs Improvement</v>
      </c>
    </row>
    <row r="6" spans="1:12" ht="17.25" x14ac:dyDescent="0.35">
      <c r="A6" t="s">
        <v>12</v>
      </c>
      <c r="B6" t="s">
        <v>86</v>
      </c>
      <c r="C6" t="s">
        <v>152</v>
      </c>
      <c r="D6" t="s">
        <v>159</v>
      </c>
      <c r="E6">
        <v>35000</v>
      </c>
      <c r="F6">
        <f>VLOOKUP(I6,'Training Programme Data'!$B$2:$D$6,3,FALSE)</f>
        <v>600</v>
      </c>
      <c r="G6">
        <v>8</v>
      </c>
      <c r="H6">
        <v>4</v>
      </c>
      <c r="I6" t="s">
        <v>166</v>
      </c>
      <c r="J6" t="str">
        <f>VLOOKUP(I6, 'Training Programme Data'!$B$2:$C$6, 2, FALSE)</f>
        <v>Technical Tools</v>
      </c>
      <c r="K6">
        <f t="shared" si="0"/>
        <v>35600</v>
      </c>
      <c r="L6" t="str">
        <f t="shared" si="1"/>
        <v>High Performer</v>
      </c>
    </row>
    <row r="7" spans="1:12" ht="17.25" x14ac:dyDescent="0.35">
      <c r="A7" t="s">
        <v>13</v>
      </c>
      <c r="B7" t="s">
        <v>87</v>
      </c>
      <c r="C7" t="s">
        <v>150</v>
      </c>
      <c r="D7" t="s">
        <v>160</v>
      </c>
      <c r="E7">
        <v>25000</v>
      </c>
      <c r="F7">
        <f>VLOOKUP(I7,'Training Programme Data'!$B$2:$D$6,3,FALSE)</f>
        <v>1000</v>
      </c>
      <c r="G7">
        <v>5</v>
      </c>
      <c r="H7">
        <v>1</v>
      </c>
      <c r="I7" t="s">
        <v>167</v>
      </c>
      <c r="J7" t="str">
        <f>VLOOKUP(I7, 'Training Programme Data'!$B$2:$C$6, 2, FALSE)</f>
        <v>Leadership</v>
      </c>
      <c r="K7">
        <f t="shared" si="0"/>
        <v>26000</v>
      </c>
      <c r="L7" t="str">
        <f t="shared" si="1"/>
        <v>High Performer</v>
      </c>
    </row>
    <row r="8" spans="1:12" ht="17.25" x14ac:dyDescent="0.35">
      <c r="A8" t="s">
        <v>14</v>
      </c>
      <c r="B8" t="s">
        <v>88</v>
      </c>
      <c r="C8" t="s">
        <v>153</v>
      </c>
      <c r="D8" t="s">
        <v>155</v>
      </c>
      <c r="E8">
        <v>50000</v>
      </c>
      <c r="F8">
        <f>VLOOKUP(I8,'Training Programme Data'!$B$2:$D$6,3,FALSE)</f>
        <v>500</v>
      </c>
      <c r="G8">
        <v>7</v>
      </c>
      <c r="H8">
        <v>5</v>
      </c>
      <c r="I8" t="s">
        <v>165</v>
      </c>
      <c r="J8" t="str">
        <f>VLOOKUP(I8, 'Training Programme Data'!$B$2:$C$6, 2, FALSE)</f>
        <v>Technical</v>
      </c>
      <c r="K8">
        <f t="shared" si="0"/>
        <v>50500</v>
      </c>
      <c r="L8" t="str">
        <f t="shared" si="1"/>
        <v>High Performer</v>
      </c>
    </row>
    <row r="9" spans="1:12" ht="17.25" x14ac:dyDescent="0.35">
      <c r="A9" t="s">
        <v>15</v>
      </c>
      <c r="B9" t="s">
        <v>89</v>
      </c>
      <c r="C9" t="s">
        <v>154</v>
      </c>
      <c r="D9" t="s">
        <v>161</v>
      </c>
      <c r="E9">
        <v>40000</v>
      </c>
      <c r="F9">
        <f>VLOOKUP(I9,'Training Programme Data'!$B$2:$D$6,3,FALSE)</f>
        <v>700</v>
      </c>
      <c r="G9">
        <v>8</v>
      </c>
      <c r="H9">
        <v>3</v>
      </c>
      <c r="I9" t="s">
        <v>179</v>
      </c>
      <c r="J9" t="str">
        <f>VLOOKUP(I9, 'Training Programme Data'!$B$2:$C$6, 2, FALSE)</f>
        <v>Teamwork</v>
      </c>
      <c r="K9">
        <f t="shared" si="0"/>
        <v>40700</v>
      </c>
      <c r="L9" t="str">
        <f t="shared" si="1"/>
        <v>High Performer</v>
      </c>
    </row>
    <row r="10" spans="1:12" ht="17.25" x14ac:dyDescent="0.35">
      <c r="A10" t="s">
        <v>16</v>
      </c>
      <c r="B10" t="s">
        <v>90</v>
      </c>
      <c r="C10" t="s">
        <v>151</v>
      </c>
      <c r="D10" t="s">
        <v>160</v>
      </c>
      <c r="E10">
        <v>25000</v>
      </c>
      <c r="F10">
        <f>VLOOKUP(I10,'Training Programme Data'!$B$2:$D$6,3,FALSE)</f>
        <v>800</v>
      </c>
      <c r="G10">
        <v>1</v>
      </c>
      <c r="H10">
        <v>2</v>
      </c>
      <c r="I10" t="s">
        <v>168</v>
      </c>
      <c r="J10" t="str">
        <f>VLOOKUP(I10, 'Training Programme Data'!$B$2:$C$6, 2, FALSE)</f>
        <v>Project Management</v>
      </c>
      <c r="K10">
        <f t="shared" si="0"/>
        <v>25800</v>
      </c>
      <c r="L10" t="str">
        <f t="shared" si="1"/>
        <v>Needs Improvement</v>
      </c>
    </row>
    <row r="11" spans="1:12" ht="17.25" x14ac:dyDescent="0.35">
      <c r="A11" t="s">
        <v>17</v>
      </c>
      <c r="B11" t="s">
        <v>91</v>
      </c>
      <c r="C11" t="s">
        <v>152</v>
      </c>
      <c r="D11" t="s">
        <v>156</v>
      </c>
      <c r="E11">
        <v>55000</v>
      </c>
      <c r="F11">
        <f>VLOOKUP(I11,'Training Programme Data'!$B$2:$D$6,3,FALSE)</f>
        <v>600</v>
      </c>
      <c r="G11">
        <v>6</v>
      </c>
      <c r="H11">
        <v>3</v>
      </c>
      <c r="I11" t="s">
        <v>166</v>
      </c>
      <c r="J11" t="str">
        <f>VLOOKUP(I11, 'Training Programme Data'!$B$2:$C$6, 2, FALSE)</f>
        <v>Technical Tools</v>
      </c>
      <c r="K11">
        <f t="shared" si="0"/>
        <v>55600</v>
      </c>
      <c r="L11" t="str">
        <f t="shared" si="1"/>
        <v>High Performer</v>
      </c>
    </row>
    <row r="12" spans="1:12" ht="17.25" x14ac:dyDescent="0.35">
      <c r="A12" t="s">
        <v>18</v>
      </c>
      <c r="B12" t="s">
        <v>92</v>
      </c>
      <c r="C12" t="s">
        <v>151</v>
      </c>
      <c r="D12" t="s">
        <v>160</v>
      </c>
      <c r="E12">
        <v>65000</v>
      </c>
      <c r="F12">
        <f>VLOOKUP(I12,'Training Programme Data'!$B$2:$D$6,3,FALSE)</f>
        <v>800</v>
      </c>
      <c r="G12">
        <v>1</v>
      </c>
      <c r="H12">
        <v>5</v>
      </c>
      <c r="I12" t="s">
        <v>168</v>
      </c>
      <c r="J12" t="str">
        <f>VLOOKUP(I12, 'Training Programme Data'!$B$2:$C$6, 2, FALSE)</f>
        <v>Project Management</v>
      </c>
      <c r="K12">
        <f t="shared" si="0"/>
        <v>65800</v>
      </c>
      <c r="L12" t="str">
        <f t="shared" si="1"/>
        <v>Needs Improvement</v>
      </c>
    </row>
    <row r="13" spans="1:12" ht="17.25" x14ac:dyDescent="0.35">
      <c r="A13" t="s">
        <v>18</v>
      </c>
      <c r="B13" t="s">
        <v>92</v>
      </c>
      <c r="C13" t="s">
        <v>151</v>
      </c>
      <c r="D13" t="s">
        <v>160</v>
      </c>
      <c r="E13">
        <v>65000</v>
      </c>
      <c r="F13">
        <f>VLOOKUP(I13,'Training Programme Data'!$B$2:$D$6,3,FALSE)</f>
        <v>800</v>
      </c>
      <c r="G13">
        <v>1</v>
      </c>
      <c r="H13">
        <v>2</v>
      </c>
      <c r="I13" t="s">
        <v>168</v>
      </c>
      <c r="J13" t="str">
        <f>VLOOKUP(I13, 'Training Programme Data'!$B$2:$C$6, 2, FALSE)</f>
        <v>Project Management</v>
      </c>
      <c r="K13">
        <f t="shared" si="0"/>
        <v>65800</v>
      </c>
      <c r="L13" t="str">
        <f t="shared" si="1"/>
        <v>Needs Improvement</v>
      </c>
    </row>
    <row r="14" spans="1:12" ht="17.25" x14ac:dyDescent="0.35">
      <c r="A14" t="s">
        <v>19</v>
      </c>
      <c r="B14" t="s">
        <v>93</v>
      </c>
      <c r="C14" t="s">
        <v>154</v>
      </c>
      <c r="D14" t="s">
        <v>162</v>
      </c>
      <c r="E14">
        <v>40000</v>
      </c>
      <c r="F14">
        <f>VLOOKUP(I14,'Training Programme Data'!$B$2:$D$6,3,FALSE)</f>
        <v>500</v>
      </c>
      <c r="G14">
        <v>2</v>
      </c>
      <c r="H14">
        <v>3</v>
      </c>
      <c r="I14" t="s">
        <v>165</v>
      </c>
      <c r="J14" t="str">
        <f>VLOOKUP(I14, 'Training Programme Data'!$B$2:$C$6, 2, FALSE)</f>
        <v>Technical</v>
      </c>
      <c r="K14">
        <f t="shared" si="0"/>
        <v>40500</v>
      </c>
      <c r="L14" t="str">
        <f t="shared" si="1"/>
        <v>Needs Improvement</v>
      </c>
    </row>
    <row r="15" spans="1:12" ht="17.25" x14ac:dyDescent="0.35">
      <c r="A15" t="s">
        <v>20</v>
      </c>
      <c r="B15" t="s">
        <v>94</v>
      </c>
      <c r="C15" t="s">
        <v>154</v>
      </c>
      <c r="D15" t="s">
        <v>155</v>
      </c>
      <c r="E15">
        <v>40000</v>
      </c>
      <c r="F15">
        <f>VLOOKUP(I15,'Training Programme Data'!$B$2:$D$6,3,FALSE)</f>
        <v>600</v>
      </c>
      <c r="G15">
        <v>1</v>
      </c>
      <c r="H15">
        <v>2</v>
      </c>
      <c r="I15" t="s">
        <v>166</v>
      </c>
      <c r="J15" t="str">
        <f>VLOOKUP(I15, 'Training Programme Data'!$B$2:$C$6, 2, FALSE)</f>
        <v>Technical Tools</v>
      </c>
      <c r="K15">
        <f t="shared" si="0"/>
        <v>40600</v>
      </c>
      <c r="L15" t="str">
        <f t="shared" si="1"/>
        <v>Needs Improvement</v>
      </c>
    </row>
    <row r="16" spans="1:12" ht="17.25" x14ac:dyDescent="0.35">
      <c r="A16" t="s">
        <v>21</v>
      </c>
      <c r="B16" t="s">
        <v>95</v>
      </c>
      <c r="C16" t="s">
        <v>154</v>
      </c>
      <c r="D16" t="s">
        <v>156</v>
      </c>
      <c r="E16">
        <v>50000</v>
      </c>
      <c r="F16">
        <f>VLOOKUP(I16,'Training Programme Data'!$B$2:$D$6,3,FALSE)</f>
        <v>1000</v>
      </c>
      <c r="G16">
        <v>5</v>
      </c>
      <c r="H16">
        <v>2</v>
      </c>
      <c r="I16" t="s">
        <v>167</v>
      </c>
      <c r="J16" t="str">
        <f>VLOOKUP(I16, 'Training Programme Data'!$B$2:$C$6, 2, FALSE)</f>
        <v>Leadership</v>
      </c>
      <c r="K16">
        <f t="shared" si="0"/>
        <v>51000</v>
      </c>
      <c r="L16" t="str">
        <f t="shared" si="1"/>
        <v>High Performer</v>
      </c>
    </row>
    <row r="17" spans="1:12" ht="17.25" x14ac:dyDescent="0.35">
      <c r="A17" t="s">
        <v>22</v>
      </c>
      <c r="B17" t="s">
        <v>95</v>
      </c>
      <c r="C17" t="s">
        <v>151</v>
      </c>
      <c r="D17" t="s">
        <v>160</v>
      </c>
      <c r="E17">
        <v>35000</v>
      </c>
      <c r="F17">
        <f>VLOOKUP(I17,'Training Programme Data'!$B$2:$D$6,3,FALSE)</f>
        <v>800</v>
      </c>
      <c r="G17">
        <v>9</v>
      </c>
      <c r="H17">
        <v>2</v>
      </c>
      <c r="I17" t="s">
        <v>168</v>
      </c>
      <c r="J17" t="str">
        <f>VLOOKUP(I17, 'Training Programme Data'!$B$2:$C$6, 2, FALSE)</f>
        <v>Project Management</v>
      </c>
      <c r="K17">
        <f t="shared" si="0"/>
        <v>35800</v>
      </c>
      <c r="L17" t="str">
        <f t="shared" si="1"/>
        <v>High Performer</v>
      </c>
    </row>
    <row r="18" spans="1:12" ht="17.25" x14ac:dyDescent="0.35">
      <c r="A18" t="s">
        <v>23</v>
      </c>
      <c r="B18" t="s">
        <v>96</v>
      </c>
      <c r="C18" t="s">
        <v>154</v>
      </c>
      <c r="D18" t="s">
        <v>161</v>
      </c>
      <c r="E18">
        <v>50000</v>
      </c>
      <c r="F18">
        <f>VLOOKUP(I18,'Training Programme Data'!$B$2:$D$6,3,FALSE)</f>
        <v>500</v>
      </c>
      <c r="G18">
        <v>6</v>
      </c>
      <c r="H18">
        <v>1</v>
      </c>
      <c r="I18" t="s">
        <v>165</v>
      </c>
      <c r="J18" t="str">
        <f>VLOOKUP(I18, 'Training Programme Data'!$B$2:$C$6, 2, FALSE)</f>
        <v>Technical</v>
      </c>
      <c r="K18">
        <f t="shared" si="0"/>
        <v>50500</v>
      </c>
      <c r="L18" t="str">
        <f t="shared" si="1"/>
        <v>High Performer</v>
      </c>
    </row>
    <row r="19" spans="1:12" ht="17.25" x14ac:dyDescent="0.35">
      <c r="A19" t="s">
        <v>24</v>
      </c>
      <c r="B19" t="s">
        <v>97</v>
      </c>
      <c r="C19" t="s">
        <v>151</v>
      </c>
      <c r="D19" t="s">
        <v>158</v>
      </c>
      <c r="E19">
        <v>55000</v>
      </c>
      <c r="F19">
        <f>VLOOKUP(I19,'Training Programme Data'!$B$2:$D$6,3,FALSE)</f>
        <v>700</v>
      </c>
      <c r="G19">
        <v>1</v>
      </c>
      <c r="H19">
        <v>1</v>
      </c>
      <c r="I19" t="s">
        <v>179</v>
      </c>
      <c r="J19" t="str">
        <f>VLOOKUP(I19, 'Training Programme Data'!$B$2:$C$6, 2, FALSE)</f>
        <v>Teamwork</v>
      </c>
      <c r="K19">
        <f t="shared" si="0"/>
        <v>55700</v>
      </c>
      <c r="L19" t="str">
        <f t="shared" si="1"/>
        <v>Needs Improvement</v>
      </c>
    </row>
    <row r="20" spans="1:12" ht="17.25" x14ac:dyDescent="0.35">
      <c r="A20" t="s">
        <v>25</v>
      </c>
      <c r="B20" t="s">
        <v>98</v>
      </c>
      <c r="C20" t="s">
        <v>154</v>
      </c>
      <c r="D20" t="s">
        <v>163</v>
      </c>
      <c r="E20">
        <v>35000</v>
      </c>
      <c r="F20">
        <f>VLOOKUP(I20,'Training Programme Data'!$B$2:$D$6,3,FALSE)</f>
        <v>600</v>
      </c>
      <c r="G20">
        <v>1</v>
      </c>
      <c r="H20">
        <v>1</v>
      </c>
      <c r="I20" t="s">
        <v>166</v>
      </c>
      <c r="J20" t="str">
        <f>VLOOKUP(I20, 'Training Programme Data'!$B$2:$C$6, 2, FALSE)</f>
        <v>Technical Tools</v>
      </c>
      <c r="K20">
        <f t="shared" si="0"/>
        <v>35600</v>
      </c>
      <c r="L20" t="str">
        <f t="shared" si="1"/>
        <v>Needs Improvement</v>
      </c>
    </row>
    <row r="21" spans="1:12" ht="17.25" x14ac:dyDescent="0.35">
      <c r="A21" t="s">
        <v>26</v>
      </c>
      <c r="B21" t="s">
        <v>99</v>
      </c>
      <c r="C21" t="s">
        <v>153</v>
      </c>
      <c r="D21" t="s">
        <v>156</v>
      </c>
      <c r="E21">
        <v>55000</v>
      </c>
      <c r="F21">
        <f>VLOOKUP(I21,'Training Programme Data'!$B$2:$D$6,3,FALSE)</f>
        <v>800</v>
      </c>
      <c r="G21">
        <v>2</v>
      </c>
      <c r="H21">
        <v>1</v>
      </c>
      <c r="I21" t="s">
        <v>168</v>
      </c>
      <c r="J21" t="str">
        <f>VLOOKUP(I21, 'Training Programme Data'!$B$2:$C$6, 2, FALSE)</f>
        <v>Project Management</v>
      </c>
      <c r="K21">
        <f t="shared" si="0"/>
        <v>55800</v>
      </c>
      <c r="L21" t="str">
        <f t="shared" si="1"/>
        <v>Needs Improvement</v>
      </c>
    </row>
    <row r="22" spans="1:12" ht="17.25" x14ac:dyDescent="0.35">
      <c r="A22" t="s">
        <v>27</v>
      </c>
      <c r="B22" t="s">
        <v>100</v>
      </c>
      <c r="C22" t="s">
        <v>154</v>
      </c>
      <c r="D22" t="s">
        <v>164</v>
      </c>
      <c r="E22">
        <v>35000</v>
      </c>
      <c r="F22">
        <f>VLOOKUP(I22,'Training Programme Data'!$B$2:$D$6,3,FALSE)</f>
        <v>800</v>
      </c>
      <c r="G22">
        <v>9</v>
      </c>
      <c r="H22">
        <v>2</v>
      </c>
      <c r="I22" t="s">
        <v>168</v>
      </c>
      <c r="J22" t="str">
        <f>VLOOKUP(I22, 'Training Programme Data'!$B$2:$C$6, 2, FALSE)</f>
        <v>Project Management</v>
      </c>
      <c r="K22">
        <f t="shared" si="0"/>
        <v>35800</v>
      </c>
      <c r="L22" t="str">
        <f t="shared" si="1"/>
        <v>High Performer</v>
      </c>
    </row>
    <row r="23" spans="1:12" ht="17.25" x14ac:dyDescent="0.35">
      <c r="A23" t="s">
        <v>28</v>
      </c>
      <c r="B23" t="s">
        <v>101</v>
      </c>
      <c r="C23" t="s">
        <v>151</v>
      </c>
      <c r="D23" t="s">
        <v>159</v>
      </c>
      <c r="E23">
        <v>30000</v>
      </c>
      <c r="F23">
        <f>VLOOKUP(I23,'Training Programme Data'!$B$2:$D$6,3,FALSE)</f>
        <v>1000</v>
      </c>
      <c r="G23">
        <v>3</v>
      </c>
      <c r="H23">
        <v>3</v>
      </c>
      <c r="I23" t="s">
        <v>167</v>
      </c>
      <c r="J23" t="str">
        <f>VLOOKUP(I23, 'Training Programme Data'!$B$2:$C$6, 2, FALSE)</f>
        <v>Leadership</v>
      </c>
      <c r="K23">
        <f t="shared" si="0"/>
        <v>31000</v>
      </c>
      <c r="L23" t="str">
        <f t="shared" si="1"/>
        <v>Satisfactory</v>
      </c>
    </row>
    <row r="24" spans="1:12" ht="17.25" x14ac:dyDescent="0.35">
      <c r="A24" t="s">
        <v>29</v>
      </c>
      <c r="B24" t="s">
        <v>102</v>
      </c>
      <c r="C24" t="s">
        <v>150</v>
      </c>
      <c r="D24" t="s">
        <v>160</v>
      </c>
      <c r="E24">
        <v>40000</v>
      </c>
      <c r="F24">
        <f>VLOOKUP(I24,'Training Programme Data'!$B$2:$D$6,3,FALSE)</f>
        <v>1000</v>
      </c>
      <c r="G24">
        <v>1</v>
      </c>
      <c r="H24">
        <v>1</v>
      </c>
      <c r="I24" t="s">
        <v>167</v>
      </c>
      <c r="J24" t="str">
        <f>VLOOKUP(I24, 'Training Programme Data'!$B$2:$C$6, 2, FALSE)</f>
        <v>Leadership</v>
      </c>
      <c r="K24">
        <f t="shared" si="0"/>
        <v>41000</v>
      </c>
      <c r="L24" t="str">
        <f t="shared" si="1"/>
        <v>Needs Improvement</v>
      </c>
    </row>
    <row r="25" spans="1:12" ht="17.25" x14ac:dyDescent="0.35">
      <c r="A25" t="s">
        <v>30</v>
      </c>
      <c r="B25" t="s">
        <v>103</v>
      </c>
      <c r="C25" t="s">
        <v>154</v>
      </c>
      <c r="D25" t="s">
        <v>164</v>
      </c>
      <c r="E25">
        <v>60000</v>
      </c>
      <c r="F25">
        <f>VLOOKUP(I25,'Training Programme Data'!$B$2:$D$6,3,FALSE)</f>
        <v>500</v>
      </c>
      <c r="G25">
        <v>5</v>
      </c>
      <c r="H25">
        <v>2</v>
      </c>
      <c r="I25" t="s">
        <v>165</v>
      </c>
      <c r="J25" t="str">
        <f>VLOOKUP(I25, 'Training Programme Data'!$B$2:$C$6, 2, FALSE)</f>
        <v>Technical</v>
      </c>
      <c r="K25">
        <f t="shared" si="0"/>
        <v>60500</v>
      </c>
      <c r="L25" t="str">
        <f t="shared" si="1"/>
        <v>High Performer</v>
      </c>
    </row>
    <row r="26" spans="1:12" ht="17.25" x14ac:dyDescent="0.35">
      <c r="A26" t="s">
        <v>31</v>
      </c>
      <c r="B26" t="s">
        <v>104</v>
      </c>
      <c r="C26" t="s">
        <v>150</v>
      </c>
      <c r="D26" t="s">
        <v>158</v>
      </c>
      <c r="E26">
        <v>65000</v>
      </c>
      <c r="F26">
        <f>VLOOKUP(I26,'Training Programme Data'!$B$2:$D$6,3,FALSE)</f>
        <v>800</v>
      </c>
      <c r="G26">
        <v>7</v>
      </c>
      <c r="H26">
        <v>4</v>
      </c>
      <c r="I26" t="s">
        <v>168</v>
      </c>
      <c r="J26" t="str">
        <f>VLOOKUP(I26, 'Training Programme Data'!$B$2:$C$6, 2, FALSE)</f>
        <v>Project Management</v>
      </c>
      <c r="K26">
        <f t="shared" si="0"/>
        <v>65800</v>
      </c>
      <c r="L26" t="str">
        <f t="shared" si="1"/>
        <v>High Performer</v>
      </c>
    </row>
    <row r="27" spans="1:12" ht="17.25" x14ac:dyDescent="0.35">
      <c r="A27" t="s">
        <v>32</v>
      </c>
      <c r="B27" t="s">
        <v>105</v>
      </c>
      <c r="C27" t="s">
        <v>153</v>
      </c>
      <c r="D27" t="s">
        <v>161</v>
      </c>
      <c r="E27">
        <v>55000</v>
      </c>
      <c r="F27">
        <f>VLOOKUP(I27,'Training Programme Data'!$B$2:$D$6,3,FALSE)</f>
        <v>500</v>
      </c>
      <c r="G27">
        <v>6</v>
      </c>
      <c r="H27">
        <v>3</v>
      </c>
      <c r="I27" t="s">
        <v>165</v>
      </c>
      <c r="J27" t="str">
        <f>VLOOKUP(I27, 'Training Programme Data'!$B$2:$C$6, 2, FALSE)</f>
        <v>Technical</v>
      </c>
      <c r="K27">
        <f t="shared" si="0"/>
        <v>55500</v>
      </c>
      <c r="L27" t="str">
        <f t="shared" si="1"/>
        <v>High Performer</v>
      </c>
    </row>
    <row r="28" spans="1:12" ht="17.25" x14ac:dyDescent="0.35">
      <c r="A28" t="s">
        <v>33</v>
      </c>
      <c r="B28" t="s">
        <v>106</v>
      </c>
      <c r="C28" t="s">
        <v>152</v>
      </c>
      <c r="D28" t="s">
        <v>155</v>
      </c>
      <c r="E28">
        <v>25000</v>
      </c>
      <c r="F28">
        <f>VLOOKUP(I28,'Training Programme Data'!$B$2:$D$6,3,FALSE)</f>
        <v>500</v>
      </c>
      <c r="G28">
        <v>1</v>
      </c>
      <c r="H28">
        <v>3</v>
      </c>
      <c r="I28" t="s">
        <v>165</v>
      </c>
      <c r="J28" t="str">
        <f>VLOOKUP(I28, 'Training Programme Data'!$B$2:$C$6, 2, FALSE)</f>
        <v>Technical</v>
      </c>
      <c r="K28">
        <f t="shared" si="0"/>
        <v>25500</v>
      </c>
      <c r="L28" t="str">
        <f t="shared" si="1"/>
        <v>Needs Improvement</v>
      </c>
    </row>
    <row r="29" spans="1:12" ht="17.25" x14ac:dyDescent="0.35">
      <c r="A29" t="s">
        <v>34</v>
      </c>
      <c r="B29" t="s">
        <v>107</v>
      </c>
      <c r="C29" t="s">
        <v>153</v>
      </c>
      <c r="D29" t="s">
        <v>156</v>
      </c>
      <c r="E29">
        <v>35000</v>
      </c>
      <c r="F29">
        <f>VLOOKUP(I29,'Training Programme Data'!$B$2:$D$6,3,FALSE)</f>
        <v>600</v>
      </c>
      <c r="G29">
        <v>5</v>
      </c>
      <c r="H29">
        <v>1</v>
      </c>
      <c r="I29" t="s">
        <v>166</v>
      </c>
      <c r="J29" t="str">
        <f>VLOOKUP(I29, 'Training Programme Data'!$B$2:$C$6, 2, FALSE)</f>
        <v>Technical Tools</v>
      </c>
      <c r="K29">
        <f t="shared" si="0"/>
        <v>35600</v>
      </c>
      <c r="L29" t="str">
        <f t="shared" si="1"/>
        <v>High Performer</v>
      </c>
    </row>
    <row r="30" spans="1:12" ht="17.25" x14ac:dyDescent="0.35">
      <c r="A30" t="s">
        <v>35</v>
      </c>
      <c r="B30" t="s">
        <v>108</v>
      </c>
      <c r="C30" t="s">
        <v>154</v>
      </c>
      <c r="D30" t="s">
        <v>162</v>
      </c>
      <c r="E30">
        <v>65000</v>
      </c>
      <c r="F30">
        <f>VLOOKUP(I30,'Training Programme Data'!$B$2:$D$6,3,FALSE)</f>
        <v>500</v>
      </c>
      <c r="G30">
        <v>5</v>
      </c>
      <c r="H30">
        <v>1</v>
      </c>
      <c r="I30" t="s">
        <v>165</v>
      </c>
      <c r="J30" t="str">
        <f>VLOOKUP(I30, 'Training Programme Data'!$B$2:$C$6, 2, FALSE)</f>
        <v>Technical</v>
      </c>
      <c r="K30">
        <f t="shared" si="0"/>
        <v>65500</v>
      </c>
      <c r="L30" t="str">
        <f t="shared" si="1"/>
        <v>High Performer</v>
      </c>
    </row>
    <row r="31" spans="1:12" ht="17.25" x14ac:dyDescent="0.35">
      <c r="A31" t="s">
        <v>36</v>
      </c>
      <c r="B31" t="s">
        <v>109</v>
      </c>
      <c r="C31" t="s">
        <v>150</v>
      </c>
      <c r="D31" t="s">
        <v>163</v>
      </c>
      <c r="E31">
        <v>25000</v>
      </c>
      <c r="F31">
        <f>VLOOKUP(I31,'Training Programme Data'!$B$2:$D$6,3,FALSE)</f>
        <v>600</v>
      </c>
      <c r="G31">
        <v>6</v>
      </c>
      <c r="H31">
        <v>1</v>
      </c>
      <c r="I31" t="s">
        <v>166</v>
      </c>
      <c r="J31" t="str">
        <f>VLOOKUP(I31, 'Training Programme Data'!$B$2:$C$6, 2, FALSE)</f>
        <v>Technical Tools</v>
      </c>
      <c r="K31">
        <f t="shared" si="0"/>
        <v>25600</v>
      </c>
      <c r="L31" t="str">
        <f t="shared" si="1"/>
        <v>High Performer</v>
      </c>
    </row>
    <row r="32" spans="1:12" ht="17.25" x14ac:dyDescent="0.35">
      <c r="A32" t="s">
        <v>37</v>
      </c>
      <c r="B32" t="s">
        <v>110</v>
      </c>
      <c r="C32" t="s">
        <v>150</v>
      </c>
      <c r="D32" t="s">
        <v>163</v>
      </c>
      <c r="E32">
        <v>65000</v>
      </c>
      <c r="F32">
        <f>VLOOKUP(I32,'Training Programme Data'!$B$2:$D$6,3,FALSE)</f>
        <v>1000</v>
      </c>
      <c r="G32">
        <v>3</v>
      </c>
      <c r="H32">
        <v>1</v>
      </c>
      <c r="I32" t="s">
        <v>167</v>
      </c>
      <c r="J32" t="str">
        <f>VLOOKUP(I32, 'Training Programme Data'!$B$2:$C$6, 2, FALSE)</f>
        <v>Leadership</v>
      </c>
      <c r="K32">
        <f t="shared" si="0"/>
        <v>66000</v>
      </c>
      <c r="L32" t="str">
        <f t="shared" si="1"/>
        <v>Satisfactory</v>
      </c>
    </row>
    <row r="33" spans="1:12" ht="17.25" x14ac:dyDescent="0.35">
      <c r="A33" t="s">
        <v>38</v>
      </c>
      <c r="B33" t="s">
        <v>111</v>
      </c>
      <c r="C33" t="s">
        <v>151</v>
      </c>
      <c r="D33" t="s">
        <v>160</v>
      </c>
      <c r="E33">
        <v>60000</v>
      </c>
      <c r="F33">
        <f>VLOOKUP(I33,'Training Programme Data'!$B$2:$D$6,3,FALSE)</f>
        <v>500</v>
      </c>
      <c r="G33">
        <v>5</v>
      </c>
      <c r="H33">
        <v>2</v>
      </c>
      <c r="I33" t="s">
        <v>165</v>
      </c>
      <c r="J33" t="str">
        <f>VLOOKUP(I33, 'Training Programme Data'!$B$2:$C$6, 2, FALSE)</f>
        <v>Technical</v>
      </c>
      <c r="K33">
        <f t="shared" si="0"/>
        <v>60500</v>
      </c>
      <c r="L33" t="str">
        <f t="shared" si="1"/>
        <v>High Performer</v>
      </c>
    </row>
    <row r="34" spans="1:12" ht="17.25" x14ac:dyDescent="0.35">
      <c r="A34" t="s">
        <v>39</v>
      </c>
      <c r="B34" t="s">
        <v>112</v>
      </c>
      <c r="C34" t="s">
        <v>150</v>
      </c>
      <c r="D34" t="s">
        <v>155</v>
      </c>
      <c r="E34">
        <v>25000</v>
      </c>
      <c r="F34">
        <f>VLOOKUP(I34,'Training Programme Data'!$B$2:$D$6,3,FALSE)</f>
        <v>1000</v>
      </c>
      <c r="G34">
        <v>7</v>
      </c>
      <c r="H34">
        <v>1</v>
      </c>
      <c r="I34" t="s">
        <v>167</v>
      </c>
      <c r="J34" t="str">
        <f>VLOOKUP(I34, 'Training Programme Data'!$B$2:$C$6, 2, FALSE)</f>
        <v>Leadership</v>
      </c>
      <c r="K34">
        <f t="shared" ref="K34:K65" si="2">SUM(E34:F34)</f>
        <v>26000</v>
      </c>
      <c r="L34" t="str">
        <f t="shared" ref="L34:L65" si="3">IF(G34&gt;=4, "High Performer", IF(G34&lt;=2, "Needs Improvement", "Satisfactory"))</f>
        <v>High Performer</v>
      </c>
    </row>
    <row r="35" spans="1:12" ht="17.25" x14ac:dyDescent="0.35">
      <c r="A35" t="s">
        <v>40</v>
      </c>
      <c r="B35" t="s">
        <v>113</v>
      </c>
      <c r="C35" t="s">
        <v>151</v>
      </c>
      <c r="D35" t="s">
        <v>163</v>
      </c>
      <c r="E35">
        <v>50000</v>
      </c>
      <c r="F35">
        <f>VLOOKUP(I35,'Training Programme Data'!$B$2:$D$6,3,FALSE)</f>
        <v>1000</v>
      </c>
      <c r="G35">
        <v>5</v>
      </c>
      <c r="H35">
        <v>1</v>
      </c>
      <c r="I35" t="s">
        <v>167</v>
      </c>
      <c r="J35" t="str">
        <f>VLOOKUP(I35, 'Training Programme Data'!$B$2:$C$6, 2, FALSE)</f>
        <v>Leadership</v>
      </c>
      <c r="K35">
        <f t="shared" si="2"/>
        <v>51000</v>
      </c>
      <c r="L35" t="str">
        <f t="shared" si="3"/>
        <v>High Performer</v>
      </c>
    </row>
    <row r="36" spans="1:12" ht="17.25" x14ac:dyDescent="0.35">
      <c r="A36" t="s">
        <v>41</v>
      </c>
      <c r="B36" t="s">
        <v>114</v>
      </c>
      <c r="C36" t="s">
        <v>152</v>
      </c>
      <c r="D36" t="s">
        <v>164</v>
      </c>
      <c r="E36">
        <v>45000</v>
      </c>
      <c r="F36">
        <f>VLOOKUP(I36,'Training Programme Data'!$B$2:$D$6,3,FALSE)</f>
        <v>800</v>
      </c>
      <c r="G36">
        <v>5</v>
      </c>
      <c r="H36">
        <v>1</v>
      </c>
      <c r="I36" t="s">
        <v>168</v>
      </c>
      <c r="J36" t="str">
        <f>VLOOKUP(I36, 'Training Programme Data'!$B$2:$C$6, 2, FALSE)</f>
        <v>Project Management</v>
      </c>
      <c r="K36">
        <f t="shared" si="2"/>
        <v>45800</v>
      </c>
      <c r="L36" t="str">
        <f t="shared" si="3"/>
        <v>High Performer</v>
      </c>
    </row>
    <row r="37" spans="1:12" ht="17.25" x14ac:dyDescent="0.35">
      <c r="A37" t="s">
        <v>42</v>
      </c>
      <c r="B37" t="s">
        <v>115</v>
      </c>
      <c r="C37" t="s">
        <v>154</v>
      </c>
      <c r="D37" t="s">
        <v>157</v>
      </c>
      <c r="E37">
        <v>50000</v>
      </c>
      <c r="F37">
        <f>VLOOKUP(I37,'Training Programme Data'!$B$2:$D$6,3,FALSE)</f>
        <v>600</v>
      </c>
      <c r="G37">
        <v>5</v>
      </c>
      <c r="H37">
        <v>3</v>
      </c>
      <c r="I37" t="s">
        <v>166</v>
      </c>
      <c r="J37" t="str">
        <f>VLOOKUP(I37, 'Training Programme Data'!$B$2:$C$6, 2, FALSE)</f>
        <v>Technical Tools</v>
      </c>
      <c r="K37">
        <f t="shared" si="2"/>
        <v>50600</v>
      </c>
      <c r="L37" t="str">
        <f t="shared" si="3"/>
        <v>High Performer</v>
      </c>
    </row>
    <row r="38" spans="1:12" ht="17.25" x14ac:dyDescent="0.35">
      <c r="A38" t="s">
        <v>43</v>
      </c>
      <c r="B38" t="s">
        <v>116</v>
      </c>
      <c r="C38" t="s">
        <v>151</v>
      </c>
      <c r="D38" t="s">
        <v>156</v>
      </c>
      <c r="E38">
        <v>45000</v>
      </c>
      <c r="F38">
        <f>VLOOKUP(I38,'Training Programme Data'!$B$2:$D$6,3,FALSE)</f>
        <v>800</v>
      </c>
      <c r="G38">
        <v>3</v>
      </c>
      <c r="H38">
        <v>2</v>
      </c>
      <c r="I38" t="s">
        <v>168</v>
      </c>
      <c r="J38" t="str">
        <f>VLOOKUP(I38, 'Training Programme Data'!$B$2:$C$6, 2, FALSE)</f>
        <v>Project Management</v>
      </c>
      <c r="K38">
        <f t="shared" si="2"/>
        <v>45800</v>
      </c>
      <c r="L38" t="str">
        <f t="shared" si="3"/>
        <v>Satisfactory</v>
      </c>
    </row>
    <row r="39" spans="1:12" ht="17.25" x14ac:dyDescent="0.35">
      <c r="A39" t="s">
        <v>44</v>
      </c>
      <c r="B39" t="s">
        <v>117</v>
      </c>
      <c r="C39" t="s">
        <v>152</v>
      </c>
      <c r="D39" t="s">
        <v>158</v>
      </c>
      <c r="E39">
        <v>50000</v>
      </c>
      <c r="F39">
        <f>VLOOKUP(I39,'Training Programme Data'!$B$2:$D$6,3,FALSE)</f>
        <v>600</v>
      </c>
      <c r="G39">
        <v>1</v>
      </c>
      <c r="H39">
        <v>2</v>
      </c>
      <c r="I39" t="s">
        <v>166</v>
      </c>
      <c r="J39" t="str">
        <f>VLOOKUP(I39, 'Training Programme Data'!$B$2:$C$6, 2, FALSE)</f>
        <v>Technical Tools</v>
      </c>
      <c r="K39">
        <f t="shared" si="2"/>
        <v>50600</v>
      </c>
      <c r="L39" t="str">
        <f t="shared" si="3"/>
        <v>Needs Improvement</v>
      </c>
    </row>
    <row r="40" spans="1:12" ht="17.25" x14ac:dyDescent="0.35">
      <c r="A40" t="s">
        <v>45</v>
      </c>
      <c r="B40" t="s">
        <v>118</v>
      </c>
      <c r="C40" t="s">
        <v>150</v>
      </c>
      <c r="D40" t="s">
        <v>157</v>
      </c>
      <c r="E40">
        <v>45000</v>
      </c>
      <c r="F40">
        <f>VLOOKUP(I40,'Training Programme Data'!$B$2:$D$6,3,FALSE)</f>
        <v>600</v>
      </c>
      <c r="G40">
        <v>5</v>
      </c>
      <c r="H40">
        <v>3</v>
      </c>
      <c r="I40" t="s">
        <v>166</v>
      </c>
      <c r="J40" t="str">
        <f>VLOOKUP(I40, 'Training Programme Data'!$B$2:$C$6, 2, FALSE)</f>
        <v>Technical Tools</v>
      </c>
      <c r="K40">
        <f t="shared" si="2"/>
        <v>45600</v>
      </c>
      <c r="L40" t="str">
        <f t="shared" si="3"/>
        <v>High Performer</v>
      </c>
    </row>
    <row r="41" spans="1:12" ht="17.25" x14ac:dyDescent="0.35">
      <c r="A41" t="s">
        <v>46</v>
      </c>
      <c r="B41" t="s">
        <v>119</v>
      </c>
      <c r="C41" t="s">
        <v>150</v>
      </c>
      <c r="D41" t="s">
        <v>163</v>
      </c>
      <c r="E41">
        <v>45000</v>
      </c>
      <c r="F41">
        <f>VLOOKUP(I41,'Training Programme Data'!$B$2:$D$6,3,FALSE)</f>
        <v>1000</v>
      </c>
      <c r="G41">
        <v>9</v>
      </c>
      <c r="H41">
        <v>3</v>
      </c>
      <c r="I41" t="s">
        <v>167</v>
      </c>
      <c r="J41" t="str">
        <f>VLOOKUP(I41, 'Training Programme Data'!$B$2:$C$6, 2, FALSE)</f>
        <v>Leadership</v>
      </c>
      <c r="K41">
        <f t="shared" si="2"/>
        <v>46000</v>
      </c>
      <c r="L41" t="str">
        <f t="shared" si="3"/>
        <v>High Performer</v>
      </c>
    </row>
    <row r="42" spans="1:12" ht="17.25" x14ac:dyDescent="0.35">
      <c r="A42" t="s">
        <v>47</v>
      </c>
      <c r="B42" t="s">
        <v>120</v>
      </c>
      <c r="C42" t="s">
        <v>152</v>
      </c>
      <c r="D42" t="s">
        <v>155</v>
      </c>
      <c r="E42">
        <v>40000</v>
      </c>
      <c r="F42">
        <f>VLOOKUP(I42,'Training Programme Data'!$B$2:$D$6,3,FALSE)</f>
        <v>600</v>
      </c>
      <c r="G42">
        <v>1</v>
      </c>
      <c r="H42">
        <v>2</v>
      </c>
      <c r="I42" t="s">
        <v>166</v>
      </c>
      <c r="J42" t="str">
        <f>VLOOKUP(I42, 'Training Programme Data'!$B$2:$C$6, 2, FALSE)</f>
        <v>Technical Tools</v>
      </c>
      <c r="K42">
        <f t="shared" si="2"/>
        <v>40600</v>
      </c>
      <c r="L42" t="str">
        <f t="shared" si="3"/>
        <v>Needs Improvement</v>
      </c>
    </row>
    <row r="43" spans="1:12" ht="17.25" x14ac:dyDescent="0.35">
      <c r="A43" t="s">
        <v>48</v>
      </c>
      <c r="B43" t="s">
        <v>121</v>
      </c>
      <c r="C43" t="s">
        <v>150</v>
      </c>
      <c r="D43" t="s">
        <v>157</v>
      </c>
      <c r="E43">
        <v>35000</v>
      </c>
      <c r="F43">
        <f>VLOOKUP(I43,'Training Programme Data'!$B$2:$D$6,3,FALSE)</f>
        <v>500</v>
      </c>
      <c r="G43">
        <v>3</v>
      </c>
      <c r="H43">
        <v>4</v>
      </c>
      <c r="I43" t="s">
        <v>165</v>
      </c>
      <c r="J43" t="str">
        <f>VLOOKUP(I43, 'Training Programme Data'!$B$2:$C$6, 2, FALSE)</f>
        <v>Technical</v>
      </c>
      <c r="K43">
        <f t="shared" si="2"/>
        <v>35500</v>
      </c>
      <c r="L43" t="str">
        <f t="shared" si="3"/>
        <v>Satisfactory</v>
      </c>
    </row>
    <row r="44" spans="1:12" ht="17.25" x14ac:dyDescent="0.35">
      <c r="A44" t="s">
        <v>49</v>
      </c>
      <c r="B44" t="s">
        <v>122</v>
      </c>
      <c r="C44" t="s">
        <v>152</v>
      </c>
      <c r="D44" t="s">
        <v>157</v>
      </c>
      <c r="E44">
        <v>35000</v>
      </c>
      <c r="F44">
        <f>VLOOKUP(I44,'Training Programme Data'!$B$2:$D$6,3,FALSE)</f>
        <v>1000</v>
      </c>
      <c r="G44">
        <v>4</v>
      </c>
      <c r="H44">
        <v>3</v>
      </c>
      <c r="I44" t="s">
        <v>167</v>
      </c>
      <c r="J44" t="str">
        <f>VLOOKUP(I44, 'Training Programme Data'!$B$2:$C$6, 2, FALSE)</f>
        <v>Leadership</v>
      </c>
      <c r="K44">
        <f t="shared" si="2"/>
        <v>36000</v>
      </c>
      <c r="L44" t="str">
        <f t="shared" si="3"/>
        <v>High Performer</v>
      </c>
    </row>
    <row r="45" spans="1:12" ht="17.25" x14ac:dyDescent="0.35">
      <c r="A45" t="s">
        <v>50</v>
      </c>
      <c r="B45" t="s">
        <v>123</v>
      </c>
      <c r="C45" t="s">
        <v>151</v>
      </c>
      <c r="D45" t="s">
        <v>157</v>
      </c>
      <c r="E45">
        <v>40000</v>
      </c>
      <c r="F45">
        <f>VLOOKUP(I45,'Training Programme Data'!$B$2:$D$6,3,FALSE)</f>
        <v>500</v>
      </c>
      <c r="G45">
        <v>1</v>
      </c>
      <c r="H45">
        <v>1</v>
      </c>
      <c r="I45" t="s">
        <v>165</v>
      </c>
      <c r="J45" t="str">
        <f>VLOOKUP(I45, 'Training Programme Data'!$B$2:$C$6, 2, FALSE)</f>
        <v>Technical</v>
      </c>
      <c r="K45">
        <f t="shared" si="2"/>
        <v>40500</v>
      </c>
      <c r="L45" t="str">
        <f t="shared" si="3"/>
        <v>Needs Improvement</v>
      </c>
    </row>
    <row r="46" spans="1:12" ht="17.25" x14ac:dyDescent="0.35">
      <c r="A46" t="s">
        <v>51</v>
      </c>
      <c r="B46" t="s">
        <v>124</v>
      </c>
      <c r="C46" t="s">
        <v>151</v>
      </c>
      <c r="D46" t="s">
        <v>156</v>
      </c>
      <c r="E46">
        <v>65000</v>
      </c>
      <c r="F46">
        <f>VLOOKUP(I46,'Training Programme Data'!$B$2:$D$6,3,FALSE)</f>
        <v>800</v>
      </c>
      <c r="G46">
        <v>1</v>
      </c>
      <c r="H46">
        <v>4</v>
      </c>
      <c r="I46" t="s">
        <v>168</v>
      </c>
      <c r="J46" t="str">
        <f>VLOOKUP(I46, 'Training Programme Data'!$B$2:$C$6, 2, FALSE)</f>
        <v>Project Management</v>
      </c>
      <c r="K46">
        <f t="shared" si="2"/>
        <v>65800</v>
      </c>
      <c r="L46" t="str">
        <f t="shared" si="3"/>
        <v>Needs Improvement</v>
      </c>
    </row>
    <row r="47" spans="1:12" ht="17.25" x14ac:dyDescent="0.35">
      <c r="A47" t="s">
        <v>52</v>
      </c>
      <c r="B47" t="s">
        <v>125</v>
      </c>
      <c r="C47" t="s">
        <v>152</v>
      </c>
      <c r="D47" t="s">
        <v>158</v>
      </c>
      <c r="E47">
        <v>30000</v>
      </c>
      <c r="F47">
        <f>VLOOKUP(I47,'Training Programme Data'!$B$2:$D$6,3,FALSE)</f>
        <v>1000</v>
      </c>
      <c r="G47">
        <v>8</v>
      </c>
      <c r="H47">
        <v>5</v>
      </c>
      <c r="I47" t="s">
        <v>167</v>
      </c>
      <c r="J47" t="str">
        <f>VLOOKUP(I47, 'Training Programme Data'!$B$2:$C$6, 2, FALSE)</f>
        <v>Leadership</v>
      </c>
      <c r="K47">
        <f t="shared" si="2"/>
        <v>31000</v>
      </c>
      <c r="L47" t="str">
        <f t="shared" si="3"/>
        <v>High Performer</v>
      </c>
    </row>
    <row r="48" spans="1:12" ht="17.25" x14ac:dyDescent="0.35">
      <c r="A48" t="s">
        <v>53</v>
      </c>
      <c r="B48" t="s">
        <v>126</v>
      </c>
      <c r="C48" t="s">
        <v>151</v>
      </c>
      <c r="D48" t="s">
        <v>162</v>
      </c>
      <c r="E48">
        <v>65000</v>
      </c>
      <c r="F48">
        <f>VLOOKUP(I48,'Training Programme Data'!$B$2:$D$6,3,FALSE)</f>
        <v>800</v>
      </c>
      <c r="G48">
        <v>2</v>
      </c>
      <c r="H48">
        <v>1</v>
      </c>
      <c r="I48" t="s">
        <v>168</v>
      </c>
      <c r="J48" t="str">
        <f>VLOOKUP(I48, 'Training Programme Data'!$B$2:$C$6, 2, FALSE)</f>
        <v>Project Management</v>
      </c>
      <c r="K48">
        <f t="shared" si="2"/>
        <v>65800</v>
      </c>
      <c r="L48" t="str">
        <f t="shared" si="3"/>
        <v>Needs Improvement</v>
      </c>
    </row>
    <row r="49" spans="1:12" ht="17.25" x14ac:dyDescent="0.35">
      <c r="A49" t="s">
        <v>54</v>
      </c>
      <c r="B49" t="s">
        <v>127</v>
      </c>
      <c r="C49" t="s">
        <v>151</v>
      </c>
      <c r="D49" t="s">
        <v>157</v>
      </c>
      <c r="E49">
        <v>25000</v>
      </c>
      <c r="F49">
        <f>VLOOKUP(I49,'Training Programme Data'!$B$2:$D$6,3,FALSE)</f>
        <v>1000</v>
      </c>
      <c r="G49">
        <v>8</v>
      </c>
      <c r="H49">
        <v>2</v>
      </c>
      <c r="I49" t="s">
        <v>167</v>
      </c>
      <c r="J49" t="str">
        <f>VLOOKUP(I49, 'Training Programme Data'!$B$2:$C$6, 2, FALSE)</f>
        <v>Leadership</v>
      </c>
      <c r="K49">
        <f t="shared" si="2"/>
        <v>26000</v>
      </c>
      <c r="L49" t="str">
        <f t="shared" si="3"/>
        <v>High Performer</v>
      </c>
    </row>
    <row r="50" spans="1:12" ht="17.25" x14ac:dyDescent="0.35">
      <c r="A50" t="s">
        <v>55</v>
      </c>
      <c r="B50" t="s">
        <v>128</v>
      </c>
      <c r="C50" t="s">
        <v>151</v>
      </c>
      <c r="D50" t="s">
        <v>159</v>
      </c>
      <c r="E50">
        <v>25000</v>
      </c>
      <c r="F50">
        <f>VLOOKUP(I50,'Training Programme Data'!$B$2:$D$6,3,FALSE)</f>
        <v>1000</v>
      </c>
      <c r="G50">
        <v>7</v>
      </c>
      <c r="H50">
        <v>4</v>
      </c>
      <c r="I50" t="s">
        <v>167</v>
      </c>
      <c r="J50" t="str">
        <f>VLOOKUP(I50, 'Training Programme Data'!$B$2:$C$6, 2, FALSE)</f>
        <v>Leadership</v>
      </c>
      <c r="K50">
        <f t="shared" si="2"/>
        <v>26000</v>
      </c>
      <c r="L50" t="str">
        <f t="shared" si="3"/>
        <v>High Performer</v>
      </c>
    </row>
    <row r="51" spans="1:12" ht="17.25" x14ac:dyDescent="0.35">
      <c r="A51" t="s">
        <v>56</v>
      </c>
      <c r="B51" t="s">
        <v>185</v>
      </c>
      <c r="C51" t="s">
        <v>153</v>
      </c>
      <c r="D51" t="s">
        <v>157</v>
      </c>
      <c r="E51">
        <v>45000</v>
      </c>
      <c r="F51">
        <f>VLOOKUP(I51,'Training Programme Data'!$B$2:$D$6,3,FALSE)</f>
        <v>600</v>
      </c>
      <c r="G51">
        <v>2</v>
      </c>
      <c r="H51">
        <v>2</v>
      </c>
      <c r="I51" t="s">
        <v>166</v>
      </c>
      <c r="J51" t="str">
        <f>VLOOKUP(I51, 'Training Programme Data'!$B$2:$C$6, 2, FALSE)</f>
        <v>Technical Tools</v>
      </c>
      <c r="K51">
        <f t="shared" si="2"/>
        <v>45600</v>
      </c>
      <c r="L51" t="str">
        <f t="shared" si="3"/>
        <v>Needs Improvement</v>
      </c>
    </row>
    <row r="52" spans="1:12" ht="17.25" x14ac:dyDescent="0.35">
      <c r="A52" t="s">
        <v>57</v>
      </c>
      <c r="B52" t="s">
        <v>129</v>
      </c>
      <c r="C52" t="s">
        <v>154</v>
      </c>
      <c r="D52" t="s">
        <v>159</v>
      </c>
      <c r="E52">
        <v>50000</v>
      </c>
      <c r="F52">
        <f>VLOOKUP(I52,'Training Programme Data'!$B$2:$D$6,3,FALSE)</f>
        <v>600</v>
      </c>
      <c r="G52">
        <v>6</v>
      </c>
      <c r="H52">
        <v>1</v>
      </c>
      <c r="I52" t="s">
        <v>166</v>
      </c>
      <c r="J52" t="str">
        <f>VLOOKUP(I52, 'Training Programme Data'!$B$2:$C$6, 2, FALSE)</f>
        <v>Technical Tools</v>
      </c>
      <c r="K52">
        <f t="shared" si="2"/>
        <v>50600</v>
      </c>
      <c r="L52" t="str">
        <f t="shared" si="3"/>
        <v>High Performer</v>
      </c>
    </row>
    <row r="53" spans="1:12" ht="17.25" x14ac:dyDescent="0.35">
      <c r="A53" t="s">
        <v>58</v>
      </c>
      <c r="B53" t="s">
        <v>186</v>
      </c>
      <c r="C53" t="s">
        <v>150</v>
      </c>
      <c r="D53" t="s">
        <v>156</v>
      </c>
      <c r="E53">
        <v>50000</v>
      </c>
      <c r="F53">
        <f>VLOOKUP(I53,'Training Programme Data'!$B$2:$D$6,3,FALSE)</f>
        <v>800</v>
      </c>
      <c r="G53">
        <v>6</v>
      </c>
      <c r="H53">
        <v>2</v>
      </c>
      <c r="I53" t="s">
        <v>168</v>
      </c>
      <c r="J53" t="str">
        <f>VLOOKUP(I53, 'Training Programme Data'!$B$2:$C$6, 2, FALSE)</f>
        <v>Project Management</v>
      </c>
      <c r="K53">
        <f t="shared" si="2"/>
        <v>50800</v>
      </c>
      <c r="L53" t="str">
        <f t="shared" si="3"/>
        <v>High Performer</v>
      </c>
    </row>
    <row r="54" spans="1:12" ht="17.25" x14ac:dyDescent="0.35">
      <c r="A54" t="s">
        <v>59</v>
      </c>
      <c r="B54" t="s">
        <v>130</v>
      </c>
      <c r="C54" t="s">
        <v>153</v>
      </c>
      <c r="D54" t="s">
        <v>163</v>
      </c>
      <c r="E54">
        <v>35000</v>
      </c>
      <c r="F54">
        <f>VLOOKUP(I54,'Training Programme Data'!$B$2:$D$6,3,FALSE)</f>
        <v>600</v>
      </c>
      <c r="G54">
        <v>3</v>
      </c>
      <c r="H54">
        <v>2</v>
      </c>
      <c r="I54" t="s">
        <v>166</v>
      </c>
      <c r="J54" t="str">
        <f>VLOOKUP(I54, 'Training Programme Data'!$B$2:$C$6, 2, FALSE)</f>
        <v>Technical Tools</v>
      </c>
      <c r="K54">
        <f t="shared" si="2"/>
        <v>35600</v>
      </c>
      <c r="L54" t="str">
        <f t="shared" si="3"/>
        <v>Satisfactory</v>
      </c>
    </row>
    <row r="55" spans="1:12" ht="17.25" x14ac:dyDescent="0.35">
      <c r="A55" t="s">
        <v>60</v>
      </c>
      <c r="B55" t="s">
        <v>131</v>
      </c>
      <c r="C55" t="s">
        <v>151</v>
      </c>
      <c r="D55" t="s">
        <v>160</v>
      </c>
      <c r="E55">
        <v>55000</v>
      </c>
      <c r="F55">
        <f>VLOOKUP(I55,'Training Programme Data'!$B$2:$D$6,3,FALSE)</f>
        <v>1000</v>
      </c>
      <c r="G55">
        <v>2</v>
      </c>
      <c r="H55">
        <v>3</v>
      </c>
      <c r="I55" t="s">
        <v>167</v>
      </c>
      <c r="J55" t="str">
        <f>VLOOKUP(I55, 'Training Programme Data'!$B$2:$C$6, 2, FALSE)</f>
        <v>Leadership</v>
      </c>
      <c r="K55">
        <f t="shared" si="2"/>
        <v>56000</v>
      </c>
      <c r="L55" t="str">
        <f t="shared" si="3"/>
        <v>Needs Improvement</v>
      </c>
    </row>
    <row r="56" spans="1:12" ht="17.25" x14ac:dyDescent="0.35">
      <c r="A56" t="s">
        <v>61</v>
      </c>
      <c r="B56" t="s">
        <v>132</v>
      </c>
      <c r="C56" t="s">
        <v>152</v>
      </c>
      <c r="D56" t="s">
        <v>161</v>
      </c>
      <c r="E56">
        <v>65000</v>
      </c>
      <c r="F56">
        <f>VLOOKUP(I56,'Training Programme Data'!$B$2:$D$6,3,FALSE)</f>
        <v>600</v>
      </c>
      <c r="G56">
        <v>1</v>
      </c>
      <c r="H56">
        <v>3</v>
      </c>
      <c r="I56" t="s">
        <v>166</v>
      </c>
      <c r="J56" t="str">
        <f>VLOOKUP(I56, 'Training Programme Data'!$B$2:$C$6, 2, FALSE)</f>
        <v>Technical Tools</v>
      </c>
      <c r="K56">
        <f t="shared" si="2"/>
        <v>65600</v>
      </c>
      <c r="L56" t="str">
        <f t="shared" si="3"/>
        <v>Needs Improvement</v>
      </c>
    </row>
    <row r="57" spans="1:12" ht="17.25" x14ac:dyDescent="0.35">
      <c r="A57" t="s">
        <v>62</v>
      </c>
      <c r="B57" t="s">
        <v>133</v>
      </c>
      <c r="C57" t="s">
        <v>151</v>
      </c>
      <c r="D57" t="s">
        <v>163</v>
      </c>
      <c r="E57">
        <v>60000</v>
      </c>
      <c r="F57">
        <f>VLOOKUP(I57,'Training Programme Data'!$B$2:$D$6,3,FALSE)</f>
        <v>500</v>
      </c>
      <c r="G57">
        <v>6</v>
      </c>
      <c r="H57">
        <v>2</v>
      </c>
      <c r="I57" t="s">
        <v>165</v>
      </c>
      <c r="J57" t="str">
        <f>VLOOKUP(I57, 'Training Programme Data'!$B$2:$C$6, 2, FALSE)</f>
        <v>Technical</v>
      </c>
      <c r="K57">
        <f t="shared" si="2"/>
        <v>60500</v>
      </c>
      <c r="L57" t="str">
        <f t="shared" si="3"/>
        <v>High Performer</v>
      </c>
    </row>
    <row r="58" spans="1:12" ht="17.25" x14ac:dyDescent="0.35">
      <c r="A58" t="s">
        <v>63</v>
      </c>
      <c r="B58" t="s">
        <v>134</v>
      </c>
      <c r="C58" t="s">
        <v>154</v>
      </c>
      <c r="D58" t="s">
        <v>163</v>
      </c>
      <c r="E58">
        <v>50000</v>
      </c>
      <c r="F58">
        <f>VLOOKUP(I58,'Training Programme Data'!$B$2:$D$6,3,FALSE)</f>
        <v>600</v>
      </c>
      <c r="G58">
        <v>5</v>
      </c>
      <c r="H58">
        <v>3</v>
      </c>
      <c r="I58" t="s">
        <v>166</v>
      </c>
      <c r="J58" t="str">
        <f>VLOOKUP(I58, 'Training Programme Data'!$B$2:$C$6, 2, FALSE)</f>
        <v>Technical Tools</v>
      </c>
      <c r="K58">
        <f t="shared" si="2"/>
        <v>50600</v>
      </c>
      <c r="L58" t="str">
        <f t="shared" si="3"/>
        <v>High Performer</v>
      </c>
    </row>
    <row r="59" spans="1:12" ht="17.25" x14ac:dyDescent="0.35">
      <c r="A59" t="s">
        <v>64</v>
      </c>
      <c r="B59" t="s">
        <v>135</v>
      </c>
      <c r="C59" t="s">
        <v>151</v>
      </c>
      <c r="D59" t="s">
        <v>158</v>
      </c>
      <c r="E59">
        <v>60000</v>
      </c>
      <c r="F59">
        <f>VLOOKUP(I59,'Training Programme Data'!$B$2:$D$6,3,FALSE)</f>
        <v>500</v>
      </c>
      <c r="G59">
        <v>9</v>
      </c>
      <c r="H59">
        <v>4</v>
      </c>
      <c r="I59" t="s">
        <v>165</v>
      </c>
      <c r="J59" t="str">
        <f>VLOOKUP(I59, 'Training Programme Data'!$B$2:$C$6, 2, FALSE)</f>
        <v>Technical</v>
      </c>
      <c r="K59">
        <f t="shared" si="2"/>
        <v>60500</v>
      </c>
      <c r="L59" t="str">
        <f t="shared" si="3"/>
        <v>High Performer</v>
      </c>
    </row>
    <row r="60" spans="1:12" ht="17.25" x14ac:dyDescent="0.35">
      <c r="A60" t="s">
        <v>65</v>
      </c>
      <c r="B60" t="s">
        <v>136</v>
      </c>
      <c r="C60" t="s">
        <v>152</v>
      </c>
      <c r="D60" t="s">
        <v>160</v>
      </c>
      <c r="E60">
        <v>45000</v>
      </c>
      <c r="F60">
        <f>VLOOKUP(I60,'Training Programme Data'!$B$2:$D$6,3,FALSE)</f>
        <v>600</v>
      </c>
      <c r="G60">
        <v>1</v>
      </c>
      <c r="H60">
        <v>1</v>
      </c>
      <c r="I60" t="s">
        <v>166</v>
      </c>
      <c r="J60" t="str">
        <f>VLOOKUP(I60, 'Training Programme Data'!$B$2:$C$6, 2, FALSE)</f>
        <v>Technical Tools</v>
      </c>
      <c r="K60">
        <f t="shared" si="2"/>
        <v>45600</v>
      </c>
      <c r="L60" t="str">
        <f t="shared" si="3"/>
        <v>Needs Improvement</v>
      </c>
    </row>
    <row r="61" spans="1:12" ht="17.25" x14ac:dyDescent="0.35">
      <c r="A61" t="s">
        <v>66</v>
      </c>
      <c r="B61" t="s">
        <v>137</v>
      </c>
      <c r="C61" t="s">
        <v>154</v>
      </c>
      <c r="D61" t="s">
        <v>155</v>
      </c>
      <c r="E61">
        <v>60000</v>
      </c>
      <c r="F61">
        <f>VLOOKUP(I61,'Training Programme Data'!$B$2:$D$6,3,FALSE)</f>
        <v>500</v>
      </c>
      <c r="G61">
        <v>7</v>
      </c>
      <c r="H61">
        <v>2</v>
      </c>
      <c r="I61" t="s">
        <v>165</v>
      </c>
      <c r="J61" t="str">
        <f>VLOOKUP(I61, 'Training Programme Data'!$B$2:$C$6, 2, FALSE)</f>
        <v>Technical</v>
      </c>
      <c r="K61">
        <f t="shared" si="2"/>
        <v>60500</v>
      </c>
      <c r="L61" t="str">
        <f t="shared" si="3"/>
        <v>High Performer</v>
      </c>
    </row>
    <row r="62" spans="1:12" ht="17.25" x14ac:dyDescent="0.35">
      <c r="A62" t="s">
        <v>67</v>
      </c>
      <c r="B62" t="s">
        <v>187</v>
      </c>
      <c r="C62" t="s">
        <v>151</v>
      </c>
      <c r="D62" t="s">
        <v>163</v>
      </c>
      <c r="E62">
        <v>40000</v>
      </c>
      <c r="F62">
        <f>VLOOKUP(I62,'Training Programme Data'!$B$2:$D$6,3,FALSE)</f>
        <v>800</v>
      </c>
      <c r="G62">
        <v>5</v>
      </c>
      <c r="H62">
        <v>4</v>
      </c>
      <c r="I62" t="s">
        <v>168</v>
      </c>
      <c r="J62" t="str">
        <f>VLOOKUP(I62, 'Training Programme Data'!$B$2:$C$6, 2, FALSE)</f>
        <v>Project Management</v>
      </c>
      <c r="K62">
        <f t="shared" si="2"/>
        <v>40800</v>
      </c>
      <c r="L62" t="str">
        <f t="shared" si="3"/>
        <v>High Performer</v>
      </c>
    </row>
    <row r="63" spans="1:12" ht="17.25" x14ac:dyDescent="0.35">
      <c r="A63" t="s">
        <v>68</v>
      </c>
      <c r="B63" t="s">
        <v>138</v>
      </c>
      <c r="C63" t="s">
        <v>154</v>
      </c>
      <c r="D63" t="s">
        <v>158</v>
      </c>
      <c r="E63">
        <v>60000</v>
      </c>
      <c r="F63">
        <f>VLOOKUP(I63,'Training Programme Data'!$B$2:$D$6,3,FALSE)</f>
        <v>800</v>
      </c>
      <c r="G63">
        <v>5</v>
      </c>
      <c r="H63">
        <v>4</v>
      </c>
      <c r="I63" t="s">
        <v>168</v>
      </c>
      <c r="J63" t="str">
        <f>VLOOKUP(I63, 'Training Programme Data'!$B$2:$C$6, 2, FALSE)</f>
        <v>Project Management</v>
      </c>
      <c r="K63">
        <f t="shared" si="2"/>
        <v>60800</v>
      </c>
      <c r="L63" t="str">
        <f t="shared" si="3"/>
        <v>High Performer</v>
      </c>
    </row>
    <row r="64" spans="1:12" ht="17.25" x14ac:dyDescent="0.35">
      <c r="A64" t="s">
        <v>69</v>
      </c>
      <c r="B64" t="s">
        <v>139</v>
      </c>
      <c r="C64" t="s">
        <v>150</v>
      </c>
      <c r="D64" t="s">
        <v>164</v>
      </c>
      <c r="E64">
        <v>30000</v>
      </c>
      <c r="F64">
        <f>VLOOKUP(I64,'Training Programme Data'!$B$2:$D$6,3,FALSE)</f>
        <v>1000</v>
      </c>
      <c r="G64">
        <v>2</v>
      </c>
      <c r="H64">
        <v>3</v>
      </c>
      <c r="I64" t="s">
        <v>167</v>
      </c>
      <c r="J64" t="str">
        <f>VLOOKUP(I64, 'Training Programme Data'!$B$2:$C$6, 2, FALSE)</f>
        <v>Leadership</v>
      </c>
      <c r="K64">
        <f t="shared" si="2"/>
        <v>31000</v>
      </c>
      <c r="L64" t="str">
        <f t="shared" si="3"/>
        <v>Needs Improvement</v>
      </c>
    </row>
    <row r="65" spans="1:12" ht="17.25" x14ac:dyDescent="0.35">
      <c r="A65" t="s">
        <v>70</v>
      </c>
      <c r="B65" t="s">
        <v>188</v>
      </c>
      <c r="C65" t="s">
        <v>150</v>
      </c>
      <c r="D65" t="s">
        <v>158</v>
      </c>
      <c r="E65">
        <v>45000</v>
      </c>
      <c r="F65">
        <f>VLOOKUP(I65,'Training Programme Data'!$B$2:$D$6,3,FALSE)</f>
        <v>600</v>
      </c>
      <c r="G65">
        <v>3</v>
      </c>
      <c r="H65">
        <v>3</v>
      </c>
      <c r="I65" t="s">
        <v>166</v>
      </c>
      <c r="J65" t="str">
        <f>VLOOKUP(I65, 'Training Programme Data'!$B$2:$C$6, 2, FALSE)</f>
        <v>Technical Tools</v>
      </c>
      <c r="K65">
        <f t="shared" si="2"/>
        <v>45600</v>
      </c>
      <c r="L65" t="str">
        <f t="shared" si="3"/>
        <v>Satisfactory</v>
      </c>
    </row>
    <row r="66" spans="1:12" ht="17.25" x14ac:dyDescent="0.35">
      <c r="A66" t="s">
        <v>71</v>
      </c>
      <c r="B66" t="s">
        <v>140</v>
      </c>
      <c r="C66" t="s">
        <v>151</v>
      </c>
      <c r="D66" t="s">
        <v>156</v>
      </c>
      <c r="E66">
        <v>65000</v>
      </c>
      <c r="F66">
        <f>VLOOKUP(I66,'Training Programme Data'!$B$2:$D$6,3,FALSE)</f>
        <v>500</v>
      </c>
      <c r="G66">
        <v>7</v>
      </c>
      <c r="H66">
        <v>1</v>
      </c>
      <c r="I66" t="s">
        <v>165</v>
      </c>
      <c r="J66" t="str">
        <f>VLOOKUP(I66, 'Training Programme Data'!$B$2:$C$6, 2, FALSE)</f>
        <v>Technical</v>
      </c>
      <c r="K66">
        <f t="shared" ref="K66:K76" si="4">SUM(E66:F66)</f>
        <v>65500</v>
      </c>
      <c r="L66" t="str">
        <f t="shared" ref="L66:L76" si="5">IF(G66&gt;=4, "High Performer", IF(G66&lt;=2, "Needs Improvement", "Satisfactory"))</f>
        <v>High Performer</v>
      </c>
    </row>
    <row r="67" spans="1:12" ht="17.25" x14ac:dyDescent="0.35">
      <c r="A67" t="s">
        <v>72</v>
      </c>
      <c r="B67" t="s">
        <v>141</v>
      </c>
      <c r="C67" t="s">
        <v>154</v>
      </c>
      <c r="D67" t="s">
        <v>160</v>
      </c>
      <c r="E67">
        <v>40000</v>
      </c>
      <c r="F67">
        <f>VLOOKUP(I67,'Training Programme Data'!$B$2:$D$6,3,FALSE)</f>
        <v>1000</v>
      </c>
      <c r="G67">
        <v>6</v>
      </c>
      <c r="H67">
        <v>3</v>
      </c>
      <c r="I67" t="s">
        <v>167</v>
      </c>
      <c r="J67" t="str">
        <f>VLOOKUP(I67, 'Training Programme Data'!$B$2:$C$6, 2, FALSE)</f>
        <v>Leadership</v>
      </c>
      <c r="K67">
        <f t="shared" si="4"/>
        <v>41000</v>
      </c>
      <c r="L67" t="str">
        <f t="shared" si="5"/>
        <v>High Performer</v>
      </c>
    </row>
    <row r="68" spans="1:12" ht="17.25" x14ac:dyDescent="0.35">
      <c r="A68" t="s">
        <v>73</v>
      </c>
      <c r="B68" t="s">
        <v>189</v>
      </c>
      <c r="C68" t="s">
        <v>152</v>
      </c>
      <c r="D68" t="s">
        <v>155</v>
      </c>
      <c r="E68">
        <v>50000</v>
      </c>
      <c r="F68">
        <f>VLOOKUP(I68,'Training Programme Data'!$B$2:$D$6,3,FALSE)</f>
        <v>1000</v>
      </c>
      <c r="G68">
        <v>2</v>
      </c>
      <c r="H68">
        <v>3</v>
      </c>
      <c r="I68" t="s">
        <v>167</v>
      </c>
      <c r="J68" t="str">
        <f>VLOOKUP(I68, 'Training Programme Data'!$B$2:$C$6, 2, FALSE)</f>
        <v>Leadership</v>
      </c>
      <c r="K68">
        <f t="shared" si="4"/>
        <v>51000</v>
      </c>
      <c r="L68" t="str">
        <f t="shared" si="5"/>
        <v>Needs Improvement</v>
      </c>
    </row>
    <row r="69" spans="1:12" ht="17.25" x14ac:dyDescent="0.35">
      <c r="A69" t="s">
        <v>74</v>
      </c>
      <c r="B69" t="s">
        <v>142</v>
      </c>
      <c r="C69" t="s">
        <v>151</v>
      </c>
      <c r="D69" t="s">
        <v>161</v>
      </c>
      <c r="E69">
        <v>25000</v>
      </c>
      <c r="F69">
        <f>VLOOKUP(I69,'Training Programme Data'!$B$2:$D$6,3,FALSE)</f>
        <v>500</v>
      </c>
      <c r="G69">
        <v>6</v>
      </c>
      <c r="H69">
        <v>2</v>
      </c>
      <c r="I69" t="s">
        <v>165</v>
      </c>
      <c r="J69" t="str">
        <f>VLOOKUP(I69, 'Training Programme Data'!$B$2:$C$6, 2, FALSE)</f>
        <v>Technical</v>
      </c>
      <c r="K69">
        <f t="shared" si="4"/>
        <v>25500</v>
      </c>
      <c r="L69" t="str">
        <f t="shared" si="5"/>
        <v>High Performer</v>
      </c>
    </row>
    <row r="70" spans="1:12" ht="17.25" x14ac:dyDescent="0.35">
      <c r="A70" t="s">
        <v>75</v>
      </c>
      <c r="B70" t="s">
        <v>143</v>
      </c>
      <c r="C70" t="s">
        <v>150</v>
      </c>
      <c r="D70" t="s">
        <v>159</v>
      </c>
      <c r="E70">
        <v>65000</v>
      </c>
      <c r="F70">
        <f>VLOOKUP(I70,'Training Programme Data'!$B$2:$D$6,3,FALSE)</f>
        <v>800</v>
      </c>
      <c r="G70">
        <v>2</v>
      </c>
      <c r="H70">
        <v>2</v>
      </c>
      <c r="I70" t="s">
        <v>168</v>
      </c>
      <c r="J70" t="str">
        <f>VLOOKUP(I70, 'Training Programme Data'!$B$2:$C$6, 2, FALSE)</f>
        <v>Project Management</v>
      </c>
      <c r="K70">
        <f t="shared" si="4"/>
        <v>65800</v>
      </c>
      <c r="L70" t="str">
        <f t="shared" si="5"/>
        <v>Needs Improvement</v>
      </c>
    </row>
    <row r="71" spans="1:12" ht="17.25" x14ac:dyDescent="0.35">
      <c r="A71" t="s">
        <v>76</v>
      </c>
      <c r="B71" t="s">
        <v>144</v>
      </c>
      <c r="C71" t="s">
        <v>150</v>
      </c>
      <c r="D71" t="s">
        <v>160</v>
      </c>
      <c r="E71">
        <v>25000</v>
      </c>
      <c r="F71">
        <f>VLOOKUP(I71,'Training Programme Data'!$B$2:$D$6,3,FALSE)</f>
        <v>800</v>
      </c>
      <c r="G71">
        <v>2</v>
      </c>
      <c r="H71">
        <v>2</v>
      </c>
      <c r="I71" t="s">
        <v>168</v>
      </c>
      <c r="J71" t="str">
        <f>VLOOKUP(I71, 'Training Programme Data'!$B$2:$C$6, 2, FALSE)</f>
        <v>Project Management</v>
      </c>
      <c r="K71">
        <f t="shared" si="4"/>
        <v>25800</v>
      </c>
      <c r="L71" t="str">
        <f t="shared" si="5"/>
        <v>Needs Improvement</v>
      </c>
    </row>
    <row r="72" spans="1:12" ht="17.25" x14ac:dyDescent="0.35">
      <c r="A72" t="s">
        <v>77</v>
      </c>
      <c r="B72" t="s">
        <v>145</v>
      </c>
      <c r="C72" t="s">
        <v>151</v>
      </c>
      <c r="D72" t="s">
        <v>158</v>
      </c>
      <c r="E72">
        <v>45000</v>
      </c>
      <c r="F72">
        <f>VLOOKUP(I72,'Training Programme Data'!$B$2:$D$6,3,FALSE)</f>
        <v>800</v>
      </c>
      <c r="G72">
        <v>2</v>
      </c>
      <c r="H72">
        <v>1</v>
      </c>
      <c r="I72" t="s">
        <v>168</v>
      </c>
      <c r="J72" t="str">
        <f>VLOOKUP(I72, 'Training Programme Data'!$B$2:$C$6, 2, FALSE)</f>
        <v>Project Management</v>
      </c>
      <c r="K72">
        <f t="shared" si="4"/>
        <v>45800</v>
      </c>
      <c r="L72" t="str">
        <f t="shared" si="5"/>
        <v>Needs Improvement</v>
      </c>
    </row>
    <row r="73" spans="1:12" ht="17.25" x14ac:dyDescent="0.35">
      <c r="A73" t="s">
        <v>78</v>
      </c>
      <c r="B73" t="s">
        <v>146</v>
      </c>
      <c r="C73" t="s">
        <v>154</v>
      </c>
      <c r="D73" t="s">
        <v>159</v>
      </c>
      <c r="E73">
        <v>40000</v>
      </c>
      <c r="F73">
        <f>VLOOKUP(I73,'Training Programme Data'!$B$2:$D$6,3,FALSE)</f>
        <v>800</v>
      </c>
      <c r="G73">
        <v>3</v>
      </c>
      <c r="H73">
        <v>2</v>
      </c>
      <c r="I73" t="s">
        <v>168</v>
      </c>
      <c r="J73" t="str">
        <f>VLOOKUP(I73, 'Training Programme Data'!$B$2:$C$6, 2, FALSE)</f>
        <v>Project Management</v>
      </c>
      <c r="K73">
        <f t="shared" si="4"/>
        <v>40800</v>
      </c>
      <c r="L73" t="str">
        <f t="shared" si="5"/>
        <v>Satisfactory</v>
      </c>
    </row>
    <row r="74" spans="1:12" ht="17.25" x14ac:dyDescent="0.35">
      <c r="A74" t="s">
        <v>79</v>
      </c>
      <c r="B74" t="s">
        <v>147</v>
      </c>
      <c r="C74" t="s">
        <v>150</v>
      </c>
      <c r="D74" t="s">
        <v>161</v>
      </c>
      <c r="E74">
        <v>35000</v>
      </c>
      <c r="F74">
        <f>VLOOKUP(I74,'Training Programme Data'!$B$2:$D$6,3,FALSE)</f>
        <v>600</v>
      </c>
      <c r="G74">
        <v>2</v>
      </c>
      <c r="H74">
        <v>2</v>
      </c>
      <c r="I74" t="s">
        <v>166</v>
      </c>
      <c r="J74" t="str">
        <f>VLOOKUP(I74, 'Training Programme Data'!$B$2:$C$6, 2, FALSE)</f>
        <v>Technical Tools</v>
      </c>
      <c r="K74">
        <f t="shared" si="4"/>
        <v>35600</v>
      </c>
      <c r="L74" t="str">
        <f t="shared" si="5"/>
        <v>Needs Improvement</v>
      </c>
    </row>
    <row r="75" spans="1:12" ht="17.25" x14ac:dyDescent="0.35">
      <c r="A75" t="s">
        <v>80</v>
      </c>
      <c r="B75" t="s">
        <v>148</v>
      </c>
      <c r="C75" t="s">
        <v>154</v>
      </c>
      <c r="D75" t="s">
        <v>164</v>
      </c>
      <c r="E75">
        <v>50000</v>
      </c>
      <c r="F75">
        <f>VLOOKUP(I75,'Training Programme Data'!$B$2:$D$6,3,FALSE)</f>
        <v>800</v>
      </c>
      <c r="G75">
        <v>4</v>
      </c>
      <c r="H75">
        <v>2</v>
      </c>
      <c r="I75" t="s">
        <v>168</v>
      </c>
      <c r="J75" t="str">
        <f>VLOOKUP(I75, 'Training Programme Data'!$B$2:$C$6, 2, FALSE)</f>
        <v>Project Management</v>
      </c>
      <c r="K75">
        <f t="shared" si="4"/>
        <v>50800</v>
      </c>
      <c r="L75" t="str">
        <f t="shared" si="5"/>
        <v>High Performer</v>
      </c>
    </row>
    <row r="76" spans="1:12" ht="17.25" x14ac:dyDescent="0.35">
      <c r="A76" t="s">
        <v>81</v>
      </c>
      <c r="B76" t="s">
        <v>149</v>
      </c>
      <c r="C76" t="s">
        <v>150</v>
      </c>
      <c r="D76" t="s">
        <v>161</v>
      </c>
      <c r="E76">
        <v>30000</v>
      </c>
      <c r="F76">
        <f>VLOOKUP(I76,'Training Programme Data'!$B$2:$D$6,3,FALSE)</f>
        <v>600</v>
      </c>
      <c r="G76">
        <v>9</v>
      </c>
      <c r="H76">
        <v>1</v>
      </c>
      <c r="I76" t="s">
        <v>166</v>
      </c>
      <c r="J76" t="str">
        <f>VLOOKUP(I76, 'Training Programme Data'!$B$2:$C$6, 2, FALSE)</f>
        <v>Technical Tools</v>
      </c>
      <c r="K76">
        <f t="shared" si="4"/>
        <v>30600</v>
      </c>
      <c r="L76" t="str">
        <f t="shared" si="5"/>
        <v>High Performer</v>
      </c>
    </row>
    <row r="77" spans="1:12" ht="17.25" x14ac:dyDescent="0.35">
      <c r="H77"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44EA6-EF0B-405A-8501-840BDD3BD098}">
  <dimension ref="A1:D6"/>
  <sheetViews>
    <sheetView workbookViewId="0">
      <selection activeCell="D2" sqref="D2"/>
    </sheetView>
  </sheetViews>
  <sheetFormatPr defaultRowHeight="17.25" x14ac:dyDescent="0.35"/>
  <cols>
    <col min="1" max="1" width="13.25" customWidth="1"/>
    <col min="2" max="2" width="17.375" customWidth="1"/>
    <col min="3" max="3" width="18.875" customWidth="1"/>
    <col min="4" max="4" width="31.875" customWidth="1"/>
  </cols>
  <sheetData>
    <row r="1" spans="1:4" s="6" customFormat="1" x14ac:dyDescent="0.35">
      <c r="A1" s="1" t="s">
        <v>2</v>
      </c>
      <c r="B1" s="6" t="s">
        <v>194</v>
      </c>
      <c r="C1" s="6" t="s">
        <v>195</v>
      </c>
      <c r="D1" s="6" t="s">
        <v>196</v>
      </c>
    </row>
    <row r="2" spans="1:4" x14ac:dyDescent="0.35">
      <c r="A2" t="s">
        <v>150</v>
      </c>
      <c r="B2">
        <f>COUNTIF('Employee Data'!C:C, A2)</f>
        <v>19</v>
      </c>
      <c r="C2" s="5">
        <f>AVERAGEIF('Employee Data'!C:C, A2, 'Employee Data'!E:E)</f>
        <v>40789.473684210527</v>
      </c>
      <c r="D2" s="5">
        <f>AVERAGEIF('Employee Data'!C:C, A2, 'Employee Data'!H:H)</f>
        <v>2.2105263157894739</v>
      </c>
    </row>
    <row r="3" spans="1:4" x14ac:dyDescent="0.35">
      <c r="A3" t="s">
        <v>151</v>
      </c>
      <c r="B3">
        <f>COUNTIF('Employee Data'!C:C, A3)</f>
        <v>22</v>
      </c>
      <c r="C3" s="5">
        <f>AVERAGEIF('Employee Data'!C:C, A3, 'Employee Data'!E:E)</f>
        <v>47500</v>
      </c>
      <c r="D3" s="5">
        <f>AVERAGEIF('Employee Data'!C:C, A3, 'Employee Data'!H:H)</f>
        <v>2.4090909090909092</v>
      </c>
    </row>
    <row r="4" spans="1:4" x14ac:dyDescent="0.35">
      <c r="A4" t="s">
        <v>152</v>
      </c>
      <c r="B4">
        <f>COUNTIF('Employee Data'!C:C, A4)</f>
        <v>11</v>
      </c>
      <c r="C4" s="5">
        <f>AVERAGEIF('Employee Data'!C:C, A4, 'Employee Data'!E:E)</f>
        <v>43181.818181818184</v>
      </c>
      <c r="D4" s="5">
        <f>AVERAGEIF('Employee Data'!C:C, A4, 'Employee Data'!H:H)</f>
        <v>2.7272727272727271</v>
      </c>
    </row>
    <row r="5" spans="1:4" x14ac:dyDescent="0.35">
      <c r="A5" t="s">
        <v>153</v>
      </c>
      <c r="B5">
        <f>COUNTIF('Employee Data'!C:C, A5)</f>
        <v>6</v>
      </c>
      <c r="C5" s="5">
        <f>AVERAGEIF('Employee Data'!C:C, A5, 'Employee Data'!E:E)</f>
        <v>45833.333333333336</v>
      </c>
      <c r="D5" s="5">
        <f>AVERAGEIF('Employee Data'!C:C, A5, 'Employee Data'!H:H)</f>
        <v>2.3333333333333335</v>
      </c>
    </row>
    <row r="6" spans="1:4" x14ac:dyDescent="0.35">
      <c r="A6" t="s">
        <v>154</v>
      </c>
      <c r="B6">
        <f>COUNTIF('Employee Data'!C:C, A6)</f>
        <v>17</v>
      </c>
      <c r="C6" s="5">
        <f>AVERAGEIF('Employee Data'!C:C, A6, 'Employee Data'!E:E)</f>
        <v>47941.176470588238</v>
      </c>
      <c r="D6" s="5">
        <f>AVERAGEIF('Employee Data'!C:C, A6, 'Employee Data'!H:H)</f>
        <v>2.1764705882352939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
  <sheetViews>
    <sheetView workbookViewId="0">
      <selection activeCell="E8" sqref="E8"/>
    </sheetView>
  </sheetViews>
  <sheetFormatPr defaultRowHeight="17.25" x14ac:dyDescent="0.35"/>
  <cols>
    <col min="1" max="1" width="8.875" customWidth="1"/>
    <col min="2" max="2" width="24.75" customWidth="1"/>
    <col min="3" max="3" width="19.625" customWidth="1"/>
    <col min="4" max="4" width="7.375" customWidth="1"/>
    <col min="5" max="5" width="14.25" customWidth="1"/>
    <col min="6" max="6" width="14.875" customWidth="1"/>
  </cols>
  <sheetData>
    <row r="1" spans="1:6" x14ac:dyDescent="0.35">
      <c r="A1" s="1" t="s">
        <v>169</v>
      </c>
      <c r="B1" s="1" t="s">
        <v>170</v>
      </c>
      <c r="C1" s="1" t="s">
        <v>171</v>
      </c>
      <c r="D1" s="1" t="s">
        <v>172</v>
      </c>
      <c r="E1" s="1" t="s">
        <v>173</v>
      </c>
      <c r="F1" s="3"/>
    </row>
    <row r="2" spans="1:6" x14ac:dyDescent="0.35">
      <c r="A2" t="s">
        <v>174</v>
      </c>
      <c r="B2" t="s">
        <v>165</v>
      </c>
      <c r="C2" t="s">
        <v>180</v>
      </c>
      <c r="D2">
        <v>500</v>
      </c>
      <c r="E2">
        <v>2</v>
      </c>
    </row>
    <row r="3" spans="1:6" x14ac:dyDescent="0.35">
      <c r="A3" t="s">
        <v>175</v>
      </c>
      <c r="B3" t="s">
        <v>168</v>
      </c>
      <c r="C3" t="s">
        <v>184</v>
      </c>
      <c r="D3">
        <v>800</v>
      </c>
      <c r="E3">
        <v>3</v>
      </c>
    </row>
    <row r="4" spans="1:6" x14ac:dyDescent="0.35">
      <c r="A4" t="s">
        <v>176</v>
      </c>
      <c r="B4" t="s">
        <v>167</v>
      </c>
      <c r="C4" t="s">
        <v>181</v>
      </c>
      <c r="D4">
        <v>1000</v>
      </c>
      <c r="E4">
        <v>3</v>
      </c>
    </row>
    <row r="5" spans="1:6" x14ac:dyDescent="0.35">
      <c r="A5" t="s">
        <v>177</v>
      </c>
      <c r="B5" t="s">
        <v>166</v>
      </c>
      <c r="C5" t="s">
        <v>183</v>
      </c>
      <c r="D5">
        <v>600</v>
      </c>
      <c r="E5">
        <v>2</v>
      </c>
    </row>
    <row r="6" spans="1:6" x14ac:dyDescent="0.35">
      <c r="A6" t="s">
        <v>178</v>
      </c>
      <c r="B6" t="s">
        <v>179</v>
      </c>
      <c r="C6" t="s">
        <v>182</v>
      </c>
      <c r="D6">
        <v>700</v>
      </c>
      <c r="E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SUMMARY</vt:lpstr>
      <vt:lpstr>Dashboard</vt:lpstr>
      <vt:lpstr>Employee Data</vt:lpstr>
      <vt:lpstr>SUMMARY</vt:lpstr>
      <vt:lpstr>Training Programme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Nana Yaa Ntiriwaa Boateng-Owusu</dc:creator>
  <cp:lastModifiedBy>Nana Yaa Ntiriwaa Boateng-Owusu</cp:lastModifiedBy>
  <dcterms:created xsi:type="dcterms:W3CDTF">2024-12-02T07:45:41Z</dcterms:created>
  <dcterms:modified xsi:type="dcterms:W3CDTF">2025-05-30T17:03:16Z</dcterms:modified>
</cp:coreProperties>
</file>