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anna\Desktop\Nancssee\Courses\Diploma In Practical Data Analytics\Excel\Excel_Assignments\Mod3_Graphical Representations_Excel Assignment\"/>
    </mc:Choice>
  </mc:AlternateContent>
  <xr:revisionPtr revIDLastSave="0" documentId="13_ncr:1_{9EF7918B-28B7-422D-9F96-E96F1F0FAC9D}" xr6:coauthVersionLast="47" xr6:coauthVersionMax="47" xr10:uidLastSave="{00000000-0000-0000-0000-000000000000}"/>
  <bookViews>
    <workbookView xWindow="-108" yWindow="-108" windowWidth="23256" windowHeight="12456" activeTab="1" xr2:uid="{7AD758F9-6751-4B15-AF55-EE13898FEAE1}"/>
  </bookViews>
  <sheets>
    <sheet name="Q1" sheetId="1" r:id="rId1"/>
    <sheet name="Q2-Q13"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2" l="1"/>
  <c r="B92" i="2"/>
  <c r="F6" i="1"/>
  <c r="G7" i="1"/>
  <c r="G6" i="1"/>
  <c r="F28" i="2"/>
  <c r="E28" i="2"/>
  <c r="D28" i="2"/>
  <c r="C28" i="2"/>
  <c r="L18" i="2"/>
  <c r="L19" i="2" s="1"/>
  <c r="L21" i="2" s="1"/>
  <c r="I18" i="2"/>
  <c r="I19" i="2" s="1"/>
  <c r="I21" i="2" s="1"/>
  <c r="F18" i="2"/>
  <c r="F19" i="2" s="1"/>
  <c r="G60" i="1"/>
  <c r="F60" i="1"/>
  <c r="G59" i="1"/>
  <c r="F59" i="1"/>
  <c r="F7" i="1"/>
  <c r="F20" i="2" l="1"/>
  <c r="F21" i="2"/>
  <c r="I20" i="2"/>
  <c r="L20" i="2"/>
</calcChain>
</file>

<file path=xl/sharedStrings.xml><?xml version="1.0" encoding="utf-8"?>
<sst xmlns="http://schemas.openxmlformats.org/spreadsheetml/2006/main" count="137" uniqueCount="125">
  <si>
    <t>Module 2 – Graphical Representations</t>
  </si>
  <si>
    <t>Q1) Calculate Skewness, Kurtosis &amp; draw inferences on the following data</t>
  </si>
  <si>
    <t xml:space="preserve">a. Cars speed and distance </t>
  </si>
  <si>
    <t>Index</t>
  </si>
  <si>
    <t>speed</t>
  </si>
  <si>
    <t>dist</t>
  </si>
  <si>
    <t>Skewness</t>
  </si>
  <si>
    <t xml:space="preserve">Kurtosis </t>
  </si>
  <si>
    <t>Values/Features</t>
  </si>
  <si>
    <t>Inferences (speed):</t>
  </si>
  <si>
    <t>2) Kurtosis of -0.51 means a negative Kurtosis (Platykurtic) which has light tails (fewer outliers), which means cars speeds has only a few of extreme values, and is spreading out more than a normal distribution.</t>
  </si>
  <si>
    <t>Inferences (dist):</t>
  </si>
  <si>
    <t>1) Skewness of 0.78 means cars distance is moderately right skewed. Majority cars distance readings are more towards the lower range scale, with few large recorded cars distance reading.</t>
  </si>
  <si>
    <t xml:space="preserve">2) Kurtosis of 0.41 means a positive Kurtosis (Leptokurtic) which has thick tails (more outliers), which means there are more extreme cars distance, and data points are less spreading out than a normal distribution. </t>
  </si>
  <si>
    <t>1) Skewness of -0.11 means cars speed is slightly left skewed, which means most of the cars speed are high, with a few recorded lower speeds.</t>
  </si>
  <si>
    <t>b. Top Speed (SP) and Weight (WT)</t>
  </si>
  <si>
    <t>SP</t>
  </si>
  <si>
    <t>WT</t>
  </si>
  <si>
    <t>Inferences (SP):</t>
  </si>
  <si>
    <t>1) Skewness of 1.58 means top speed is extremely right skewed, which means most of the top speeds are low in readings, with few recorded extremely high top speeds.</t>
  </si>
  <si>
    <t>2) Kurtosis of 2.98 means an extremely positive Kurtosis (Leptokurtic) which has a very thick tails (more outliers), which means top speeds data has quite a numbers of extreme values, and is less spreading out than normal distribution.</t>
  </si>
  <si>
    <t>Inferences (WT):</t>
  </si>
  <si>
    <t>1) Skewness of -0.6 means weight distribution is left skewed, which means most data points are high in weight, with few recorded much lower weights.</t>
  </si>
  <si>
    <t xml:space="preserve">2) Kurtosis of 0.95 means a positive Kurtosis (Leptokurtic) which has thick tails (more outliers), which means there are some extreme weights, and data points are less spreading out than a normal distribution. </t>
  </si>
  <si>
    <t>Q2) Draw inferences about the following boxplot &amp; histogram</t>
  </si>
  <si>
    <t>Histogram of ChickWeight$weight:</t>
  </si>
  <si>
    <t>1) Chick weights are positively skewed (right skewed) heavily. Most of the chicks are light in weight, with only a few of heavier chicks.</t>
  </si>
  <si>
    <t>2) Majority of chicks are in the weight of 50-100, which represent the mode.</t>
  </si>
  <si>
    <t>3) The average weight of the chicks is heavier than the majority weight of the chicks.</t>
  </si>
  <si>
    <t>Boxplot:</t>
  </si>
  <si>
    <t>1) There are few extremely large reading outliers in the dataset, which falls outside of the maximum boxplot range.</t>
  </si>
  <si>
    <t>2) The dataset is positively skewed (right skewed) heavily. The middle 50% of the data points are concentrated at the smaller reading range side (lower end), with some recorded larger data points, and few extremely large readings, the outliers.</t>
  </si>
  <si>
    <t xml:space="preserve">3) The mean is much higher than the median and mode, as it is pulled to the higher value range by large and extremely large data points (outliers) in the dataset. </t>
  </si>
  <si>
    <t xml:space="preserve">Q3) Suppose we want to estimate the average weight of an adult male in Mexico. We draw a random sample of 2,000 men from a population of 3,000,000 men and weigh them. </t>
  </si>
  <si>
    <t>We find that the average person in our sample weighs 200 pounds, and the standard deviation of the sample is 30 pounds. Calculate 94%, 98%, 96% confidence interval?</t>
  </si>
  <si>
    <t>n</t>
  </si>
  <si>
    <t>Sample mean</t>
  </si>
  <si>
    <t>s</t>
  </si>
  <si>
    <t>x̄</t>
  </si>
  <si>
    <t>Sample size</t>
  </si>
  <si>
    <t>Sample standard deviation</t>
  </si>
  <si>
    <t>94% confidence interval:</t>
  </si>
  <si>
    <t>98% confidence interval:</t>
  </si>
  <si>
    <t>96% confidence interval:</t>
  </si>
  <si>
    <r>
      <t>CI</t>
    </r>
    <r>
      <rPr>
        <vertAlign val="subscript"/>
        <sz val="11"/>
        <color theme="1"/>
        <rFont val="Calibri"/>
        <family val="2"/>
        <scheme val="minor"/>
      </rPr>
      <t>94%</t>
    </r>
  </si>
  <si>
    <r>
      <t>CI</t>
    </r>
    <r>
      <rPr>
        <vertAlign val="subscript"/>
        <sz val="11"/>
        <color theme="1"/>
        <rFont val="Calibri"/>
        <family val="2"/>
        <scheme val="minor"/>
      </rPr>
      <t>98%</t>
    </r>
  </si>
  <si>
    <r>
      <t>CI</t>
    </r>
    <r>
      <rPr>
        <vertAlign val="subscript"/>
        <sz val="11"/>
        <color theme="1"/>
        <rFont val="Calibri"/>
        <family val="2"/>
        <scheme val="minor"/>
      </rPr>
      <t>96%</t>
    </r>
  </si>
  <si>
    <r>
      <t>α</t>
    </r>
    <r>
      <rPr>
        <vertAlign val="subscript"/>
        <sz val="11"/>
        <color theme="1"/>
        <rFont val="Calibri"/>
        <family val="2"/>
        <scheme val="minor"/>
      </rPr>
      <t>1-0.94</t>
    </r>
  </si>
  <si>
    <r>
      <t>198.74 &lt;= CI</t>
    </r>
    <r>
      <rPr>
        <vertAlign val="subscript"/>
        <sz val="11"/>
        <color theme="1"/>
        <rFont val="Calibri"/>
        <family val="2"/>
        <scheme val="minor"/>
      </rPr>
      <t xml:space="preserve">94% </t>
    </r>
    <r>
      <rPr>
        <sz val="11"/>
        <color theme="1"/>
        <rFont val="Calibri"/>
        <family val="2"/>
        <scheme val="minor"/>
      </rPr>
      <t>&lt;= 201.26</t>
    </r>
  </si>
  <si>
    <r>
      <t>Margin of error</t>
    </r>
    <r>
      <rPr>
        <vertAlign val="subscript"/>
        <sz val="11"/>
        <color theme="1"/>
        <rFont val="Calibri"/>
        <family val="2"/>
        <scheme val="minor"/>
      </rPr>
      <t>0.06</t>
    </r>
  </si>
  <si>
    <r>
      <t>x̄ - Margin of error</t>
    </r>
    <r>
      <rPr>
        <vertAlign val="subscript"/>
        <sz val="11"/>
        <color theme="1"/>
        <rFont val="Calibri"/>
        <family val="2"/>
        <scheme val="minor"/>
      </rPr>
      <t>0.06</t>
    </r>
  </si>
  <si>
    <r>
      <t>x̄ + Margin of error</t>
    </r>
    <r>
      <rPr>
        <vertAlign val="subscript"/>
        <sz val="11"/>
        <color theme="1"/>
        <rFont val="Calibri"/>
        <family val="2"/>
        <scheme val="minor"/>
      </rPr>
      <t>0.06</t>
    </r>
  </si>
  <si>
    <r>
      <t>α</t>
    </r>
    <r>
      <rPr>
        <vertAlign val="subscript"/>
        <sz val="11"/>
        <color theme="1"/>
        <rFont val="Calibri"/>
        <family val="2"/>
        <scheme val="minor"/>
      </rPr>
      <t>1-0.98</t>
    </r>
  </si>
  <si>
    <r>
      <t>Margin of error</t>
    </r>
    <r>
      <rPr>
        <vertAlign val="subscript"/>
        <sz val="11"/>
        <color theme="1"/>
        <rFont val="Calibri"/>
        <family val="2"/>
        <scheme val="minor"/>
      </rPr>
      <t>0.02</t>
    </r>
  </si>
  <si>
    <r>
      <t>x̄ - Margin of error</t>
    </r>
    <r>
      <rPr>
        <vertAlign val="subscript"/>
        <sz val="11"/>
        <color theme="1"/>
        <rFont val="Calibri"/>
        <family val="2"/>
        <scheme val="minor"/>
      </rPr>
      <t>0.02</t>
    </r>
  </si>
  <si>
    <r>
      <t>x̄ + Margin of error</t>
    </r>
    <r>
      <rPr>
        <vertAlign val="subscript"/>
        <sz val="11"/>
        <color theme="1"/>
        <rFont val="Calibri"/>
        <family val="2"/>
        <scheme val="minor"/>
      </rPr>
      <t>0.02</t>
    </r>
  </si>
  <si>
    <r>
      <t>198.44 &lt;= CI</t>
    </r>
    <r>
      <rPr>
        <vertAlign val="subscript"/>
        <sz val="11"/>
        <color theme="1"/>
        <rFont val="Calibri"/>
        <family val="2"/>
        <scheme val="minor"/>
      </rPr>
      <t xml:space="preserve">98% </t>
    </r>
    <r>
      <rPr>
        <sz val="11"/>
        <color theme="1"/>
        <rFont val="Calibri"/>
        <family val="2"/>
        <scheme val="minor"/>
      </rPr>
      <t>&lt;= 201.56</t>
    </r>
  </si>
  <si>
    <r>
      <t>α</t>
    </r>
    <r>
      <rPr>
        <vertAlign val="subscript"/>
        <sz val="11"/>
        <color theme="1"/>
        <rFont val="Calibri"/>
        <family val="2"/>
        <scheme val="minor"/>
      </rPr>
      <t>1-0.96</t>
    </r>
  </si>
  <si>
    <r>
      <t>Margin of error</t>
    </r>
    <r>
      <rPr>
        <vertAlign val="subscript"/>
        <sz val="11"/>
        <color theme="1"/>
        <rFont val="Calibri"/>
        <family val="2"/>
        <scheme val="minor"/>
      </rPr>
      <t>0.04</t>
    </r>
  </si>
  <si>
    <r>
      <t>x̄ - Margin of error</t>
    </r>
    <r>
      <rPr>
        <vertAlign val="subscript"/>
        <sz val="11"/>
        <color theme="1"/>
        <rFont val="Calibri"/>
        <family val="2"/>
        <scheme val="minor"/>
      </rPr>
      <t>0.04</t>
    </r>
  </si>
  <si>
    <r>
      <t>x̄ + Margin of error</t>
    </r>
    <r>
      <rPr>
        <vertAlign val="subscript"/>
        <sz val="11"/>
        <color theme="1"/>
        <rFont val="Calibri"/>
        <family val="2"/>
        <scheme val="minor"/>
      </rPr>
      <t>0.04</t>
    </r>
  </si>
  <si>
    <r>
      <t>198.62 &lt;= CI</t>
    </r>
    <r>
      <rPr>
        <vertAlign val="subscript"/>
        <sz val="11"/>
        <color theme="1"/>
        <rFont val="Calibri"/>
        <family val="2"/>
        <scheme val="minor"/>
      </rPr>
      <t xml:space="preserve">96% </t>
    </r>
    <r>
      <rPr>
        <sz val="11"/>
        <color theme="1"/>
        <rFont val="Calibri"/>
        <family val="2"/>
        <scheme val="minor"/>
      </rPr>
      <t>&lt;= 201.38</t>
    </r>
  </si>
  <si>
    <t>Confidence Interval (CI) = Point Estimate (x̄) ± Margin of Error</t>
  </si>
  <si>
    <t>1) Find mean, median, variance, standard deviation.</t>
  </si>
  <si>
    <t xml:space="preserve">2) What can we say about the student marks? </t>
  </si>
  <si>
    <t>Q4) Scores obtained by a student in tests: 34,36,36,38,38,39,39,40,40,41,41,41,41,42,42,45,49,56</t>
  </si>
  <si>
    <t>Scores</t>
  </si>
  <si>
    <t>Mean</t>
  </si>
  <si>
    <t>Median</t>
  </si>
  <si>
    <t>Variance</t>
  </si>
  <si>
    <t>Standard Deviation</t>
  </si>
  <si>
    <t>As mean and median are just 0.5 different, and standard deviation is relatively low 4.91 which implies low degree of marks variability from the average mark of 41, the student marks are potentially normally distributed</t>
  </si>
  <si>
    <t>(still need to be confirmed by graph plotting).</t>
  </si>
  <si>
    <t>Q5) What is the nature of skewness when mean, median of data are equal?</t>
  </si>
  <si>
    <t>Q6) What is the nature of skewness when mean &gt; median?</t>
  </si>
  <si>
    <t>Q7) What is the nature of skewness when median &gt; mean?</t>
  </si>
  <si>
    <t>Q8) What does positive kurtosis value indicates for a data?</t>
  </si>
  <si>
    <t>Q9) What does negative kurtosis value indicates for a data?</t>
  </si>
  <si>
    <t xml:space="preserve">The data is perfectly symmetric, the skewness is zero. </t>
  </si>
  <si>
    <t xml:space="preserve">It is right skewed (positively skewed). Most of the data points are concentrated at the left (the range with smaller readings), while few larger or extremely large values at the right, resulting a long right tail. </t>
  </si>
  <si>
    <t xml:space="preserve">The mean is pulled to the right tail (&gt; median) by large and extremely large values in the dataset. </t>
  </si>
  <si>
    <t xml:space="preserve">It is left skewed (negatively skewed). Most of the data points are concentrated at the right (the range with larger readings), while fewer, but smaller or extremely small values at the left, resulting a long left tail. </t>
  </si>
  <si>
    <t>The mean is pulled to the left tail (&lt; median) by small and extremely small values in the dataset.</t>
  </si>
  <si>
    <t>1) The data has more extremely values, potentially more outliers (heavier tails).</t>
  </si>
  <si>
    <t xml:space="preserve">2) The data is more concentrated around the mean, giving a sharp peak (leptokurtic). </t>
  </si>
  <si>
    <t>3) The data is more concentrated around the mean, and more peaked than a normal distribution</t>
  </si>
  <si>
    <t>1) The data has lesser extremely values, potentially lesser outliers (lighter tails).</t>
  </si>
  <si>
    <t xml:space="preserve">2) The data is less concentrated around the mean, giving a wide peak (platykurtic). </t>
  </si>
  <si>
    <t>3) The data is less concentrated around the mean, and less peaked than a normal distribution</t>
  </si>
  <si>
    <t>Q10) Answer the below questions using the below boxplot visualization.</t>
  </si>
  <si>
    <t>What can we say about the distribution of the data?</t>
  </si>
  <si>
    <t>What is nature of skewness of the data?</t>
  </si>
  <si>
    <t xml:space="preserve">What will be the IQR of the data (approximately)? </t>
  </si>
  <si>
    <t xml:space="preserve">1) It has a relatively large median (Q2), which means the middle value of the data, when sorted ascendingly, is relatively large (between 15 and 16). </t>
  </si>
  <si>
    <t xml:space="preserve">2) The middle 50% of the data (Interquartile Range, IQR) are distributed at the larger side of the scale, which means the central portion of the data is lying approximately in between 10 and 18.   </t>
  </si>
  <si>
    <t xml:space="preserve">3) There is no any outlier observed, neither below the minimum range nor above the maximum range. </t>
  </si>
  <si>
    <t xml:space="preserve">It is left skewed (negatively skewed). Most of the data points are concentrated at the larger scale end, while fewer but smaller data points are distributed at smaller scale end, giving a long tail at the left.  </t>
  </si>
  <si>
    <t>From the boxplot:</t>
  </si>
  <si>
    <t>IQR = Q3-Q1</t>
  </si>
  <si>
    <t>Q1</t>
  </si>
  <si>
    <t>Q3</t>
  </si>
  <si>
    <t>IQR</t>
  </si>
  <si>
    <t>1) Both Boxplot 1 &amp; Boxplot 2 are normally distributed, as both boxplots are having an IQR (Interquartile Range) which are distributed right at the middle of their whiskers, with median (Q2) at the center of their IQR.</t>
  </si>
  <si>
    <t xml:space="preserve">2) Both Boxplot 1 &amp; Boxplot 2 have no outliers observed, neither below their minimum range nor above their maximum range. </t>
  </si>
  <si>
    <t>3) Both Boxplot 1 &amp; Boxplot 2 are in zero skewness (no skew), which means data are symmetrically distributed at their lower and upper range respectively.</t>
  </si>
  <si>
    <t>Range of data distribution is much smaller in boxplot 1. The middle 50% of the data (IQR) is relatively smaller than boxplot 2, suggesting less variability in the central portion of the dataset.</t>
  </si>
  <si>
    <t>Q11) Comment on the below Boxplot visualizations?</t>
  </si>
  <si>
    <t xml:space="preserve">Draw an Inference from the distribution of data for Boxplot 1 with respect Boxplot 2. </t>
  </si>
  <si>
    <t>Q12) Answer the following three questions based on the boxplot above.</t>
  </si>
  <si>
    <t>(ii) What can we say about the skewness of this dataset?</t>
  </si>
  <si>
    <t>(iii) If it was found that the data point with the value 25 is actually 2.5, how would the new boxplot be affected?</t>
  </si>
  <si>
    <t>Inter-quartile range (IQR) = Q3-Q1</t>
  </si>
  <si>
    <t>The range between the third quartile (Q3) and the first quartile (Q1) in the dataset is 7.5 units (IQR = Q3 - Q1).</t>
  </si>
  <si>
    <t>This value implies:</t>
  </si>
  <si>
    <t>(i) What is inter-quartile range of this dataset? (please approximate the numbers). In one line, explain what this value implies.</t>
  </si>
  <si>
    <t>It is moderately right skewed (positively skewed). The center 50% data are slightly concentrated towards the lower end reading scale, giving a minor right tail.</t>
  </si>
  <si>
    <t xml:space="preserve">There will be no more outlier observed above the maximum range, nor below the minimum range, as the 2.5 is now distributed in between the range of minimum value and the first quartile. </t>
  </si>
  <si>
    <t>Q13) Answer the following three questions based on the histogram above.</t>
  </si>
  <si>
    <t>(i) Where would the mode of this dataset lie?</t>
  </si>
  <si>
    <t>(ii) Comment on the skewness of the dataset.</t>
  </si>
  <si>
    <t xml:space="preserve">(iii) Suppose that the above histogram and the boxplot in question 2 are plotted for the same dataset. Explain how these graphs complement each other in providing information about any dataset. </t>
  </si>
  <si>
    <t>In between the Value Y of 5 and 7.5 (Mode: Data category which is having the highest counts or frequency)</t>
  </si>
  <si>
    <t xml:space="preserve">It is right skewed (positively skewed). Majority of the data points are concentrated at the lower range value, with fewer but larger data points and extremely large data points (outliers) at the higher right range, resulting a long right tail. </t>
  </si>
  <si>
    <t xml:space="preserve">1) Boxplot gives a clearer insight for outliers, including position and number of counts of outliers, whereas histogram is providing a general idea about outlier existence.  </t>
  </si>
  <si>
    <t>2) Histogram is capable in demonstrating central tendency and data skewness as a whole, whereas boxplot is providing a better understanding in data distribution for the middle 50% data (IQR).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</si>
</sst>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0"/>
  </numFmts>
  <fonts count="7"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u/>
      <sz val="11"/>
      <color theme="1"/>
      <name val="Calibri"/>
      <family val="2"/>
      <scheme val="minor"/>
    </font>
    <font>
      <vertAlign val="subscript"/>
      <sz val="11"/>
      <color theme="1"/>
      <name val="Calibri"/>
      <family val="2"/>
      <scheme val="minor"/>
    </font>
    <font>
      <sz val="11"/>
      <color rgb="FF40404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xf numFmtId="0" fontId="3" fillId="0" borderId="0" xfId="0" applyFont="1"/>
    <xf numFmtId="0" fontId="0" fillId="0" borderId="1" xfId="0" applyBorder="1"/>
    <xf numFmtId="0" fontId="1" fillId="0" borderId="1" xfId="0" applyFont="1" applyBorder="1"/>
    <xf numFmtId="2" fontId="0" fillId="0" borderId="1" xfId="0" applyNumberFormat="1" applyBorder="1"/>
    <xf numFmtId="0" fontId="1" fillId="2" borderId="1" xfId="0" applyFont="1" applyFill="1" applyBorder="1"/>
    <xf numFmtId="2" fontId="0" fillId="2" borderId="1" xfId="0" applyNumberFormat="1" applyFill="1" applyBorder="1"/>
    <xf numFmtId="0" fontId="4" fillId="2" borderId="0" xfId="0" applyFont="1" applyFill="1"/>
    <xf numFmtId="0" fontId="0" fillId="2" borderId="0" xfId="0" applyFill="1"/>
    <xf numFmtId="0" fontId="0" fillId="2" borderId="1" xfId="0" applyFill="1" applyBorder="1"/>
    <xf numFmtId="0" fontId="6" fillId="0" borderId="0" xfId="0" applyFont="1"/>
    <xf numFmtId="0" fontId="0" fillId="2" borderId="1" xfId="0" applyFill="1" applyBorder="1" applyAlignment="1">
      <alignment horizontal="right"/>
    </xf>
    <xf numFmtId="0" fontId="1" fillId="0" borderId="0" xfId="0" applyFont="1"/>
    <xf numFmtId="0" fontId="0" fillId="0" borderId="0" xfId="0" applyFont="1"/>
    <xf numFmtId="0" fontId="0" fillId="0" borderId="1" xfId="0" applyFont="1" applyBorder="1"/>
    <xf numFmtId="0" fontId="0" fillId="2" borderId="1" xfId="0" applyFont="1" applyFill="1" applyBorder="1"/>
    <xf numFmtId="2" fontId="0" fillId="2" borderId="1" xfId="0" applyNumberFormat="1" applyFont="1" applyFill="1" applyBorder="1"/>
    <xf numFmtId="165" fontId="0" fillId="0" borderId="0" xfId="0" applyNumberFormat="1"/>
    <xf numFmtId="0" fontId="0" fillId="2" borderId="0" xfId="0" applyFont="1" applyFill="1"/>
    <xf numFmtId="0" fontId="3" fillId="0" borderId="0" xfId="0" applyFont="1" applyAlignment="1">
      <alignment vertical="center"/>
    </xf>
    <xf numFmtId="0" fontId="0" fillId="0" borderId="0" xfId="0" applyFill="1"/>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50EF-FD5E-47B9-B053-C1275ECD3E04}">
  <dimension ref="A1:Y139"/>
  <sheetViews>
    <sheetView workbookViewId="0">
      <selection activeCell="H21" sqref="H21"/>
    </sheetView>
  </sheetViews>
  <sheetFormatPr defaultRowHeight="14.4" x14ac:dyDescent="0.3"/>
  <cols>
    <col min="5" max="5" width="15.5546875" customWidth="1"/>
    <col min="9" max="9" width="9.21875" bestFit="1" customWidth="1"/>
  </cols>
  <sheetData>
    <row r="1" spans="1:23" x14ac:dyDescent="0.3">
      <c r="A1" s="1" t="s">
        <v>0</v>
      </c>
    </row>
    <row r="3" spans="1:23" x14ac:dyDescent="0.3">
      <c r="A3" s="2" t="s">
        <v>1</v>
      </c>
    </row>
    <row r="4" spans="1:23" x14ac:dyDescent="0.3">
      <c r="A4" s="2" t="s">
        <v>2</v>
      </c>
    </row>
    <row r="5" spans="1:23" x14ac:dyDescent="0.3">
      <c r="A5" s="4" t="s">
        <v>3</v>
      </c>
      <c r="B5" s="4" t="s">
        <v>4</v>
      </c>
      <c r="C5" s="4" t="s">
        <v>5</v>
      </c>
      <c r="E5" s="6" t="s">
        <v>8</v>
      </c>
      <c r="F5" s="6" t="s">
        <v>4</v>
      </c>
      <c r="G5" s="6" t="s">
        <v>5</v>
      </c>
    </row>
    <row r="6" spans="1:23" x14ac:dyDescent="0.3">
      <c r="A6" s="3">
        <v>1</v>
      </c>
      <c r="B6" s="3">
        <v>4</v>
      </c>
      <c r="C6" s="3">
        <v>2</v>
      </c>
      <c r="E6" s="6" t="s">
        <v>6</v>
      </c>
      <c r="F6" s="7">
        <f>_xlfn.SKEW.P(B6:B55)</f>
        <v>-0.11395477012828416</v>
      </c>
      <c r="G6" s="7">
        <f>_xlfn.SKEW.P(C6:C55)</f>
        <v>0.78248351731149624</v>
      </c>
      <c r="I6" s="18"/>
    </row>
    <row r="7" spans="1:23" x14ac:dyDescent="0.3">
      <c r="A7" s="3">
        <v>2</v>
      </c>
      <c r="B7" s="3">
        <v>4</v>
      </c>
      <c r="C7" s="3">
        <v>10</v>
      </c>
      <c r="E7" s="6" t="s">
        <v>7</v>
      </c>
      <c r="F7" s="7">
        <f>KURT(B6:B55)</f>
        <v>-0.50899442040576082</v>
      </c>
      <c r="G7" s="7">
        <f>KURT(C6:C55)</f>
        <v>0.40505258167957647</v>
      </c>
    </row>
    <row r="8" spans="1:23" x14ac:dyDescent="0.3">
      <c r="A8" s="3">
        <v>3</v>
      </c>
      <c r="B8" s="3">
        <v>7</v>
      </c>
      <c r="C8" s="3">
        <v>4</v>
      </c>
    </row>
    <row r="9" spans="1:23" x14ac:dyDescent="0.3">
      <c r="A9" s="3">
        <v>4</v>
      </c>
      <c r="B9" s="3">
        <v>7</v>
      </c>
      <c r="C9" s="3">
        <v>22</v>
      </c>
      <c r="E9" s="8" t="s">
        <v>9</v>
      </c>
      <c r="F9" s="9"/>
      <c r="G9" s="9"/>
      <c r="H9" s="9"/>
      <c r="I9" s="9"/>
      <c r="J9" s="9"/>
      <c r="K9" s="9"/>
      <c r="L9" s="9"/>
      <c r="M9" s="9"/>
      <c r="N9" s="9"/>
      <c r="O9" s="9"/>
      <c r="P9" s="9"/>
      <c r="Q9" s="9"/>
      <c r="R9" s="9"/>
      <c r="S9" s="9"/>
      <c r="T9" s="9"/>
      <c r="U9" s="9"/>
      <c r="V9" s="9"/>
      <c r="W9" s="9"/>
    </row>
    <row r="10" spans="1:23" x14ac:dyDescent="0.3">
      <c r="A10" s="3">
        <v>5</v>
      </c>
      <c r="B10" s="3">
        <v>8</v>
      </c>
      <c r="C10" s="3">
        <v>16</v>
      </c>
      <c r="E10" s="9" t="s">
        <v>14</v>
      </c>
      <c r="F10" s="9"/>
      <c r="G10" s="9"/>
      <c r="H10" s="9"/>
      <c r="I10" s="9"/>
      <c r="J10" s="9"/>
      <c r="K10" s="9"/>
      <c r="L10" s="9"/>
      <c r="M10" s="9"/>
      <c r="N10" s="9"/>
      <c r="O10" s="9"/>
      <c r="P10" s="9"/>
      <c r="Q10" s="9"/>
      <c r="R10" s="9"/>
      <c r="S10" s="9"/>
      <c r="T10" s="9"/>
      <c r="U10" s="9"/>
      <c r="V10" s="9"/>
      <c r="W10" s="9"/>
    </row>
    <row r="11" spans="1:23" x14ac:dyDescent="0.3">
      <c r="A11" s="3">
        <v>6</v>
      </c>
      <c r="B11" s="3">
        <v>9</v>
      </c>
      <c r="C11" s="3">
        <v>10</v>
      </c>
      <c r="E11" s="9" t="s">
        <v>10</v>
      </c>
      <c r="F11" s="9"/>
      <c r="G11" s="9"/>
      <c r="H11" s="9"/>
      <c r="I11" s="9"/>
      <c r="J11" s="9"/>
      <c r="K11" s="9"/>
      <c r="L11" s="9"/>
      <c r="M11" s="9"/>
      <c r="N11" s="9"/>
      <c r="O11" s="9"/>
      <c r="P11" s="9"/>
      <c r="Q11" s="9"/>
      <c r="R11" s="9"/>
      <c r="S11" s="9"/>
      <c r="T11" s="9"/>
      <c r="U11" s="9"/>
      <c r="V11" s="9"/>
      <c r="W11" s="9"/>
    </row>
    <row r="12" spans="1:23" x14ac:dyDescent="0.3">
      <c r="A12" s="3">
        <v>7</v>
      </c>
      <c r="B12" s="3">
        <v>10</v>
      </c>
      <c r="C12" s="3">
        <v>18</v>
      </c>
    </row>
    <row r="13" spans="1:23" x14ac:dyDescent="0.3">
      <c r="A13" s="3">
        <v>8</v>
      </c>
      <c r="B13" s="3">
        <v>10</v>
      </c>
      <c r="C13" s="3">
        <v>26</v>
      </c>
      <c r="E13" s="8" t="s">
        <v>11</v>
      </c>
      <c r="F13" s="9"/>
      <c r="G13" s="9"/>
      <c r="H13" s="9"/>
      <c r="I13" s="9"/>
      <c r="J13" s="9"/>
      <c r="K13" s="9"/>
      <c r="L13" s="9"/>
      <c r="M13" s="9"/>
      <c r="N13" s="9"/>
      <c r="O13" s="9"/>
      <c r="P13" s="9"/>
      <c r="Q13" s="9"/>
      <c r="R13" s="9"/>
      <c r="S13" s="9"/>
      <c r="T13" s="9"/>
      <c r="U13" s="9"/>
      <c r="V13" s="9"/>
      <c r="W13" s="9"/>
    </row>
    <row r="14" spans="1:23" x14ac:dyDescent="0.3">
      <c r="A14" s="3">
        <v>9</v>
      </c>
      <c r="B14" s="3">
        <v>10</v>
      </c>
      <c r="C14" s="3">
        <v>34</v>
      </c>
      <c r="E14" s="9" t="s">
        <v>12</v>
      </c>
      <c r="F14" s="9"/>
      <c r="G14" s="9"/>
      <c r="H14" s="9"/>
      <c r="I14" s="9"/>
      <c r="J14" s="9"/>
      <c r="K14" s="9"/>
      <c r="L14" s="9"/>
      <c r="M14" s="9"/>
      <c r="N14" s="9"/>
      <c r="O14" s="9"/>
      <c r="P14" s="9"/>
      <c r="Q14" s="9"/>
      <c r="R14" s="9"/>
      <c r="S14" s="9"/>
      <c r="T14" s="9"/>
      <c r="U14" s="9"/>
      <c r="V14" s="9"/>
      <c r="W14" s="9"/>
    </row>
    <row r="15" spans="1:23" x14ac:dyDescent="0.3">
      <c r="A15" s="3">
        <v>10</v>
      </c>
      <c r="B15" s="3">
        <v>11</v>
      </c>
      <c r="C15" s="3">
        <v>17</v>
      </c>
      <c r="E15" s="9" t="s">
        <v>13</v>
      </c>
      <c r="F15" s="9"/>
      <c r="G15" s="9"/>
      <c r="H15" s="9"/>
      <c r="I15" s="9"/>
      <c r="J15" s="9"/>
      <c r="K15" s="9"/>
      <c r="L15" s="9"/>
      <c r="M15" s="9"/>
      <c r="N15" s="9"/>
      <c r="O15" s="9"/>
      <c r="P15" s="9"/>
      <c r="Q15" s="9"/>
      <c r="R15" s="9"/>
      <c r="S15" s="9"/>
      <c r="T15" s="9"/>
      <c r="U15" s="9"/>
      <c r="V15" s="9"/>
      <c r="W15" s="9"/>
    </row>
    <row r="16" spans="1:23" x14ac:dyDescent="0.3">
      <c r="A16" s="3">
        <v>11</v>
      </c>
      <c r="B16" s="3">
        <v>11</v>
      </c>
      <c r="C16" s="3">
        <v>28</v>
      </c>
    </row>
    <row r="17" spans="1:3" x14ac:dyDescent="0.3">
      <c r="A17" s="3">
        <v>12</v>
      </c>
      <c r="B17" s="3">
        <v>12</v>
      </c>
      <c r="C17" s="3">
        <v>14</v>
      </c>
    </row>
    <row r="18" spans="1:3" x14ac:dyDescent="0.3">
      <c r="A18" s="3">
        <v>13</v>
      </c>
      <c r="B18" s="3">
        <v>12</v>
      </c>
      <c r="C18" s="3">
        <v>20</v>
      </c>
    </row>
    <row r="19" spans="1:3" x14ac:dyDescent="0.3">
      <c r="A19" s="3">
        <v>14</v>
      </c>
      <c r="B19" s="3">
        <v>12</v>
      </c>
      <c r="C19" s="3">
        <v>24</v>
      </c>
    </row>
    <row r="20" spans="1:3" x14ac:dyDescent="0.3">
      <c r="A20" s="3">
        <v>15</v>
      </c>
      <c r="B20" s="3">
        <v>12</v>
      </c>
      <c r="C20" s="3">
        <v>28</v>
      </c>
    </row>
    <row r="21" spans="1:3" x14ac:dyDescent="0.3">
      <c r="A21" s="3">
        <v>16</v>
      </c>
      <c r="B21" s="3">
        <v>13</v>
      </c>
      <c r="C21" s="3">
        <v>26</v>
      </c>
    </row>
    <row r="22" spans="1:3" x14ac:dyDescent="0.3">
      <c r="A22" s="3">
        <v>17</v>
      </c>
      <c r="B22" s="3">
        <v>13</v>
      </c>
      <c r="C22" s="3">
        <v>34</v>
      </c>
    </row>
    <row r="23" spans="1:3" x14ac:dyDescent="0.3">
      <c r="A23" s="3">
        <v>18</v>
      </c>
      <c r="B23" s="3">
        <v>13</v>
      </c>
      <c r="C23" s="3">
        <v>34</v>
      </c>
    </row>
    <row r="24" spans="1:3" x14ac:dyDescent="0.3">
      <c r="A24" s="3">
        <v>19</v>
      </c>
      <c r="B24" s="3">
        <v>13</v>
      </c>
      <c r="C24" s="3">
        <v>46</v>
      </c>
    </row>
    <row r="25" spans="1:3" x14ac:dyDescent="0.3">
      <c r="A25" s="3">
        <v>20</v>
      </c>
      <c r="B25" s="3">
        <v>14</v>
      </c>
      <c r="C25" s="3">
        <v>26</v>
      </c>
    </row>
    <row r="26" spans="1:3" x14ac:dyDescent="0.3">
      <c r="A26" s="3">
        <v>21</v>
      </c>
      <c r="B26" s="3">
        <v>14</v>
      </c>
      <c r="C26" s="3">
        <v>36</v>
      </c>
    </row>
    <row r="27" spans="1:3" x14ac:dyDescent="0.3">
      <c r="A27" s="3">
        <v>22</v>
      </c>
      <c r="B27" s="3">
        <v>14</v>
      </c>
      <c r="C27" s="3">
        <v>60</v>
      </c>
    </row>
    <row r="28" spans="1:3" x14ac:dyDescent="0.3">
      <c r="A28" s="3">
        <v>23</v>
      </c>
      <c r="B28" s="3">
        <v>14</v>
      </c>
      <c r="C28" s="3">
        <v>80</v>
      </c>
    </row>
    <row r="29" spans="1:3" x14ac:dyDescent="0.3">
      <c r="A29" s="3">
        <v>24</v>
      </c>
      <c r="B29" s="3">
        <v>15</v>
      </c>
      <c r="C29" s="3">
        <v>20</v>
      </c>
    </row>
    <row r="30" spans="1:3" x14ac:dyDescent="0.3">
      <c r="A30" s="3">
        <v>25</v>
      </c>
      <c r="B30" s="3">
        <v>15</v>
      </c>
      <c r="C30" s="3">
        <v>26</v>
      </c>
    </row>
    <row r="31" spans="1:3" x14ac:dyDescent="0.3">
      <c r="A31" s="3">
        <v>26</v>
      </c>
      <c r="B31" s="3">
        <v>15</v>
      </c>
      <c r="C31" s="3">
        <v>54</v>
      </c>
    </row>
    <row r="32" spans="1:3" x14ac:dyDescent="0.3">
      <c r="A32" s="3">
        <v>27</v>
      </c>
      <c r="B32" s="3">
        <v>16</v>
      </c>
      <c r="C32" s="3">
        <v>32</v>
      </c>
    </row>
    <row r="33" spans="1:3" x14ac:dyDescent="0.3">
      <c r="A33" s="3">
        <v>28</v>
      </c>
      <c r="B33" s="3">
        <v>16</v>
      </c>
      <c r="C33" s="3">
        <v>40</v>
      </c>
    </row>
    <row r="34" spans="1:3" x14ac:dyDescent="0.3">
      <c r="A34" s="3">
        <v>29</v>
      </c>
      <c r="B34" s="3">
        <v>17</v>
      </c>
      <c r="C34" s="3">
        <v>32</v>
      </c>
    </row>
    <row r="35" spans="1:3" x14ac:dyDescent="0.3">
      <c r="A35" s="3">
        <v>30</v>
      </c>
      <c r="B35" s="3">
        <v>17</v>
      </c>
      <c r="C35" s="3">
        <v>40</v>
      </c>
    </row>
    <row r="36" spans="1:3" x14ac:dyDescent="0.3">
      <c r="A36" s="3">
        <v>31</v>
      </c>
      <c r="B36" s="3">
        <v>17</v>
      </c>
      <c r="C36" s="3">
        <v>50</v>
      </c>
    </row>
    <row r="37" spans="1:3" x14ac:dyDescent="0.3">
      <c r="A37" s="3">
        <v>32</v>
      </c>
      <c r="B37" s="3">
        <v>18</v>
      </c>
      <c r="C37" s="3">
        <v>42</v>
      </c>
    </row>
    <row r="38" spans="1:3" x14ac:dyDescent="0.3">
      <c r="A38" s="3">
        <v>33</v>
      </c>
      <c r="B38" s="3">
        <v>18</v>
      </c>
      <c r="C38" s="3">
        <v>56</v>
      </c>
    </row>
    <row r="39" spans="1:3" x14ac:dyDescent="0.3">
      <c r="A39" s="3">
        <v>34</v>
      </c>
      <c r="B39" s="3">
        <v>18</v>
      </c>
      <c r="C39" s="3">
        <v>76</v>
      </c>
    </row>
    <row r="40" spans="1:3" x14ac:dyDescent="0.3">
      <c r="A40" s="3">
        <v>35</v>
      </c>
      <c r="B40" s="3">
        <v>18</v>
      </c>
      <c r="C40" s="3">
        <v>84</v>
      </c>
    </row>
    <row r="41" spans="1:3" x14ac:dyDescent="0.3">
      <c r="A41" s="3">
        <v>36</v>
      </c>
      <c r="B41" s="3">
        <v>19</v>
      </c>
      <c r="C41" s="3">
        <v>36</v>
      </c>
    </row>
    <row r="42" spans="1:3" x14ac:dyDescent="0.3">
      <c r="A42" s="3">
        <v>37</v>
      </c>
      <c r="B42" s="3">
        <v>19</v>
      </c>
      <c r="C42" s="3">
        <v>46</v>
      </c>
    </row>
    <row r="43" spans="1:3" x14ac:dyDescent="0.3">
      <c r="A43" s="3">
        <v>38</v>
      </c>
      <c r="B43" s="3">
        <v>19</v>
      </c>
      <c r="C43" s="3">
        <v>68</v>
      </c>
    </row>
    <row r="44" spans="1:3" x14ac:dyDescent="0.3">
      <c r="A44" s="3">
        <v>39</v>
      </c>
      <c r="B44" s="3">
        <v>20</v>
      </c>
      <c r="C44" s="3">
        <v>32</v>
      </c>
    </row>
    <row r="45" spans="1:3" x14ac:dyDescent="0.3">
      <c r="A45" s="3">
        <v>40</v>
      </c>
      <c r="B45" s="3">
        <v>20</v>
      </c>
      <c r="C45" s="3">
        <v>48</v>
      </c>
    </row>
    <row r="46" spans="1:3" x14ac:dyDescent="0.3">
      <c r="A46" s="3">
        <v>41</v>
      </c>
      <c r="B46" s="3">
        <v>20</v>
      </c>
      <c r="C46" s="3">
        <v>52</v>
      </c>
    </row>
    <row r="47" spans="1:3" x14ac:dyDescent="0.3">
      <c r="A47" s="3">
        <v>42</v>
      </c>
      <c r="B47" s="3">
        <v>20</v>
      </c>
      <c r="C47" s="3">
        <v>56</v>
      </c>
    </row>
    <row r="48" spans="1:3" x14ac:dyDescent="0.3">
      <c r="A48" s="3">
        <v>43</v>
      </c>
      <c r="B48" s="3">
        <v>20</v>
      </c>
      <c r="C48" s="3">
        <v>64</v>
      </c>
    </row>
    <row r="49" spans="1:25" x14ac:dyDescent="0.3">
      <c r="A49" s="3">
        <v>44</v>
      </c>
      <c r="B49" s="3">
        <v>22</v>
      </c>
      <c r="C49" s="3">
        <v>66</v>
      </c>
    </row>
    <row r="50" spans="1:25" x14ac:dyDescent="0.3">
      <c r="A50" s="3">
        <v>45</v>
      </c>
      <c r="B50" s="3">
        <v>23</v>
      </c>
      <c r="C50" s="3">
        <v>54</v>
      </c>
    </row>
    <row r="51" spans="1:25" x14ac:dyDescent="0.3">
      <c r="A51" s="3">
        <v>46</v>
      </c>
      <c r="B51" s="3">
        <v>24</v>
      </c>
      <c r="C51" s="3">
        <v>70</v>
      </c>
    </row>
    <row r="52" spans="1:25" x14ac:dyDescent="0.3">
      <c r="A52" s="3">
        <v>47</v>
      </c>
      <c r="B52" s="3">
        <v>24</v>
      </c>
      <c r="C52" s="3">
        <v>92</v>
      </c>
    </row>
    <row r="53" spans="1:25" x14ac:dyDescent="0.3">
      <c r="A53" s="3">
        <v>48</v>
      </c>
      <c r="B53" s="3">
        <v>24</v>
      </c>
      <c r="C53" s="3">
        <v>93</v>
      </c>
    </row>
    <row r="54" spans="1:25" x14ac:dyDescent="0.3">
      <c r="A54" s="3">
        <v>49</v>
      </c>
      <c r="B54" s="3">
        <v>24</v>
      </c>
      <c r="C54" s="3">
        <v>120</v>
      </c>
    </row>
    <row r="55" spans="1:25" x14ac:dyDescent="0.3">
      <c r="A55" s="3">
        <v>50</v>
      </c>
      <c r="B55" s="3">
        <v>25</v>
      </c>
      <c r="C55" s="3">
        <v>85</v>
      </c>
    </row>
    <row r="57" spans="1:25" x14ac:dyDescent="0.3">
      <c r="A57" s="2" t="s">
        <v>15</v>
      </c>
    </row>
    <row r="58" spans="1:25" x14ac:dyDescent="0.3">
      <c r="A58" s="4"/>
      <c r="B58" s="4" t="s">
        <v>16</v>
      </c>
      <c r="C58" s="4" t="s">
        <v>17</v>
      </c>
      <c r="E58" s="6" t="s">
        <v>8</v>
      </c>
      <c r="F58" s="6" t="s">
        <v>16</v>
      </c>
      <c r="G58" s="6" t="s">
        <v>17</v>
      </c>
    </row>
    <row r="59" spans="1:25" x14ac:dyDescent="0.3">
      <c r="A59" s="3">
        <v>1</v>
      </c>
      <c r="B59" s="3">
        <v>104.1853528</v>
      </c>
      <c r="C59" s="3">
        <v>28.7620589</v>
      </c>
      <c r="E59" s="6" t="s">
        <v>6</v>
      </c>
      <c r="F59" s="7">
        <f>_xlfn.SKEW.P(B59:B139)</f>
        <v>1.5814536794423888</v>
      </c>
      <c r="G59" s="7">
        <f>_xlfn.SKEW.P(C59:C139)</f>
        <v>-0.60330993221151574</v>
      </c>
    </row>
    <row r="60" spans="1:25" x14ac:dyDescent="0.3">
      <c r="A60" s="3">
        <v>2</v>
      </c>
      <c r="B60" s="3">
        <v>105.4612635</v>
      </c>
      <c r="C60" s="3">
        <v>30.46683298</v>
      </c>
      <c r="E60" s="6" t="s">
        <v>7</v>
      </c>
      <c r="F60" s="7">
        <f>KURT(B59:B139)</f>
        <v>2.9773289437872119</v>
      </c>
      <c r="G60" s="7">
        <f>KURT(C59:C139)</f>
        <v>0.95029149103003352</v>
      </c>
    </row>
    <row r="61" spans="1:25" x14ac:dyDescent="0.3">
      <c r="A61" s="3">
        <v>3</v>
      </c>
      <c r="B61" s="3">
        <v>105.4612635</v>
      </c>
      <c r="C61" s="3">
        <v>30.19359657</v>
      </c>
    </row>
    <row r="62" spans="1:25" x14ac:dyDescent="0.3">
      <c r="A62" s="3">
        <v>4</v>
      </c>
      <c r="B62" s="3">
        <v>113.4612635</v>
      </c>
      <c r="C62" s="3">
        <v>30.632113910000001</v>
      </c>
      <c r="E62" s="8" t="s">
        <v>18</v>
      </c>
      <c r="F62" s="9"/>
      <c r="G62" s="9"/>
      <c r="H62" s="9"/>
      <c r="I62" s="9"/>
      <c r="J62" s="9"/>
      <c r="K62" s="9"/>
      <c r="L62" s="9"/>
      <c r="M62" s="9"/>
      <c r="N62" s="9"/>
      <c r="O62" s="9"/>
      <c r="P62" s="9"/>
      <c r="Q62" s="9"/>
      <c r="R62" s="9"/>
      <c r="S62" s="9"/>
      <c r="T62" s="9"/>
      <c r="U62" s="9"/>
      <c r="V62" s="9"/>
      <c r="W62" s="9"/>
      <c r="X62" s="9"/>
      <c r="Y62" s="9"/>
    </row>
    <row r="63" spans="1:25" x14ac:dyDescent="0.3">
      <c r="A63" s="3">
        <v>5</v>
      </c>
      <c r="B63" s="3">
        <v>104.4612635</v>
      </c>
      <c r="C63" s="3">
        <v>29.889148639999998</v>
      </c>
      <c r="E63" s="9" t="s">
        <v>19</v>
      </c>
      <c r="F63" s="9"/>
      <c r="G63" s="9"/>
      <c r="H63" s="9"/>
      <c r="I63" s="9"/>
      <c r="J63" s="9"/>
      <c r="K63" s="9"/>
      <c r="L63" s="9"/>
      <c r="M63" s="9"/>
      <c r="N63" s="9"/>
      <c r="O63" s="9"/>
      <c r="P63" s="9"/>
      <c r="Q63" s="9"/>
      <c r="R63" s="9"/>
      <c r="S63" s="9"/>
      <c r="T63" s="9"/>
      <c r="U63" s="9"/>
      <c r="V63" s="9"/>
      <c r="W63" s="9"/>
      <c r="X63" s="9"/>
      <c r="Y63" s="9"/>
    </row>
    <row r="64" spans="1:25" x14ac:dyDescent="0.3">
      <c r="A64" s="3">
        <v>6</v>
      </c>
      <c r="B64" s="3">
        <v>113.1853528</v>
      </c>
      <c r="C64" s="3">
        <v>29.59176832</v>
      </c>
      <c r="E64" s="9" t="s">
        <v>20</v>
      </c>
      <c r="F64" s="9"/>
      <c r="G64" s="9"/>
      <c r="H64" s="9"/>
      <c r="I64" s="9"/>
      <c r="J64" s="9"/>
      <c r="K64" s="9"/>
      <c r="L64" s="9"/>
      <c r="M64" s="9"/>
      <c r="N64" s="9"/>
      <c r="O64" s="9"/>
      <c r="P64" s="9"/>
      <c r="Q64" s="9"/>
      <c r="R64" s="9"/>
      <c r="S64" s="9"/>
      <c r="T64" s="9"/>
      <c r="U64" s="9"/>
      <c r="V64" s="9"/>
      <c r="W64" s="9"/>
      <c r="X64" s="9"/>
      <c r="Y64" s="9"/>
    </row>
    <row r="65" spans="1:23" x14ac:dyDescent="0.3">
      <c r="A65" s="3">
        <v>7</v>
      </c>
      <c r="B65" s="3">
        <v>105.4612635</v>
      </c>
      <c r="C65" s="3">
        <v>30.308479569999999</v>
      </c>
    </row>
    <row r="66" spans="1:23" x14ac:dyDescent="0.3">
      <c r="A66" s="3">
        <v>8</v>
      </c>
      <c r="B66" s="3">
        <v>102.59851279999999</v>
      </c>
      <c r="C66" s="3">
        <v>15.847758069999999</v>
      </c>
      <c r="E66" s="8" t="s">
        <v>21</v>
      </c>
      <c r="F66" s="9"/>
      <c r="G66" s="9"/>
      <c r="H66" s="9"/>
      <c r="I66" s="9"/>
      <c r="J66" s="9"/>
      <c r="K66" s="9"/>
      <c r="L66" s="9"/>
      <c r="M66" s="9"/>
      <c r="N66" s="9"/>
      <c r="O66" s="9"/>
      <c r="P66" s="9"/>
      <c r="Q66" s="9"/>
      <c r="R66" s="9"/>
      <c r="S66" s="9"/>
      <c r="T66" s="9"/>
      <c r="U66" s="9"/>
      <c r="V66" s="9"/>
      <c r="W66" s="9"/>
    </row>
    <row r="67" spans="1:23" x14ac:dyDescent="0.3">
      <c r="A67" s="3">
        <v>9</v>
      </c>
      <c r="B67" s="3">
        <v>102.59851279999999</v>
      </c>
      <c r="C67" s="3">
        <v>16.359483520000001</v>
      </c>
      <c r="E67" s="9" t="s">
        <v>22</v>
      </c>
      <c r="F67" s="9"/>
      <c r="G67" s="9"/>
      <c r="H67" s="9"/>
      <c r="I67" s="9"/>
      <c r="J67" s="9"/>
      <c r="K67" s="9"/>
      <c r="L67" s="9"/>
      <c r="M67" s="9"/>
      <c r="N67" s="9"/>
      <c r="O67" s="9"/>
      <c r="P67" s="9"/>
      <c r="Q67" s="9"/>
      <c r="R67" s="9"/>
      <c r="S67" s="9"/>
      <c r="T67" s="9"/>
      <c r="U67" s="9"/>
      <c r="V67" s="9"/>
      <c r="W67" s="9"/>
    </row>
    <row r="68" spans="1:23" x14ac:dyDescent="0.3">
      <c r="A68" s="3">
        <v>10</v>
      </c>
      <c r="B68" s="3">
        <v>115.6452041</v>
      </c>
      <c r="C68" s="3">
        <v>30.92015417</v>
      </c>
      <c r="E68" s="9" t="s">
        <v>23</v>
      </c>
      <c r="F68" s="9"/>
      <c r="G68" s="9"/>
      <c r="H68" s="9"/>
      <c r="I68" s="9"/>
      <c r="J68" s="9"/>
      <c r="K68" s="9"/>
      <c r="L68" s="9"/>
      <c r="M68" s="9"/>
      <c r="N68" s="9"/>
      <c r="O68" s="9"/>
      <c r="P68" s="9"/>
      <c r="Q68" s="9"/>
      <c r="R68" s="9"/>
      <c r="S68" s="9"/>
      <c r="T68" s="9"/>
      <c r="U68" s="9"/>
      <c r="V68" s="9"/>
      <c r="W68" s="9"/>
    </row>
    <row r="69" spans="1:23" x14ac:dyDescent="0.3">
      <c r="A69" s="3">
        <v>11</v>
      </c>
      <c r="B69" s="3">
        <v>111.1853528</v>
      </c>
      <c r="C69" s="3">
        <v>29.363341420000001</v>
      </c>
    </row>
    <row r="70" spans="1:23" x14ac:dyDescent="0.3">
      <c r="A70" s="3">
        <v>12</v>
      </c>
      <c r="B70" s="3">
        <v>117.59851279999999</v>
      </c>
      <c r="C70" s="3">
        <v>15.75353468</v>
      </c>
    </row>
    <row r="71" spans="1:23" x14ac:dyDescent="0.3">
      <c r="A71" s="3">
        <v>13</v>
      </c>
      <c r="B71" s="3">
        <v>122.1050553</v>
      </c>
      <c r="C71" s="3">
        <v>32.813592409999998</v>
      </c>
    </row>
    <row r="72" spans="1:23" x14ac:dyDescent="0.3">
      <c r="A72" s="3">
        <v>14</v>
      </c>
      <c r="B72" s="3">
        <v>111.1853528</v>
      </c>
      <c r="C72" s="3">
        <v>29.378436300000001</v>
      </c>
    </row>
    <row r="73" spans="1:23" x14ac:dyDescent="0.3">
      <c r="A73" s="3">
        <v>15</v>
      </c>
      <c r="B73" s="3">
        <v>108.1853528</v>
      </c>
      <c r="C73" s="3">
        <v>29.347279019999998</v>
      </c>
    </row>
    <row r="74" spans="1:23" x14ac:dyDescent="0.3">
      <c r="A74" s="3">
        <v>16</v>
      </c>
      <c r="B74" s="3">
        <v>111.1853528</v>
      </c>
      <c r="C74" s="3">
        <v>29.604526580000002</v>
      </c>
    </row>
    <row r="75" spans="1:23" x14ac:dyDescent="0.3">
      <c r="A75" s="3">
        <v>17</v>
      </c>
      <c r="B75" s="3">
        <v>114.3692933</v>
      </c>
      <c r="C75" s="3">
        <v>29.535783599999998</v>
      </c>
    </row>
    <row r="76" spans="1:23" x14ac:dyDescent="0.3">
      <c r="A76" s="3">
        <v>18</v>
      </c>
      <c r="B76" s="3">
        <v>117.59851279999999</v>
      </c>
      <c r="C76" s="3">
        <v>16.194121540000001</v>
      </c>
    </row>
    <row r="77" spans="1:23" x14ac:dyDescent="0.3">
      <c r="A77" s="3">
        <v>19</v>
      </c>
      <c r="B77" s="3">
        <v>114.3692933</v>
      </c>
      <c r="C77" s="3">
        <v>29.92939368</v>
      </c>
    </row>
    <row r="78" spans="1:23" x14ac:dyDescent="0.3">
      <c r="A78" s="3">
        <v>20</v>
      </c>
      <c r="B78" s="3">
        <v>118.47293639999999</v>
      </c>
      <c r="C78" s="3">
        <v>33.516974169999997</v>
      </c>
    </row>
    <row r="79" spans="1:23" x14ac:dyDescent="0.3">
      <c r="A79" s="3">
        <v>21</v>
      </c>
      <c r="B79" s="3">
        <v>119.1050553</v>
      </c>
      <c r="C79" s="3">
        <v>32.324649710000003</v>
      </c>
    </row>
    <row r="80" spans="1:23" x14ac:dyDescent="0.3">
      <c r="A80" s="3">
        <v>22</v>
      </c>
      <c r="B80" s="3">
        <v>110.84081740000001</v>
      </c>
      <c r="C80" s="3">
        <v>34.908211270000002</v>
      </c>
    </row>
    <row r="81" spans="1:3" x14ac:dyDescent="0.3">
      <c r="A81" s="3">
        <v>23</v>
      </c>
      <c r="B81" s="3">
        <v>120.2889958</v>
      </c>
      <c r="C81" s="3">
        <v>32.675827699999999</v>
      </c>
    </row>
    <row r="82" spans="1:3" x14ac:dyDescent="0.3">
      <c r="A82" s="3">
        <v>24</v>
      </c>
      <c r="B82" s="3">
        <v>113.82914460000001</v>
      </c>
      <c r="C82" s="3">
        <v>31.837122359999999</v>
      </c>
    </row>
    <row r="83" spans="1:3" x14ac:dyDescent="0.3">
      <c r="A83" s="3">
        <v>25</v>
      </c>
      <c r="B83" s="3">
        <v>119.1853528</v>
      </c>
      <c r="C83" s="3">
        <v>28.781727889999999</v>
      </c>
    </row>
    <row r="84" spans="1:3" x14ac:dyDescent="0.3">
      <c r="A84" s="3">
        <v>26</v>
      </c>
      <c r="B84" s="3">
        <v>114.59851279999999</v>
      </c>
      <c r="C84" s="3">
        <v>16.043174919999998</v>
      </c>
    </row>
    <row r="85" spans="1:3" x14ac:dyDescent="0.3">
      <c r="A85" s="3">
        <v>27</v>
      </c>
      <c r="B85" s="3">
        <v>120.76051990000001</v>
      </c>
      <c r="C85" s="3">
        <v>38.062823350000002</v>
      </c>
    </row>
    <row r="86" spans="1:3" x14ac:dyDescent="0.3">
      <c r="A86" s="3">
        <v>28</v>
      </c>
      <c r="B86" s="3">
        <v>119.1050553</v>
      </c>
      <c r="C86" s="3">
        <v>32.835069390000001</v>
      </c>
    </row>
    <row r="87" spans="1:3" x14ac:dyDescent="0.3">
      <c r="A87" s="3">
        <v>29</v>
      </c>
      <c r="B87" s="3">
        <v>99.564906609999994</v>
      </c>
      <c r="C87" s="3">
        <v>34.483207499999999</v>
      </c>
    </row>
    <row r="88" spans="1:3" x14ac:dyDescent="0.3">
      <c r="A88" s="3">
        <v>30</v>
      </c>
      <c r="B88" s="3">
        <v>121.84081740000001</v>
      </c>
      <c r="C88" s="3">
        <v>35.549359840000001</v>
      </c>
    </row>
    <row r="89" spans="1:3" x14ac:dyDescent="0.3">
      <c r="A89" s="3">
        <v>31</v>
      </c>
      <c r="B89" s="3">
        <v>113.48460919999999</v>
      </c>
      <c r="C89" s="3">
        <v>37.042350030000001</v>
      </c>
    </row>
    <row r="90" spans="1:3" x14ac:dyDescent="0.3">
      <c r="A90" s="3">
        <v>32</v>
      </c>
      <c r="B90" s="3">
        <v>112.2889958</v>
      </c>
      <c r="C90" s="3">
        <v>33.234361409999998</v>
      </c>
    </row>
    <row r="91" spans="1:3" x14ac:dyDescent="0.3">
      <c r="A91" s="3">
        <v>33</v>
      </c>
      <c r="B91" s="3">
        <v>119.9211148</v>
      </c>
      <c r="C91" s="3">
        <v>31.380040839999999</v>
      </c>
    </row>
    <row r="92" spans="1:3" x14ac:dyDescent="0.3">
      <c r="A92" s="3">
        <v>34</v>
      </c>
      <c r="B92" s="3">
        <v>121.39263889999999</v>
      </c>
      <c r="C92" s="3">
        <v>37.57328965</v>
      </c>
    </row>
    <row r="93" spans="1:3" x14ac:dyDescent="0.3">
      <c r="A93" s="3">
        <v>35</v>
      </c>
      <c r="B93" s="3">
        <v>111.2889958</v>
      </c>
      <c r="C93" s="3">
        <v>32.701644000000002</v>
      </c>
    </row>
    <row r="94" spans="1:3" x14ac:dyDescent="0.3">
      <c r="A94" s="3">
        <v>36</v>
      </c>
      <c r="B94" s="3">
        <v>115.0130851</v>
      </c>
      <c r="C94" s="3">
        <v>31.911223400000001</v>
      </c>
    </row>
    <row r="95" spans="1:3" x14ac:dyDescent="0.3">
      <c r="A95" s="3">
        <v>37</v>
      </c>
      <c r="B95" s="3">
        <v>114.0933825</v>
      </c>
      <c r="C95" s="3">
        <v>28.754000080000001</v>
      </c>
    </row>
    <row r="96" spans="1:3" x14ac:dyDescent="0.3">
      <c r="A96" s="3">
        <v>38</v>
      </c>
      <c r="B96" s="3">
        <v>116.909442</v>
      </c>
      <c r="C96" s="3">
        <v>27.879915489999998</v>
      </c>
    </row>
    <row r="97" spans="1:3" x14ac:dyDescent="0.3">
      <c r="A97" s="3">
        <v>39</v>
      </c>
      <c r="B97" s="3">
        <v>116.909442</v>
      </c>
      <c r="C97" s="3">
        <v>28.63050247</v>
      </c>
    </row>
    <row r="98" spans="1:3" x14ac:dyDescent="0.3">
      <c r="A98" s="3">
        <v>40</v>
      </c>
      <c r="B98" s="3">
        <v>128.4612635</v>
      </c>
      <c r="C98" s="3">
        <v>30.115434029999999</v>
      </c>
    </row>
    <row r="99" spans="1:3" x14ac:dyDescent="0.3">
      <c r="A99" s="3">
        <v>41</v>
      </c>
      <c r="B99" s="3">
        <v>116.39263889999999</v>
      </c>
      <c r="C99" s="3">
        <v>37.392524420000001</v>
      </c>
    </row>
    <row r="100" spans="1:3" x14ac:dyDescent="0.3">
      <c r="A100" s="3">
        <v>42</v>
      </c>
      <c r="B100" s="3">
        <v>115.74884710000001</v>
      </c>
      <c r="C100" s="3">
        <v>35.027175560000003</v>
      </c>
    </row>
    <row r="101" spans="1:3" x14ac:dyDescent="0.3">
      <c r="A101" s="3">
        <v>43</v>
      </c>
      <c r="B101" s="3">
        <v>117.4612635</v>
      </c>
      <c r="C101" s="3">
        <v>30.527426980000001</v>
      </c>
    </row>
    <row r="102" spans="1:3" x14ac:dyDescent="0.3">
      <c r="A102" s="3">
        <v>44</v>
      </c>
      <c r="B102" s="3">
        <v>114.0933825</v>
      </c>
      <c r="C102" s="3">
        <v>28.343975919999998</v>
      </c>
    </row>
    <row r="103" spans="1:3" x14ac:dyDescent="0.3">
      <c r="A103" s="3">
        <v>45</v>
      </c>
      <c r="B103" s="3">
        <v>114.38096609999999</v>
      </c>
      <c r="C103" s="3">
        <v>33.078631629999997</v>
      </c>
    </row>
    <row r="104" spans="1:3" x14ac:dyDescent="0.3">
      <c r="A104" s="3">
        <v>46</v>
      </c>
      <c r="B104" s="3">
        <v>117.1050553</v>
      </c>
      <c r="C104" s="3">
        <v>32.621915889999997</v>
      </c>
    </row>
    <row r="105" spans="1:3" x14ac:dyDescent="0.3">
      <c r="A105" s="3">
        <v>47</v>
      </c>
      <c r="B105" s="3">
        <v>118.2086984</v>
      </c>
      <c r="C105" s="3">
        <v>36.498617379999999</v>
      </c>
    </row>
    <row r="106" spans="1:3" x14ac:dyDescent="0.3">
      <c r="A106" s="3">
        <v>48</v>
      </c>
      <c r="B106" s="3">
        <v>116.47293639999999</v>
      </c>
      <c r="C106" s="3">
        <v>33.910055980000003</v>
      </c>
    </row>
    <row r="107" spans="1:3" x14ac:dyDescent="0.3">
      <c r="A107" s="3">
        <v>49</v>
      </c>
      <c r="B107" s="3">
        <v>127.909442</v>
      </c>
      <c r="C107" s="3">
        <v>28.07059654</v>
      </c>
    </row>
    <row r="108" spans="1:3" x14ac:dyDescent="0.3">
      <c r="A108" s="3">
        <v>50</v>
      </c>
      <c r="B108" s="3">
        <v>118.2889958</v>
      </c>
      <c r="C108" s="3">
        <v>33.458471520000003</v>
      </c>
    </row>
    <row r="109" spans="1:3" x14ac:dyDescent="0.3">
      <c r="A109" s="3">
        <v>51</v>
      </c>
      <c r="B109" s="3">
        <v>118.2889958</v>
      </c>
      <c r="C109" s="3">
        <v>33.213953949999997</v>
      </c>
    </row>
    <row r="110" spans="1:3" x14ac:dyDescent="0.3">
      <c r="A110" s="3">
        <v>52</v>
      </c>
      <c r="B110" s="3">
        <v>118.2889958</v>
      </c>
      <c r="C110" s="3">
        <v>33.436711170000002</v>
      </c>
    </row>
    <row r="111" spans="1:3" x14ac:dyDescent="0.3">
      <c r="A111" s="3">
        <v>53</v>
      </c>
      <c r="B111" s="3">
        <v>120.40431169999999</v>
      </c>
      <c r="C111" s="3">
        <v>40.398163570000001</v>
      </c>
    </row>
    <row r="112" spans="1:3" x14ac:dyDescent="0.3">
      <c r="A112" s="3">
        <v>54</v>
      </c>
      <c r="B112" s="3">
        <v>143.39263890000001</v>
      </c>
      <c r="C112" s="3">
        <v>37.620694749999998</v>
      </c>
    </row>
    <row r="113" spans="1:3" x14ac:dyDescent="0.3">
      <c r="A113" s="3">
        <v>55</v>
      </c>
      <c r="B113" s="3">
        <v>135.39263890000001</v>
      </c>
      <c r="C113" s="3">
        <v>37.25439197</v>
      </c>
    </row>
    <row r="114" spans="1:3" x14ac:dyDescent="0.3">
      <c r="A114" s="3">
        <v>56</v>
      </c>
      <c r="B114" s="3">
        <v>126.40431169999999</v>
      </c>
      <c r="C114" s="3">
        <v>40.589068449999999</v>
      </c>
    </row>
    <row r="115" spans="1:3" x14ac:dyDescent="0.3">
      <c r="A115" s="3">
        <v>57</v>
      </c>
      <c r="B115" s="3">
        <v>110.4612635</v>
      </c>
      <c r="C115" s="3">
        <v>30.147543290000002</v>
      </c>
    </row>
    <row r="116" spans="1:3" x14ac:dyDescent="0.3">
      <c r="A116" s="3">
        <v>58</v>
      </c>
      <c r="B116" s="3">
        <v>118.2889958</v>
      </c>
      <c r="C116" s="3">
        <v>32.734518180000002</v>
      </c>
    </row>
    <row r="117" spans="1:3" x14ac:dyDescent="0.3">
      <c r="A117" s="3">
        <v>59</v>
      </c>
      <c r="B117" s="3">
        <v>112.6452041</v>
      </c>
      <c r="C117" s="3">
        <v>30.615283340000001</v>
      </c>
    </row>
    <row r="118" spans="1:3" x14ac:dyDescent="0.3">
      <c r="A118" s="3">
        <v>60</v>
      </c>
      <c r="B118" s="3">
        <v>115.5765794</v>
      </c>
      <c r="C118" s="3">
        <v>37.662873670000003</v>
      </c>
    </row>
    <row r="119" spans="1:3" x14ac:dyDescent="0.3">
      <c r="A119" s="3">
        <v>61</v>
      </c>
      <c r="B119" s="3">
        <v>130.2086984</v>
      </c>
      <c r="C119" s="3">
        <v>36.888153129999999</v>
      </c>
    </row>
    <row r="120" spans="1:3" x14ac:dyDescent="0.3">
      <c r="A120" s="3">
        <v>62</v>
      </c>
      <c r="B120" s="3">
        <v>117.6685497</v>
      </c>
      <c r="C120" s="3">
        <v>37.860411429999999</v>
      </c>
    </row>
    <row r="121" spans="1:3" x14ac:dyDescent="0.3">
      <c r="A121" s="3">
        <v>63</v>
      </c>
      <c r="B121" s="3">
        <v>126.0481035</v>
      </c>
      <c r="C121" s="3">
        <v>43.390988499999999</v>
      </c>
    </row>
    <row r="122" spans="1:3" x14ac:dyDescent="0.3">
      <c r="A122" s="3">
        <v>64</v>
      </c>
      <c r="B122" s="3">
        <v>125.3123415</v>
      </c>
      <c r="C122" s="3">
        <v>40.722831149999998</v>
      </c>
    </row>
    <row r="123" spans="1:3" x14ac:dyDescent="0.3">
      <c r="A123" s="3">
        <v>65</v>
      </c>
      <c r="B123" s="3">
        <v>128.128401</v>
      </c>
      <c r="C123" s="3">
        <v>40.15948186</v>
      </c>
    </row>
    <row r="124" spans="1:3" x14ac:dyDescent="0.3">
      <c r="A124" s="3">
        <v>66</v>
      </c>
      <c r="B124" s="3">
        <v>126.59851279999999</v>
      </c>
      <c r="C124" s="3">
        <v>15.71285853</v>
      </c>
    </row>
    <row r="125" spans="1:3" x14ac:dyDescent="0.3">
      <c r="A125" s="3">
        <v>67</v>
      </c>
      <c r="B125" s="3">
        <v>132.48460919999999</v>
      </c>
      <c r="C125" s="3">
        <v>37.979956039999998</v>
      </c>
    </row>
    <row r="126" spans="1:3" x14ac:dyDescent="0.3">
      <c r="A126" s="3">
        <v>68</v>
      </c>
      <c r="B126" s="3">
        <v>133.68022250000001</v>
      </c>
      <c r="C126" s="3">
        <v>41.573974759999999</v>
      </c>
    </row>
    <row r="127" spans="1:3" x14ac:dyDescent="0.3">
      <c r="A127" s="3">
        <v>69</v>
      </c>
      <c r="B127" s="3">
        <v>133.3123415</v>
      </c>
      <c r="C127" s="3">
        <v>40.472042379999998</v>
      </c>
    </row>
    <row r="128" spans="1:3" x14ac:dyDescent="0.3">
      <c r="A128" s="3">
        <v>70</v>
      </c>
      <c r="B128" s="3">
        <v>158.30066869999999</v>
      </c>
      <c r="C128" s="3">
        <v>37.141733279999997</v>
      </c>
    </row>
    <row r="129" spans="1:3" x14ac:dyDescent="0.3">
      <c r="A129" s="3">
        <v>71</v>
      </c>
      <c r="B129" s="3">
        <v>164.59851280000001</v>
      </c>
      <c r="C129" s="3">
        <v>15.823060419999999</v>
      </c>
    </row>
    <row r="130" spans="1:3" x14ac:dyDescent="0.3">
      <c r="A130" s="3">
        <v>72</v>
      </c>
      <c r="B130" s="3">
        <v>133.41598450000001</v>
      </c>
      <c r="C130" s="3">
        <v>44.013138570000002</v>
      </c>
    </row>
    <row r="131" spans="1:3" x14ac:dyDescent="0.3">
      <c r="A131" s="3">
        <v>73</v>
      </c>
      <c r="B131" s="3">
        <v>133.14007380000001</v>
      </c>
      <c r="C131" s="3">
        <v>43.353122919999997</v>
      </c>
    </row>
    <row r="132" spans="1:3" x14ac:dyDescent="0.3">
      <c r="A132" s="3">
        <v>74</v>
      </c>
      <c r="B132" s="3">
        <v>124.7152409</v>
      </c>
      <c r="C132" s="3">
        <v>52.99775236</v>
      </c>
    </row>
    <row r="133" spans="1:3" x14ac:dyDescent="0.3">
      <c r="A133" s="3">
        <v>75</v>
      </c>
      <c r="B133" s="3">
        <v>121.864163</v>
      </c>
      <c r="C133" s="3">
        <v>42.618698469999998</v>
      </c>
    </row>
    <row r="134" spans="1:3" x14ac:dyDescent="0.3">
      <c r="A134" s="3">
        <v>76</v>
      </c>
      <c r="B134" s="3">
        <v>132.86416299999999</v>
      </c>
      <c r="C134" s="3">
        <v>42.778218639999999</v>
      </c>
    </row>
    <row r="135" spans="1:3" x14ac:dyDescent="0.3">
      <c r="A135" s="3">
        <v>77</v>
      </c>
      <c r="B135" s="3">
        <v>169.59851280000001</v>
      </c>
      <c r="C135" s="3">
        <v>16.132947439999999</v>
      </c>
    </row>
    <row r="136" spans="1:3" x14ac:dyDescent="0.3">
      <c r="A136" s="3">
        <v>78</v>
      </c>
      <c r="B136" s="3">
        <v>150.57657940000001</v>
      </c>
      <c r="C136" s="3">
        <v>37.923113209999997</v>
      </c>
    </row>
    <row r="137" spans="1:3" x14ac:dyDescent="0.3">
      <c r="A137" s="3">
        <v>79</v>
      </c>
      <c r="B137" s="3">
        <v>151.59851280000001</v>
      </c>
      <c r="C137" s="3">
        <v>15.769625420000001</v>
      </c>
    </row>
    <row r="138" spans="1:3" x14ac:dyDescent="0.3">
      <c r="A138" s="3">
        <v>80</v>
      </c>
      <c r="B138" s="3">
        <v>167.9444604</v>
      </c>
      <c r="C138" s="3">
        <v>39.42309899</v>
      </c>
    </row>
    <row r="139" spans="1:3" x14ac:dyDescent="0.3">
      <c r="A139" s="3">
        <v>81</v>
      </c>
      <c r="B139" s="3">
        <v>139.84081739999999</v>
      </c>
      <c r="C139" s="3">
        <v>34.948614689999999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02D2-42DE-43E6-84D1-3E5D3EEEA4EB}">
  <dimension ref="A1:L128"/>
  <sheetViews>
    <sheetView tabSelected="1" topLeftCell="A104" workbookViewId="0">
      <selection activeCell="F91" sqref="F91"/>
    </sheetView>
  </sheetViews>
  <sheetFormatPr defaultRowHeight="14.4" x14ac:dyDescent="0.3"/>
  <cols>
    <col min="1" max="1" width="23.21875" customWidth="1"/>
    <col min="4" max="4" width="13" customWidth="1"/>
    <col min="5" max="5" width="20.21875" customWidth="1"/>
    <col min="6" max="6" width="22.33203125" customWidth="1"/>
    <col min="8" max="8" width="19" customWidth="1"/>
    <col min="9" max="9" width="22.109375" customWidth="1"/>
    <col min="11" max="11" width="18.77734375" customWidth="1"/>
    <col min="12" max="12" width="21.5546875" customWidth="1"/>
  </cols>
  <sheetData>
    <row r="1" spans="1:12" x14ac:dyDescent="0.3">
      <c r="A1" s="1" t="s">
        <v>0</v>
      </c>
    </row>
    <row r="3" spans="1:12" x14ac:dyDescent="0.3">
      <c r="A3" s="2" t="s">
        <v>24</v>
      </c>
    </row>
    <row r="4" spans="1:12" x14ac:dyDescent="0.3">
      <c r="A4" s="8" t="s">
        <v>25</v>
      </c>
      <c r="B4" s="9"/>
      <c r="C4" s="9"/>
      <c r="D4" s="9"/>
      <c r="E4" s="9"/>
      <c r="F4" s="9"/>
      <c r="G4" s="9"/>
      <c r="H4" s="9"/>
    </row>
    <row r="5" spans="1:12" x14ac:dyDescent="0.3">
      <c r="A5" s="9" t="s">
        <v>26</v>
      </c>
      <c r="B5" s="9"/>
      <c r="C5" s="9"/>
      <c r="D5" s="9"/>
      <c r="E5" s="9"/>
      <c r="F5" s="9"/>
      <c r="G5" s="9"/>
      <c r="H5" s="9"/>
    </row>
    <row r="6" spans="1:12" x14ac:dyDescent="0.3">
      <c r="A6" s="9" t="s">
        <v>27</v>
      </c>
      <c r="B6" s="9"/>
      <c r="C6" s="9"/>
      <c r="D6" s="9"/>
      <c r="E6" s="9"/>
      <c r="F6" s="9"/>
      <c r="G6" s="9"/>
      <c r="H6" s="9"/>
    </row>
    <row r="7" spans="1:12" x14ac:dyDescent="0.3">
      <c r="A7" s="9" t="s">
        <v>28</v>
      </c>
      <c r="B7" s="9"/>
      <c r="C7" s="9"/>
      <c r="D7" s="9"/>
      <c r="E7" s="9"/>
      <c r="F7" s="9"/>
      <c r="G7" s="9"/>
      <c r="H7" s="9"/>
    </row>
    <row r="9" spans="1:12" x14ac:dyDescent="0.3">
      <c r="A9" s="8" t="s">
        <v>29</v>
      </c>
      <c r="B9" s="9"/>
      <c r="C9" s="9"/>
      <c r="D9" s="9"/>
      <c r="E9" s="9"/>
      <c r="F9" s="9"/>
      <c r="G9" s="9"/>
      <c r="H9" s="9"/>
      <c r="I9" s="9"/>
      <c r="J9" s="9"/>
      <c r="K9" s="9"/>
      <c r="L9" s="9"/>
    </row>
    <row r="10" spans="1:12" x14ac:dyDescent="0.3">
      <c r="A10" s="9" t="s">
        <v>30</v>
      </c>
      <c r="B10" s="9"/>
      <c r="C10" s="9"/>
      <c r="D10" s="9"/>
      <c r="E10" s="9"/>
      <c r="F10" s="9"/>
      <c r="G10" s="9"/>
      <c r="H10" s="9"/>
      <c r="I10" s="9"/>
      <c r="J10" s="9"/>
      <c r="K10" s="9"/>
      <c r="L10" s="9"/>
    </row>
    <row r="11" spans="1:12" x14ac:dyDescent="0.3">
      <c r="A11" s="9" t="s">
        <v>31</v>
      </c>
      <c r="B11" s="9"/>
      <c r="C11" s="9"/>
      <c r="D11" s="9"/>
      <c r="E11" s="9"/>
      <c r="F11" s="9"/>
      <c r="G11" s="9"/>
      <c r="H11" s="9"/>
      <c r="I11" s="9"/>
      <c r="J11" s="9"/>
      <c r="K11" s="9"/>
      <c r="L11" s="9"/>
    </row>
    <row r="12" spans="1:12" x14ac:dyDescent="0.3">
      <c r="A12" s="9" t="s">
        <v>32</v>
      </c>
      <c r="B12" s="9"/>
      <c r="C12" s="9"/>
      <c r="D12" s="9"/>
      <c r="E12" s="9"/>
      <c r="F12" s="9"/>
      <c r="G12" s="9"/>
      <c r="H12" s="9"/>
      <c r="I12" s="9"/>
      <c r="J12" s="9"/>
      <c r="K12" s="9"/>
      <c r="L12" s="9"/>
    </row>
    <row r="15" spans="1:12" x14ac:dyDescent="0.3">
      <c r="A15" s="2" t="s">
        <v>33</v>
      </c>
    </row>
    <row r="16" spans="1:12" x14ac:dyDescent="0.3">
      <c r="A16" s="2" t="s">
        <v>34</v>
      </c>
    </row>
    <row r="17" spans="1:12" x14ac:dyDescent="0.3">
      <c r="A17" t="s">
        <v>62</v>
      </c>
      <c r="E17" s="13" t="s">
        <v>41</v>
      </c>
      <c r="H17" s="13" t="s">
        <v>42</v>
      </c>
      <c r="K17" s="13" t="s">
        <v>43</v>
      </c>
    </row>
    <row r="18" spans="1:12" ht="15.6" x14ac:dyDescent="0.35">
      <c r="A18" s="3" t="s">
        <v>39</v>
      </c>
      <c r="B18" s="3" t="s">
        <v>35</v>
      </c>
      <c r="C18" s="3">
        <v>2000</v>
      </c>
      <c r="E18" s="3" t="s">
        <v>47</v>
      </c>
      <c r="F18" s="3">
        <f>1-0.94</f>
        <v>6.0000000000000053E-2</v>
      </c>
      <c r="H18" s="3" t="s">
        <v>52</v>
      </c>
      <c r="I18" s="3">
        <f>1-0.98</f>
        <v>2.0000000000000018E-2</v>
      </c>
      <c r="K18" s="3" t="s">
        <v>57</v>
      </c>
      <c r="L18" s="3">
        <f>1-0.96</f>
        <v>4.0000000000000036E-2</v>
      </c>
    </row>
    <row r="19" spans="1:12" ht="15.6" x14ac:dyDescent="0.35">
      <c r="A19" s="3" t="s">
        <v>36</v>
      </c>
      <c r="B19" s="3" t="s">
        <v>38</v>
      </c>
      <c r="C19" s="3">
        <v>200</v>
      </c>
      <c r="E19" s="3" t="s">
        <v>49</v>
      </c>
      <c r="F19" s="3">
        <f>_xlfn.CONFIDENCE.T(F18,C20,C18)</f>
        <v>1.2623910556929372</v>
      </c>
      <c r="H19" s="3" t="s">
        <v>53</v>
      </c>
      <c r="I19" s="3">
        <f>_xlfn.CONFIDENCE.T(I18,C20,C18)</f>
        <v>1.5618139516783853</v>
      </c>
      <c r="K19" s="3" t="s">
        <v>58</v>
      </c>
      <c r="L19" s="3">
        <f>_xlfn.CONFIDENCE.T(L18,C20,C18)</f>
        <v>1.3785962570267902</v>
      </c>
    </row>
    <row r="20" spans="1:12" ht="15.6" x14ac:dyDescent="0.35">
      <c r="A20" s="3" t="s">
        <v>40</v>
      </c>
      <c r="B20" s="3" t="s">
        <v>37</v>
      </c>
      <c r="C20" s="3">
        <v>30</v>
      </c>
      <c r="E20" s="3" t="s">
        <v>50</v>
      </c>
      <c r="F20" s="5">
        <f>C19-F19</f>
        <v>198.73760894430706</v>
      </c>
      <c r="H20" s="3" t="s">
        <v>54</v>
      </c>
      <c r="I20" s="5">
        <f>C19-I19</f>
        <v>198.43818604832163</v>
      </c>
      <c r="K20" s="3" t="s">
        <v>59</v>
      </c>
      <c r="L20" s="5">
        <f>C19-L19</f>
        <v>198.6214037429732</v>
      </c>
    </row>
    <row r="21" spans="1:12" ht="15.6" x14ac:dyDescent="0.35">
      <c r="E21" s="3" t="s">
        <v>51</v>
      </c>
      <c r="F21" s="5">
        <f>C19+F19</f>
        <v>201.26239105569294</v>
      </c>
      <c r="H21" s="3" t="s">
        <v>55</v>
      </c>
      <c r="I21" s="5">
        <f>C19+I19</f>
        <v>201.56181395167837</v>
      </c>
      <c r="K21" s="3" t="s">
        <v>60</v>
      </c>
      <c r="L21" s="5">
        <f>C19+L19</f>
        <v>201.3785962570268</v>
      </c>
    </row>
    <row r="22" spans="1:12" ht="15.6" x14ac:dyDescent="0.35">
      <c r="E22" s="10" t="s">
        <v>44</v>
      </c>
      <c r="F22" s="12" t="s">
        <v>48</v>
      </c>
      <c r="H22" s="10" t="s">
        <v>45</v>
      </c>
      <c r="I22" s="12" t="s">
        <v>56</v>
      </c>
      <c r="K22" s="10" t="s">
        <v>46</v>
      </c>
      <c r="L22" s="12" t="s">
        <v>61</v>
      </c>
    </row>
    <row r="23" spans="1:12" x14ac:dyDescent="0.3">
      <c r="A23" s="11"/>
    </row>
    <row r="25" spans="1:12" x14ac:dyDescent="0.3">
      <c r="A25" s="2" t="s">
        <v>65</v>
      </c>
    </row>
    <row r="26" spans="1:12" x14ac:dyDescent="0.3">
      <c r="A26" s="2" t="s">
        <v>63</v>
      </c>
    </row>
    <row r="27" spans="1:12" s="14" customFormat="1" x14ac:dyDescent="0.3">
      <c r="A27" s="4" t="s">
        <v>66</v>
      </c>
      <c r="C27" s="6" t="s">
        <v>67</v>
      </c>
      <c r="D27" s="6" t="s">
        <v>68</v>
      </c>
      <c r="E27" s="6" t="s">
        <v>69</v>
      </c>
      <c r="F27" s="6" t="s">
        <v>70</v>
      </c>
    </row>
    <row r="28" spans="1:12" s="14" customFormat="1" x14ac:dyDescent="0.3">
      <c r="A28" s="15">
        <v>34</v>
      </c>
      <c r="C28" s="16">
        <f>AVERAGE(A28:A45)</f>
        <v>41</v>
      </c>
      <c r="D28" s="16">
        <f>MEDIAN(A28:A45)</f>
        <v>40.5</v>
      </c>
      <c r="E28" s="17">
        <f>VARPA(A28:A45)</f>
        <v>24.111111111111111</v>
      </c>
      <c r="F28" s="17">
        <f>STDEVPA(A28:A45)</f>
        <v>4.9103066208854118</v>
      </c>
    </row>
    <row r="29" spans="1:12" s="14" customFormat="1" x14ac:dyDescent="0.3">
      <c r="A29" s="15">
        <v>36</v>
      </c>
    </row>
    <row r="30" spans="1:12" s="14" customFormat="1" x14ac:dyDescent="0.3">
      <c r="A30" s="15">
        <v>36</v>
      </c>
    </row>
    <row r="31" spans="1:12" s="14" customFormat="1" x14ac:dyDescent="0.3">
      <c r="A31" s="15">
        <v>38</v>
      </c>
    </row>
    <row r="32" spans="1:12" s="14" customFormat="1" x14ac:dyDescent="0.3">
      <c r="A32" s="15">
        <v>38</v>
      </c>
    </row>
    <row r="33" spans="1:12" s="14" customFormat="1" x14ac:dyDescent="0.3">
      <c r="A33" s="15">
        <v>39</v>
      </c>
    </row>
    <row r="34" spans="1:12" s="14" customFormat="1" x14ac:dyDescent="0.3">
      <c r="A34" s="15">
        <v>39</v>
      </c>
    </row>
    <row r="35" spans="1:12" s="14" customFormat="1" x14ac:dyDescent="0.3">
      <c r="A35" s="15">
        <v>40</v>
      </c>
    </row>
    <row r="36" spans="1:12" s="14" customFormat="1" x14ac:dyDescent="0.3">
      <c r="A36" s="15">
        <v>40</v>
      </c>
    </row>
    <row r="37" spans="1:12" s="14" customFormat="1" x14ac:dyDescent="0.3">
      <c r="A37" s="15">
        <v>41</v>
      </c>
    </row>
    <row r="38" spans="1:12" x14ac:dyDescent="0.3">
      <c r="A38" s="3">
        <v>41</v>
      </c>
      <c r="C38" s="14"/>
      <c r="D38" s="14"/>
      <c r="E38" s="14"/>
      <c r="F38" s="14"/>
    </row>
    <row r="39" spans="1:12" x14ac:dyDescent="0.3">
      <c r="A39" s="3">
        <v>41</v>
      </c>
      <c r="C39" s="14"/>
      <c r="D39" s="14"/>
      <c r="E39" s="14"/>
      <c r="F39" s="14"/>
    </row>
    <row r="40" spans="1:12" x14ac:dyDescent="0.3">
      <c r="A40" s="3">
        <v>41</v>
      </c>
      <c r="C40" s="14"/>
      <c r="D40" s="14"/>
      <c r="E40" s="14"/>
      <c r="F40" s="14"/>
    </row>
    <row r="41" spans="1:12" x14ac:dyDescent="0.3">
      <c r="A41" s="3">
        <v>42</v>
      </c>
      <c r="C41" s="14"/>
      <c r="D41" s="14"/>
      <c r="E41" s="14"/>
      <c r="F41" s="14"/>
    </row>
    <row r="42" spans="1:12" x14ac:dyDescent="0.3">
      <c r="A42" s="3">
        <v>42</v>
      </c>
      <c r="C42" s="14"/>
      <c r="D42" s="14"/>
      <c r="E42" s="14"/>
      <c r="F42" s="14"/>
    </row>
    <row r="43" spans="1:12" x14ac:dyDescent="0.3">
      <c r="A43" s="3">
        <v>45</v>
      </c>
      <c r="C43" s="14"/>
      <c r="D43" s="14"/>
      <c r="E43" s="14"/>
      <c r="F43" s="14"/>
    </row>
    <row r="44" spans="1:12" x14ac:dyDescent="0.3">
      <c r="A44" s="3">
        <v>49</v>
      </c>
      <c r="C44" s="14"/>
      <c r="D44" s="14"/>
      <c r="E44" s="14"/>
      <c r="F44" s="14"/>
    </row>
    <row r="45" spans="1:12" x14ac:dyDescent="0.3">
      <c r="A45" s="3">
        <v>56</v>
      </c>
      <c r="C45" s="14"/>
      <c r="D45" s="14"/>
      <c r="E45" s="14"/>
      <c r="F45" s="14"/>
    </row>
    <row r="47" spans="1:12" x14ac:dyDescent="0.3">
      <c r="A47" s="2" t="s">
        <v>64</v>
      </c>
    </row>
    <row r="48" spans="1:12" x14ac:dyDescent="0.3">
      <c r="A48" s="9" t="s">
        <v>71</v>
      </c>
      <c r="B48" s="9"/>
      <c r="C48" s="9"/>
      <c r="D48" s="9"/>
      <c r="E48" s="9"/>
      <c r="F48" s="9"/>
      <c r="G48" s="9"/>
      <c r="H48" s="9"/>
      <c r="I48" s="9"/>
      <c r="J48" s="9"/>
      <c r="K48" s="9"/>
      <c r="L48" s="9"/>
    </row>
    <row r="49" spans="1:12" x14ac:dyDescent="0.3">
      <c r="A49" s="9" t="s">
        <v>72</v>
      </c>
      <c r="B49" s="9"/>
      <c r="C49" s="9"/>
      <c r="D49" s="9"/>
      <c r="E49" s="9"/>
      <c r="F49" s="9"/>
      <c r="G49" s="9"/>
      <c r="H49" s="9"/>
      <c r="I49" s="9"/>
      <c r="J49" s="9"/>
      <c r="K49" s="9"/>
      <c r="L49" s="9"/>
    </row>
    <row r="52" spans="1:12" x14ac:dyDescent="0.3">
      <c r="A52" s="2" t="s">
        <v>73</v>
      </c>
    </row>
    <row r="53" spans="1:12" x14ac:dyDescent="0.3">
      <c r="A53" s="19" t="s">
        <v>78</v>
      </c>
      <c r="B53" s="9"/>
      <c r="C53" s="9"/>
      <c r="D53" s="9"/>
    </row>
    <row r="54" spans="1:12" x14ac:dyDescent="0.3">
      <c r="A54" s="2"/>
    </row>
    <row r="55" spans="1:12" x14ac:dyDescent="0.3">
      <c r="A55" s="2"/>
    </row>
    <row r="56" spans="1:12" x14ac:dyDescent="0.3">
      <c r="A56" s="2" t="s">
        <v>74</v>
      </c>
    </row>
    <row r="57" spans="1:12" x14ac:dyDescent="0.3">
      <c r="A57" s="9" t="s">
        <v>79</v>
      </c>
      <c r="B57" s="9"/>
      <c r="C57" s="9"/>
      <c r="D57" s="9"/>
      <c r="E57" s="9"/>
      <c r="F57" s="9"/>
      <c r="G57" s="9"/>
      <c r="H57" s="9"/>
      <c r="I57" s="9"/>
      <c r="J57" s="9"/>
      <c r="K57" s="9"/>
    </row>
    <row r="58" spans="1:12" x14ac:dyDescent="0.3">
      <c r="A58" s="9" t="s">
        <v>80</v>
      </c>
      <c r="B58" s="9"/>
      <c r="C58" s="9"/>
      <c r="D58" s="9"/>
      <c r="E58" s="9"/>
      <c r="F58" s="9"/>
      <c r="G58" s="9"/>
      <c r="H58" s="9"/>
      <c r="I58" s="9"/>
      <c r="J58" s="9"/>
      <c r="K58" s="9"/>
    </row>
    <row r="61" spans="1:12" x14ac:dyDescent="0.3">
      <c r="A61" s="2" t="s">
        <v>75</v>
      </c>
    </row>
    <row r="62" spans="1:12" x14ac:dyDescent="0.3">
      <c r="A62" s="9" t="s">
        <v>81</v>
      </c>
      <c r="B62" s="9"/>
      <c r="C62" s="9"/>
      <c r="D62" s="9"/>
      <c r="E62" s="9"/>
      <c r="F62" s="9"/>
      <c r="G62" s="9"/>
      <c r="H62" s="9"/>
      <c r="I62" s="9"/>
      <c r="J62" s="9"/>
      <c r="K62" s="9"/>
    </row>
    <row r="63" spans="1:12" x14ac:dyDescent="0.3">
      <c r="A63" s="9" t="s">
        <v>82</v>
      </c>
      <c r="B63" s="9"/>
      <c r="C63" s="9"/>
      <c r="D63" s="9"/>
      <c r="E63" s="9"/>
      <c r="F63" s="9"/>
      <c r="G63" s="9"/>
      <c r="H63" s="9"/>
      <c r="I63" s="9"/>
      <c r="J63" s="9"/>
      <c r="K63" s="9"/>
    </row>
    <row r="66" spans="1:10" x14ac:dyDescent="0.3">
      <c r="A66" s="2" t="s">
        <v>76</v>
      </c>
    </row>
    <row r="67" spans="1:10" x14ac:dyDescent="0.3">
      <c r="A67" s="19" t="s">
        <v>83</v>
      </c>
      <c r="B67" s="9"/>
      <c r="C67" s="9"/>
      <c r="D67" s="9"/>
      <c r="E67" s="9"/>
      <c r="F67" s="9"/>
    </row>
    <row r="68" spans="1:10" x14ac:dyDescent="0.3">
      <c r="A68" s="19" t="s">
        <v>84</v>
      </c>
      <c r="B68" s="9"/>
      <c r="C68" s="9"/>
      <c r="D68" s="9"/>
      <c r="E68" s="9"/>
      <c r="F68" s="9"/>
    </row>
    <row r="69" spans="1:10" x14ac:dyDescent="0.3">
      <c r="A69" s="19" t="s">
        <v>85</v>
      </c>
      <c r="B69" s="9"/>
      <c r="C69" s="9"/>
      <c r="D69" s="9"/>
      <c r="E69" s="9"/>
      <c r="F69" s="9"/>
    </row>
    <row r="70" spans="1:10" x14ac:dyDescent="0.3">
      <c r="A70" s="14"/>
    </row>
    <row r="71" spans="1:10" x14ac:dyDescent="0.3">
      <c r="A71" s="2"/>
    </row>
    <row r="72" spans="1:10" x14ac:dyDescent="0.3">
      <c r="A72" s="2" t="s">
        <v>77</v>
      </c>
    </row>
    <row r="73" spans="1:10" x14ac:dyDescent="0.3">
      <c r="A73" s="9" t="s">
        <v>86</v>
      </c>
      <c r="B73" s="9"/>
      <c r="C73" s="9"/>
      <c r="D73" s="9"/>
      <c r="E73" s="9"/>
      <c r="F73" s="9"/>
    </row>
    <row r="74" spans="1:10" x14ac:dyDescent="0.3">
      <c r="A74" s="9" t="s">
        <v>87</v>
      </c>
      <c r="B74" s="9"/>
      <c r="C74" s="9"/>
      <c r="D74" s="9"/>
      <c r="E74" s="9"/>
      <c r="F74" s="9"/>
    </row>
    <row r="75" spans="1:10" x14ac:dyDescent="0.3">
      <c r="A75" s="9" t="s">
        <v>88</v>
      </c>
      <c r="B75" s="9"/>
      <c r="C75" s="9"/>
      <c r="D75" s="9"/>
      <c r="E75" s="9"/>
      <c r="F75" s="9"/>
    </row>
    <row r="78" spans="1:10" x14ac:dyDescent="0.3">
      <c r="A78" s="2" t="s">
        <v>89</v>
      </c>
    </row>
    <row r="79" spans="1:10" x14ac:dyDescent="0.3">
      <c r="A79" s="2" t="s">
        <v>90</v>
      </c>
    </row>
    <row r="80" spans="1:10" x14ac:dyDescent="0.3">
      <c r="A80" s="19" t="s">
        <v>93</v>
      </c>
      <c r="B80" s="9"/>
      <c r="C80" s="9"/>
      <c r="D80" s="9"/>
      <c r="E80" s="9"/>
      <c r="F80" s="9"/>
      <c r="G80" s="9"/>
      <c r="H80" s="9"/>
      <c r="I80" s="9"/>
      <c r="J80" s="9"/>
    </row>
    <row r="81" spans="1:11" x14ac:dyDescent="0.3">
      <c r="A81" s="19" t="s">
        <v>94</v>
      </c>
      <c r="B81" s="9"/>
      <c r="C81" s="9"/>
      <c r="D81" s="9"/>
      <c r="E81" s="9"/>
      <c r="F81" s="9"/>
      <c r="G81" s="9"/>
      <c r="H81" s="9"/>
      <c r="I81" s="9"/>
      <c r="J81" s="9"/>
    </row>
    <row r="82" spans="1:11" x14ac:dyDescent="0.3">
      <c r="A82" s="19" t="s">
        <v>95</v>
      </c>
      <c r="B82" s="9"/>
      <c r="C82" s="9"/>
      <c r="D82" s="9"/>
      <c r="E82" s="9"/>
      <c r="F82" s="9"/>
      <c r="G82" s="9"/>
      <c r="H82" s="9"/>
      <c r="I82" s="9"/>
      <c r="J82" s="9"/>
    </row>
    <row r="83" spans="1:11" x14ac:dyDescent="0.3">
      <c r="A83" s="2"/>
    </row>
    <row r="84" spans="1:11" x14ac:dyDescent="0.3">
      <c r="A84" s="2" t="s">
        <v>91</v>
      </c>
    </row>
    <row r="85" spans="1:11" x14ac:dyDescent="0.3">
      <c r="A85" s="19" t="s">
        <v>96</v>
      </c>
      <c r="B85" s="9"/>
      <c r="C85" s="9"/>
      <c r="D85" s="9"/>
      <c r="E85" s="9"/>
      <c r="F85" s="9"/>
      <c r="G85" s="9"/>
      <c r="H85" s="9"/>
      <c r="I85" s="9"/>
      <c r="J85" s="9"/>
      <c r="K85" s="9"/>
    </row>
    <row r="86" spans="1:11" x14ac:dyDescent="0.3">
      <c r="A86" s="2"/>
    </row>
    <row r="87" spans="1:11" x14ac:dyDescent="0.3">
      <c r="A87" s="2" t="s">
        <v>92</v>
      </c>
    </row>
    <row r="88" spans="1:11" x14ac:dyDescent="0.3">
      <c r="A88" s="14" t="s">
        <v>98</v>
      </c>
    </row>
    <row r="89" spans="1:11" x14ac:dyDescent="0.3">
      <c r="A89" s="14" t="s">
        <v>97</v>
      </c>
      <c r="B89" s="14"/>
      <c r="C89" s="14"/>
    </row>
    <row r="90" spans="1:11" x14ac:dyDescent="0.3">
      <c r="A90" s="15" t="s">
        <v>99</v>
      </c>
      <c r="B90" s="15">
        <v>10</v>
      </c>
      <c r="C90" s="14"/>
    </row>
    <row r="91" spans="1:11" x14ac:dyDescent="0.3">
      <c r="A91" s="15" t="s">
        <v>100</v>
      </c>
      <c r="B91" s="15">
        <v>18</v>
      </c>
      <c r="C91" s="14"/>
    </row>
    <row r="92" spans="1:11" x14ac:dyDescent="0.3">
      <c r="A92" s="16" t="s">
        <v>101</v>
      </c>
      <c r="B92" s="16">
        <f>B91-B90</f>
        <v>8</v>
      </c>
      <c r="C92" s="14"/>
    </row>
    <row r="93" spans="1:11" x14ac:dyDescent="0.3">
      <c r="A93" s="14"/>
      <c r="B93" s="14"/>
      <c r="C93" s="14"/>
    </row>
    <row r="94" spans="1:11" x14ac:dyDescent="0.3">
      <c r="A94" s="14"/>
      <c r="B94" s="14"/>
      <c r="C94" s="14"/>
    </row>
    <row r="95" spans="1:11" x14ac:dyDescent="0.3">
      <c r="A95" s="20" t="s">
        <v>106</v>
      </c>
      <c r="B95" s="14"/>
      <c r="C95" s="14"/>
    </row>
    <row r="96" spans="1:11" x14ac:dyDescent="0.3">
      <c r="A96" s="19" t="s">
        <v>102</v>
      </c>
      <c r="B96" s="19"/>
      <c r="C96" s="19"/>
      <c r="D96" s="9"/>
      <c r="E96" s="9"/>
      <c r="F96" s="9"/>
      <c r="G96" s="9"/>
      <c r="H96" s="9"/>
      <c r="I96" s="9"/>
      <c r="J96" s="9"/>
      <c r="K96" s="9"/>
    </row>
    <row r="97" spans="1:11" x14ac:dyDescent="0.3">
      <c r="A97" s="19" t="s">
        <v>103</v>
      </c>
      <c r="B97" s="19"/>
      <c r="C97" s="19"/>
      <c r="D97" s="9"/>
      <c r="E97" s="9"/>
      <c r="F97" s="9"/>
      <c r="G97" s="9"/>
      <c r="H97" s="9"/>
      <c r="I97" s="9"/>
      <c r="J97" s="9"/>
      <c r="K97" s="9"/>
    </row>
    <row r="98" spans="1:11" x14ac:dyDescent="0.3">
      <c r="A98" s="19" t="s">
        <v>104</v>
      </c>
      <c r="B98" s="9"/>
      <c r="C98" s="9"/>
      <c r="D98" s="9"/>
      <c r="E98" s="9"/>
      <c r="F98" s="9"/>
      <c r="G98" s="9"/>
      <c r="H98" s="9"/>
      <c r="I98" s="9"/>
      <c r="J98" s="9"/>
      <c r="K98" s="9"/>
    </row>
    <row r="100" spans="1:11" x14ac:dyDescent="0.3">
      <c r="A100" s="2" t="s">
        <v>107</v>
      </c>
    </row>
    <row r="101" spans="1:11" x14ac:dyDescent="0.3">
      <c r="A101" s="9" t="s">
        <v>105</v>
      </c>
      <c r="B101" s="9"/>
      <c r="C101" s="9"/>
      <c r="D101" s="9"/>
      <c r="E101" s="9"/>
      <c r="F101" s="9"/>
      <c r="G101" s="9"/>
      <c r="H101" s="9"/>
      <c r="I101" s="9"/>
      <c r="J101" s="9"/>
    </row>
    <row r="104" spans="1:11" x14ac:dyDescent="0.3">
      <c r="A104" s="2" t="s">
        <v>108</v>
      </c>
    </row>
    <row r="105" spans="1:11" x14ac:dyDescent="0.3">
      <c r="A105" s="2" t="s">
        <v>114</v>
      </c>
    </row>
    <row r="106" spans="1:11" x14ac:dyDescent="0.3">
      <c r="A106" s="14" t="s">
        <v>111</v>
      </c>
    </row>
    <row r="107" spans="1:11" x14ac:dyDescent="0.3">
      <c r="A107" s="14" t="s">
        <v>97</v>
      </c>
      <c r="B107" s="14"/>
      <c r="E107" s="21"/>
      <c r="F107" s="21"/>
      <c r="G107" s="21"/>
      <c r="H107" s="21"/>
      <c r="I107" s="21"/>
    </row>
    <row r="108" spans="1:11" x14ac:dyDescent="0.3">
      <c r="A108" s="15" t="s">
        <v>99</v>
      </c>
      <c r="B108" s="15">
        <v>5</v>
      </c>
      <c r="D108" s="8" t="s">
        <v>113</v>
      </c>
      <c r="E108" s="9"/>
      <c r="F108" s="9"/>
      <c r="G108" s="9"/>
      <c r="H108" s="9"/>
      <c r="I108" s="9"/>
    </row>
    <row r="109" spans="1:11" x14ac:dyDescent="0.3">
      <c r="A109" s="15" t="s">
        <v>100</v>
      </c>
      <c r="B109" s="15">
        <v>12.5</v>
      </c>
      <c r="D109" s="9" t="s">
        <v>112</v>
      </c>
      <c r="E109" s="9"/>
      <c r="F109" s="9"/>
      <c r="G109" s="9"/>
      <c r="H109" s="9"/>
      <c r="I109" s="9"/>
    </row>
    <row r="110" spans="1:11" x14ac:dyDescent="0.3">
      <c r="A110" s="16" t="s">
        <v>101</v>
      </c>
      <c r="B110" s="16">
        <f>B109-B108</f>
        <v>7.5</v>
      </c>
    </row>
    <row r="112" spans="1:11" x14ac:dyDescent="0.3">
      <c r="A112" s="2" t="s">
        <v>109</v>
      </c>
    </row>
    <row r="113" spans="1:12" x14ac:dyDescent="0.3">
      <c r="A113" s="9" t="s">
        <v>115</v>
      </c>
      <c r="B113" s="9"/>
      <c r="C113" s="9"/>
      <c r="D113" s="9"/>
      <c r="E113" s="9"/>
      <c r="F113" s="9"/>
      <c r="G113" s="9"/>
      <c r="H113" s="9"/>
      <c r="I113" s="9"/>
    </row>
    <row r="115" spans="1:12" x14ac:dyDescent="0.3">
      <c r="A115" s="2" t="s">
        <v>110</v>
      </c>
    </row>
    <row r="116" spans="1:12" x14ac:dyDescent="0.3">
      <c r="A116" s="9" t="s">
        <v>116</v>
      </c>
      <c r="B116" s="9"/>
      <c r="C116" s="9"/>
      <c r="D116" s="9"/>
      <c r="E116" s="9"/>
      <c r="F116" s="9"/>
      <c r="G116" s="9"/>
      <c r="H116" s="9"/>
      <c r="I116" s="9"/>
      <c r="J116" s="9"/>
    </row>
    <row r="119" spans="1:12" x14ac:dyDescent="0.3">
      <c r="A119" s="2" t="s">
        <v>117</v>
      </c>
      <c r="B119" s="2"/>
    </row>
    <row r="120" spans="1:12" x14ac:dyDescent="0.3">
      <c r="A120" s="2" t="s">
        <v>118</v>
      </c>
      <c r="B120" s="2"/>
    </row>
    <row r="121" spans="1:12" x14ac:dyDescent="0.3">
      <c r="A121" s="19" t="s">
        <v>121</v>
      </c>
      <c r="B121" s="22"/>
      <c r="C121" s="9"/>
      <c r="D121" s="9"/>
      <c r="E121" s="9"/>
      <c r="F121" s="9"/>
    </row>
    <row r="122" spans="1:12" x14ac:dyDescent="0.3">
      <c r="A122" s="2"/>
      <c r="B122" s="2"/>
    </row>
    <row r="123" spans="1:12" x14ac:dyDescent="0.3">
      <c r="A123" s="2" t="s">
        <v>119</v>
      </c>
      <c r="B123" s="2"/>
    </row>
    <row r="124" spans="1:12" x14ac:dyDescent="0.3">
      <c r="A124" s="9" t="s">
        <v>122</v>
      </c>
      <c r="B124" s="22"/>
      <c r="C124" s="9"/>
      <c r="D124" s="9"/>
      <c r="E124" s="9"/>
      <c r="F124" s="9"/>
      <c r="G124" s="9"/>
      <c r="H124" s="9"/>
      <c r="I124" s="9"/>
      <c r="J124" s="9"/>
      <c r="K124" s="9"/>
      <c r="L124" s="9"/>
    </row>
    <row r="126" spans="1:12" x14ac:dyDescent="0.3">
      <c r="A126" s="2" t="s">
        <v>120</v>
      </c>
    </row>
    <row r="127" spans="1:12" x14ac:dyDescent="0.3">
      <c r="A127" s="9" t="s">
        <v>123</v>
      </c>
      <c r="B127" s="9"/>
      <c r="C127" s="9"/>
      <c r="D127" s="9"/>
      <c r="E127" s="9"/>
      <c r="F127" s="9"/>
      <c r="G127" s="9"/>
      <c r="H127" s="9"/>
      <c r="I127" s="9"/>
      <c r="J127" s="9"/>
    </row>
    <row r="128" spans="1:12" x14ac:dyDescent="0.3">
      <c r="A128" s="9" t="s">
        <v>124</v>
      </c>
      <c r="B128" s="9"/>
      <c r="C128" s="9"/>
      <c r="D128" s="9"/>
      <c r="E128" s="9"/>
      <c r="F128" s="9"/>
      <c r="G128" s="9"/>
      <c r="H128" s="9"/>
      <c r="I128" s="9"/>
      <c r="J128"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Q2-Q13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Joo</dc:creator>
  <cp:lastModifiedBy>Hannah Joo</cp:lastModifiedBy>
  <dcterms:created xsi:type="dcterms:W3CDTF">2023-12-30T11:59:51Z</dcterms:created>
  <dcterms:modified xsi:type="dcterms:W3CDTF">2023-12-31T04:00:15Z</dcterms:modified>
</cp:coreProperties>
</file>