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anna\Desktop\Nancssee\Courses\Diploma In Practical Data Analytics\Excel\Excel_Assignments\Hypothesis Testing_Excel Assignment\Hypothesis_Testing_Assignment_completed\"/>
    </mc:Choice>
  </mc:AlternateContent>
  <xr:revisionPtr revIDLastSave="0" documentId="13_ncr:1_{90378720-0955-4DFD-8228-53599EA8A581}" xr6:coauthVersionLast="47" xr6:coauthVersionMax="47" xr10:uidLastSave="{00000000-0000-0000-0000-000000000000}"/>
  <bookViews>
    <workbookView xWindow="-108" yWindow="-108" windowWidth="23256" windowHeight="12456" xr2:uid="{C170F81F-551C-48CF-83B4-903F0C0956A4}"/>
  </bookViews>
  <sheets>
    <sheet name="Cutlets" sheetId="1" r:id="rId1"/>
    <sheet name="LabTAT" sheetId="2" r:id="rId2"/>
    <sheet name="Buyer Ratio" sheetId="4" r:id="rId3"/>
    <sheet name="Customer OrderForm" sheetId="5" r:id="rId4"/>
    <sheet name="Faltoon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6" l="1"/>
  <c r="L10" i="6"/>
  <c r="L9" i="6"/>
  <c r="K10" i="6"/>
  <c r="K9" i="6"/>
  <c r="G11" i="6"/>
  <c r="G10" i="6"/>
  <c r="G9" i="6"/>
  <c r="F11" i="6"/>
  <c r="E11" i="6"/>
  <c r="F10" i="6"/>
  <c r="F9" i="6"/>
  <c r="E10" i="6"/>
  <c r="E9" i="6"/>
  <c r="G14" i="5"/>
  <c r="E14" i="4"/>
  <c r="I12" i="5"/>
  <c r="J11" i="5"/>
  <c r="J12" i="5" s="1"/>
  <c r="J10" i="5"/>
  <c r="H11" i="5"/>
  <c r="H10" i="5"/>
  <c r="H12" i="5" s="1"/>
  <c r="G11" i="5"/>
  <c r="G10" i="5"/>
  <c r="G12" i="5" s="1"/>
  <c r="I11" i="5"/>
  <c r="I10" i="5"/>
  <c r="E11" i="4"/>
  <c r="D11" i="4"/>
  <c r="C11" i="4"/>
  <c r="B11" i="4"/>
  <c r="F10" i="4"/>
  <c r="F9" i="4"/>
  <c r="G154" i="2"/>
  <c r="G153" i="2"/>
  <c r="G152" i="2"/>
  <c r="G151" i="2"/>
  <c r="K10" i="5" l="1"/>
  <c r="K11" i="5"/>
  <c r="F11" i="4"/>
  <c r="D14" i="4" s="1"/>
  <c r="M150" i="2"/>
  <c r="K12" i="5" l="1"/>
  <c r="R11" i="5" s="1"/>
  <c r="R10" i="5"/>
  <c r="C14" i="4"/>
  <c r="E15" i="4"/>
  <c r="B14" i="4"/>
  <c r="B17" i="4" s="1"/>
  <c r="D15" i="4"/>
  <c r="C15" i="4"/>
  <c r="B15" i="4"/>
  <c r="D151" i="2"/>
  <c r="D155" i="2"/>
  <c r="D154" i="2"/>
  <c r="D153" i="2"/>
  <c r="D152" i="2"/>
  <c r="D150" i="2"/>
  <c r="O87"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 i="2"/>
  <c r="N22" i="2"/>
  <c r="N14" i="2"/>
  <c r="N15" i="2"/>
  <c r="N16" i="2"/>
  <c r="N17" i="2"/>
  <c r="N18" i="2"/>
  <c r="N19" i="2"/>
  <c r="N20" i="2"/>
  <c r="N21"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 i="2"/>
  <c r="M22" i="2"/>
  <c r="M14" i="2"/>
  <c r="M15" i="2"/>
  <c r="M16" i="2"/>
  <c r="M17" i="2"/>
  <c r="M18" i="2"/>
  <c r="M19" i="2"/>
  <c r="M20" i="2"/>
  <c r="M21"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 i="2"/>
  <c r="L122"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3" i="2"/>
  <c r="L124" i="2"/>
  <c r="L125" i="2"/>
  <c r="L126" i="2"/>
  <c r="L127" i="2"/>
  <c r="L128" i="2"/>
  <c r="L129" i="2"/>
  <c r="L130" i="2"/>
  <c r="L131" i="2"/>
  <c r="L132" i="2"/>
  <c r="L13" i="2"/>
  <c r="F122" i="2"/>
  <c r="G122" i="2" s="1"/>
  <c r="F14" i="2"/>
  <c r="G14" i="2" s="1"/>
  <c r="F15" i="2"/>
  <c r="G15" i="2" s="1"/>
  <c r="F16" i="2"/>
  <c r="G16" i="2" s="1"/>
  <c r="F17" i="2"/>
  <c r="G17" i="2" s="1"/>
  <c r="F18" i="2"/>
  <c r="G18" i="2" s="1"/>
  <c r="F19" i="2"/>
  <c r="G19" i="2" s="1"/>
  <c r="F20" i="2"/>
  <c r="G20" i="2" s="1"/>
  <c r="F21" i="2"/>
  <c r="G21" i="2" s="1"/>
  <c r="F22" i="2"/>
  <c r="G22" i="2" s="1"/>
  <c r="F23" i="2"/>
  <c r="G23" i="2" s="1"/>
  <c r="F24" i="2"/>
  <c r="G24" i="2" s="1"/>
  <c r="F25" i="2"/>
  <c r="G25" i="2" s="1"/>
  <c r="F26" i="2"/>
  <c r="G26" i="2" s="1"/>
  <c r="F27" i="2"/>
  <c r="G27" i="2" s="1"/>
  <c r="F28" i="2"/>
  <c r="G28" i="2" s="1"/>
  <c r="F29" i="2"/>
  <c r="G29" i="2" s="1"/>
  <c r="F30" i="2"/>
  <c r="G30" i="2" s="1"/>
  <c r="F31" i="2"/>
  <c r="G31" i="2" s="1"/>
  <c r="F32" i="2"/>
  <c r="G32" i="2" s="1"/>
  <c r="F33" i="2"/>
  <c r="G33" i="2" s="1"/>
  <c r="F34" i="2"/>
  <c r="G34" i="2" s="1"/>
  <c r="F35" i="2"/>
  <c r="G35" i="2" s="1"/>
  <c r="F36" i="2"/>
  <c r="G36" i="2" s="1"/>
  <c r="F37" i="2"/>
  <c r="G37" i="2" s="1"/>
  <c r="F38" i="2"/>
  <c r="G38" i="2" s="1"/>
  <c r="F39" i="2"/>
  <c r="G39" i="2" s="1"/>
  <c r="F40" i="2"/>
  <c r="G40" i="2" s="1"/>
  <c r="F41" i="2"/>
  <c r="G41" i="2" s="1"/>
  <c r="F42" i="2"/>
  <c r="G42" i="2" s="1"/>
  <c r="F43" i="2"/>
  <c r="G43" i="2" s="1"/>
  <c r="F44" i="2"/>
  <c r="G44" i="2" s="1"/>
  <c r="F45" i="2"/>
  <c r="G45" i="2" s="1"/>
  <c r="F46" i="2"/>
  <c r="G46" i="2" s="1"/>
  <c r="F47" i="2"/>
  <c r="G47" i="2" s="1"/>
  <c r="F48" i="2"/>
  <c r="G48" i="2" s="1"/>
  <c r="F49" i="2"/>
  <c r="G49" i="2" s="1"/>
  <c r="F50" i="2"/>
  <c r="G50" i="2" s="1"/>
  <c r="F51" i="2"/>
  <c r="G51" i="2" s="1"/>
  <c r="F52" i="2"/>
  <c r="G52" i="2" s="1"/>
  <c r="F53" i="2"/>
  <c r="G53" i="2" s="1"/>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7" i="2"/>
  <c r="G67" i="2" s="1"/>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G87" i="2" s="1"/>
  <c r="F88" i="2"/>
  <c r="G88" i="2" s="1"/>
  <c r="F89" i="2"/>
  <c r="G89" i="2" s="1"/>
  <c r="F90" i="2"/>
  <c r="G90" i="2" s="1"/>
  <c r="F91" i="2"/>
  <c r="G91" i="2" s="1"/>
  <c r="F92" i="2"/>
  <c r="G92" i="2" s="1"/>
  <c r="F93" i="2"/>
  <c r="G93" i="2" s="1"/>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G107" i="2" s="1"/>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3" i="2"/>
  <c r="G123" i="2" s="1"/>
  <c r="F124" i="2"/>
  <c r="G124" i="2" s="1"/>
  <c r="F125" i="2"/>
  <c r="G125" i="2" s="1"/>
  <c r="F126" i="2"/>
  <c r="G126" i="2" s="1"/>
  <c r="F127" i="2"/>
  <c r="G127" i="2" s="1"/>
  <c r="F128" i="2"/>
  <c r="G128" i="2" s="1"/>
  <c r="F129" i="2"/>
  <c r="G129" i="2" s="1"/>
  <c r="F130" i="2"/>
  <c r="G130" i="2" s="1"/>
  <c r="F131" i="2"/>
  <c r="G131" i="2" s="1"/>
  <c r="F132" i="2"/>
  <c r="G132" i="2" s="1"/>
  <c r="F13" i="2"/>
  <c r="G13" i="2" s="1"/>
  <c r="N34" i="1"/>
  <c r="L31"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7" i="1"/>
  <c r="O10" i="5" l="1"/>
  <c r="P10" i="5"/>
  <c r="O11" i="5"/>
  <c r="P11" i="5"/>
  <c r="Q11" i="5"/>
  <c r="Q10" i="5"/>
</calcChain>
</file>

<file path=xl/sharedStrings.xml><?xml version="1.0" encoding="utf-8"?>
<sst xmlns="http://schemas.openxmlformats.org/spreadsheetml/2006/main" count="2179" uniqueCount="124">
  <si>
    <t>Hypothesis Testing Exercise</t>
  </si>
  <si>
    <t xml:space="preserve">A F&amp;B manager wants to determine whether there is any significant difference in the diameter of the cutlet between two units. A randomly selected sample of cutlets was collected from both units and measured? </t>
  </si>
  <si>
    <t>Analyze the data and draw inferences at 5% significance level. Please state the assumptions and tests that you carried out to check validity of the assumptions.</t>
  </si>
  <si>
    <t>Unit A</t>
  </si>
  <si>
    <t>Unit B</t>
  </si>
  <si>
    <t>Assumptions:</t>
  </si>
  <si>
    <t>Significance level</t>
  </si>
  <si>
    <t>α</t>
  </si>
  <si>
    <t>Tests:</t>
  </si>
  <si>
    <t>i</t>
  </si>
  <si>
    <r>
      <t>p</t>
    </r>
    <r>
      <rPr>
        <b/>
        <vertAlign val="subscript"/>
        <sz val="11"/>
        <color theme="1"/>
        <rFont val="Calibri"/>
        <family val="2"/>
        <scheme val="minor"/>
      </rPr>
      <t xml:space="preserve">i </t>
    </r>
    <r>
      <rPr>
        <b/>
        <sz val="11"/>
        <color theme="1"/>
        <rFont val="Calibri"/>
        <family val="2"/>
        <scheme val="minor"/>
      </rPr>
      <t>= (i-0.5)/n</t>
    </r>
  </si>
  <si>
    <t>z-score</t>
  </si>
  <si>
    <t>Unit A_asc</t>
  </si>
  <si>
    <t>Unit B_asc</t>
  </si>
  <si>
    <t>Unit A_asc_std</t>
  </si>
  <si>
    <t>Unit B_asc_std</t>
  </si>
  <si>
    <t>Conclusion: Unit A and Unit B are approximately normal distributed, proceed to F-test.</t>
  </si>
  <si>
    <t>F-test</t>
  </si>
  <si>
    <t>Normality test, F-test, standard 2 sample t-test</t>
  </si>
  <si>
    <t>Conclusion: p-value &gt; 0.05, variances of Unit A and Unit B are approximately equal, proceed to standard 2 sample t-test.</t>
  </si>
  <si>
    <t xml:space="preserve">Conclusion: </t>
  </si>
  <si>
    <t>Standard 2 sample t-test</t>
  </si>
  <si>
    <t>Inferences:</t>
  </si>
  <si>
    <t>2) At 5% significance level, there is not enough evidence to conclude that there is a significant difference in the diameter of the cutlet between Unit A and Unit B.</t>
  </si>
  <si>
    <r>
      <rPr>
        <b/>
        <sz val="11"/>
        <color theme="1"/>
        <rFont val="Calibri"/>
        <family val="2"/>
        <scheme val="minor"/>
      </rPr>
      <t>Alternative Hypothesis (H1):</t>
    </r>
    <r>
      <rPr>
        <sz val="11"/>
        <color theme="1"/>
        <rFont val="Calibri"/>
        <family val="2"/>
        <scheme val="minor"/>
      </rPr>
      <t xml:space="preserve"> There is a significant difference in the diameter of the cutlet between Unit A and Unit B.  </t>
    </r>
  </si>
  <si>
    <r>
      <rPr>
        <b/>
        <sz val="11"/>
        <color theme="1"/>
        <rFont val="Calibri"/>
        <family val="2"/>
        <scheme val="minor"/>
      </rPr>
      <t>Null Hypothesis (H0):</t>
    </r>
    <r>
      <rPr>
        <sz val="11"/>
        <color theme="1"/>
        <rFont val="Calibri"/>
        <family val="2"/>
        <scheme val="minor"/>
      </rPr>
      <t xml:space="preserve"> There is no any significant difference in the diameter of the cutlet between Unit A and Unit B.  </t>
    </r>
  </si>
  <si>
    <t>Conclusion: P-value is 0.47, which is &gt; 0.05, the α.</t>
  </si>
  <si>
    <t>1) Fail to reject the null hypothesis (H0).</t>
  </si>
  <si>
    <t>Analyze the data and determine whether there is any difference in average TAT among the different laboratories at 5% significance level.</t>
  </si>
  <si>
    <t>A hospital wants to determine whether there is any difference in the average Turn Around Time (TAT) of reports of the laboratories on their preferred list.</t>
  </si>
  <si>
    <t>They collected a random sample and recorded TAT for reports of 4 laboratories. TAT is defined as sample collected to report dispatch.</t>
  </si>
  <si>
    <t>Laboratory 1</t>
  </si>
  <si>
    <t>Laboratory 2</t>
  </si>
  <si>
    <t>Laboratory 3</t>
  </si>
  <si>
    <t>Laboratory 4</t>
  </si>
  <si>
    <r>
      <rPr>
        <b/>
        <sz val="11"/>
        <color theme="1"/>
        <rFont val="Calibri"/>
        <family val="2"/>
        <scheme val="minor"/>
      </rPr>
      <t>Null Hypothesis (H0):</t>
    </r>
    <r>
      <rPr>
        <sz val="11"/>
        <color theme="1"/>
        <rFont val="Calibri"/>
        <family val="2"/>
        <scheme val="minor"/>
      </rPr>
      <t xml:space="preserve"> There is no any difference in average Turn Around Time (TAT) of reports among different laboratories.</t>
    </r>
  </si>
  <si>
    <r>
      <rPr>
        <b/>
        <sz val="11"/>
        <color theme="1"/>
        <rFont val="Calibri"/>
        <family val="2"/>
        <scheme val="minor"/>
      </rPr>
      <t>Alternative Hypothesis (H1):</t>
    </r>
    <r>
      <rPr>
        <sz val="11"/>
        <color theme="1"/>
        <rFont val="Calibri"/>
        <family val="2"/>
        <scheme val="minor"/>
      </rPr>
      <t xml:space="preserve"> There is a difference in average Turn Around Time (TAT) of reports among different laboratories.</t>
    </r>
  </si>
  <si>
    <t>Lab1_asc</t>
  </si>
  <si>
    <t>Lab2_asc</t>
  </si>
  <si>
    <t>Lab3_asc</t>
  </si>
  <si>
    <t>Lab4_asc</t>
  </si>
  <si>
    <t>Lab1_asc_std</t>
  </si>
  <si>
    <t>Lab2_asc_std</t>
  </si>
  <si>
    <t>Lab3_asc_std</t>
  </si>
  <si>
    <t>Lab4_asc_std</t>
  </si>
  <si>
    <t>Normality Test:</t>
  </si>
  <si>
    <t>Conclusion: All sample groups are approximately normal distributed, proceed to F-test.</t>
  </si>
  <si>
    <t>F-Test:</t>
  </si>
  <si>
    <t>Lab1_Lab2</t>
  </si>
  <si>
    <t>Lab1_Lab3</t>
  </si>
  <si>
    <t>Lab1_Lab4</t>
  </si>
  <si>
    <t>Lab1 vs Lab2</t>
  </si>
  <si>
    <t>Lab1 vs Lab3</t>
  </si>
  <si>
    <t>Lab1 vs Lab4</t>
  </si>
  <si>
    <t>Lab2 vs Lab3</t>
  </si>
  <si>
    <t>Lab2 vs Lab4</t>
  </si>
  <si>
    <t>Lab3 vs Lab4</t>
  </si>
  <si>
    <t>Lab2_Lab3</t>
  </si>
  <si>
    <t>Lab2_Lab4</t>
  </si>
  <si>
    <t>Lab3_Lab4</t>
  </si>
  <si>
    <t>Variance</t>
  </si>
  <si>
    <t>Sample</t>
  </si>
  <si>
    <t>Largest Variance/Smallest Varience</t>
  </si>
  <si>
    <t># &lt;4</t>
  </si>
  <si>
    <t xml:space="preserve">All p-values are &gt; 0.05 except for the comparison highlighted in green, 0.01. However as all samples are equal in size and according to the rule of thumb, the ANOVA is robust to heterogeneity of variance </t>
  </si>
  <si>
    <t>SUMMARY</t>
  </si>
  <si>
    <t>Groups</t>
  </si>
  <si>
    <t>Count</t>
  </si>
  <si>
    <t>Sum</t>
  </si>
  <si>
    <t>Average</t>
  </si>
  <si>
    <t>ANOVA</t>
  </si>
  <si>
    <t>Source of Variation</t>
  </si>
  <si>
    <t>SS</t>
  </si>
  <si>
    <t>df</t>
  </si>
  <si>
    <t>MS</t>
  </si>
  <si>
    <t>F</t>
  </si>
  <si>
    <t>P-value</t>
  </si>
  <si>
    <t>F crit</t>
  </si>
  <si>
    <t>Between Groups</t>
  </si>
  <si>
    <t>Within Groups</t>
  </si>
  <si>
    <t>Total</t>
  </si>
  <si>
    <t>One Way ANOVA Test:</t>
  </si>
  <si>
    <t>so long as the largest variance is not more than 4 times the smallest variance (which is 1.58 in this case), one way ANOVA test is still being performed.</t>
  </si>
  <si>
    <t>Therefore there is a strong evidence to conclude that at 5% significance level, there is a difference in average Turn Around Time (TAT) of reports among different laboratories.</t>
  </si>
  <si>
    <r>
      <t>As p-value is &lt; (α = 0.05) and at the same time is extremely small (2.12x10</t>
    </r>
    <r>
      <rPr>
        <vertAlign val="superscript"/>
        <sz val="11"/>
        <color theme="1"/>
        <rFont val="Calibri"/>
        <family val="2"/>
        <scheme val="minor"/>
      </rPr>
      <t>-57</t>
    </r>
    <r>
      <rPr>
        <sz val="11"/>
        <color theme="1"/>
        <rFont val="Calibri"/>
        <family val="2"/>
        <scheme val="minor"/>
      </rPr>
      <t>), there is a strong evidence against the null hypothesis (H0). The null hypothesis (H0) is rejected.</t>
    </r>
  </si>
  <si>
    <t>Sales of products in four different regions is tabulated for males and females. Find if male-female buyer rations are similar across regions.</t>
  </si>
  <si>
    <t>East</t>
  </si>
  <si>
    <t>West</t>
  </si>
  <si>
    <t>North</t>
  </si>
  <si>
    <t>South</t>
  </si>
  <si>
    <t>Males</t>
  </si>
  <si>
    <t>Females</t>
  </si>
  <si>
    <r>
      <rPr>
        <b/>
        <sz val="11"/>
        <color theme="1"/>
        <rFont val="Calibri"/>
        <family val="2"/>
        <scheme val="minor"/>
      </rPr>
      <t xml:space="preserve">Alternative Hypothesis (H1): </t>
    </r>
    <r>
      <rPr>
        <sz val="11"/>
        <color theme="1"/>
        <rFont val="Calibri"/>
        <family val="2"/>
        <scheme val="minor"/>
      </rPr>
      <t>Male-female buyer ratios are not similar across regions.</t>
    </r>
  </si>
  <si>
    <r>
      <rPr>
        <b/>
        <sz val="11"/>
        <color theme="1"/>
        <rFont val="Calibri"/>
        <family val="2"/>
        <scheme val="minor"/>
      </rPr>
      <t xml:space="preserve">Null Hypothesis (H0): </t>
    </r>
    <r>
      <rPr>
        <sz val="11"/>
        <color theme="1"/>
        <rFont val="Calibri"/>
        <family val="2"/>
        <scheme val="minor"/>
      </rPr>
      <t>Male-female buyer ratios are similar across regions.</t>
    </r>
  </si>
  <si>
    <t>Observed Values (O)</t>
  </si>
  <si>
    <t>Row Total</t>
  </si>
  <si>
    <t>Column Total</t>
  </si>
  <si>
    <t># Grand Total</t>
  </si>
  <si>
    <t>Expected Values (E)</t>
  </si>
  <si>
    <t>Significance level, α</t>
  </si>
  <si>
    <t>Conclusion: P-value is 0.66, which is &gt; 0.05, the α. Hence, fail to reject the null hypothesis (H0).</t>
  </si>
  <si>
    <t>Hence, at 5% significance level, there is not enough evidence to conclude that male-female buyer ratios are not similar across regions.</t>
  </si>
  <si>
    <t>Telecall uses 4 centers around the globe to process customer order forms. They audit a certain % of the customer order forms. Any error in order form renders it defective and must be reworked before processing.</t>
  </si>
  <si>
    <t>The manager wants to check whether the defective % varies by center. Please analyze the data at 5% significance level and help the manager draw appropriate inferences.</t>
  </si>
  <si>
    <t>Phillippines</t>
  </si>
  <si>
    <t>Indonesia</t>
  </si>
  <si>
    <t>Malta</t>
  </si>
  <si>
    <t>India</t>
  </si>
  <si>
    <t>Error Free</t>
  </si>
  <si>
    <t>Defective</t>
  </si>
  <si>
    <r>
      <rPr>
        <b/>
        <sz val="11"/>
        <color theme="1"/>
        <rFont val="Calibri"/>
        <family val="2"/>
        <scheme val="minor"/>
      </rPr>
      <t xml:space="preserve">Alternative Hypothesis (H1): </t>
    </r>
    <r>
      <rPr>
        <sz val="11"/>
        <color theme="1"/>
        <rFont val="Calibri"/>
        <family val="2"/>
        <scheme val="minor"/>
      </rPr>
      <t>The defective % varies by center.</t>
    </r>
  </si>
  <si>
    <r>
      <rPr>
        <b/>
        <sz val="11"/>
        <color theme="1"/>
        <rFont val="Calibri"/>
        <family val="2"/>
        <scheme val="minor"/>
      </rPr>
      <t>Null Hypothesis (H0):</t>
    </r>
    <r>
      <rPr>
        <sz val="11"/>
        <color theme="1"/>
        <rFont val="Calibri"/>
        <family val="2"/>
        <scheme val="minor"/>
      </rPr>
      <t xml:space="preserve"> The defective % does not vary by center.</t>
    </r>
  </si>
  <si>
    <t>Conclusion: P-value is 0.28, which is &gt; 0.05, the α. Hence, fail to reject the null hypothesis (H0).</t>
  </si>
  <si>
    <t>Hence, at 5% significance level, there is not enough evidence to conclude that defective % varies by center.</t>
  </si>
  <si>
    <t>Fantaloons Sales managers commented that % of males versus females walking into the store differ based on day of the week. Analyze the data and determine whether there is evidence at 5 % significance level to support this hypothesis.</t>
  </si>
  <si>
    <t>Weekdays</t>
  </si>
  <si>
    <t>Weekend</t>
  </si>
  <si>
    <t>Male</t>
  </si>
  <si>
    <t>Female</t>
  </si>
  <si>
    <r>
      <rPr>
        <b/>
        <sz val="11"/>
        <color theme="1"/>
        <rFont val="Calibri"/>
        <family val="2"/>
        <scheme val="minor"/>
      </rPr>
      <t xml:space="preserve">Null Hypothesis (H0): </t>
    </r>
    <r>
      <rPr>
        <sz val="11"/>
        <color theme="1"/>
        <rFont val="Calibri"/>
        <family val="2"/>
        <scheme val="minor"/>
      </rPr>
      <t>% of males versus females walking into the store are not differ based on day of the week.</t>
    </r>
  </si>
  <si>
    <r>
      <rPr>
        <b/>
        <sz val="11"/>
        <color theme="1"/>
        <rFont val="Calibri"/>
        <family val="2"/>
        <scheme val="minor"/>
      </rPr>
      <t xml:space="preserve">Alternative Hypothesis (H1): </t>
    </r>
    <r>
      <rPr>
        <sz val="11"/>
        <color theme="1"/>
        <rFont val="Calibri"/>
        <family val="2"/>
        <scheme val="minor"/>
      </rPr>
      <t>% of males versus females walking into the store are differ based on day of the week.</t>
    </r>
  </si>
  <si>
    <t>Conclusion: P-value is very close to 0, which is very much &lt; 0.05, the α. Hence, null hypothesis (H0) is very strongly rejected.</t>
  </si>
  <si>
    <t xml:space="preserve">Hence, at 5% significance level, % of males versus females walking into the store are indeed very much differ based on day of the week, </t>
  </si>
  <si>
    <t>there is a very strong evidence to support sales managers' hypothesis.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</si>
</sst>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0"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u/>
      <sz val="11"/>
      <color theme="1"/>
      <name val="Calibri"/>
      <family val="2"/>
      <scheme val="minor"/>
    </font>
    <font>
      <b/>
      <vertAlign val="subscript"/>
      <sz val="11"/>
      <color theme="1"/>
      <name val="Calibri"/>
      <family val="2"/>
      <scheme val="minor"/>
    </font>
    <font>
      <vertAlign val="superscript"/>
      <sz val="11"/>
      <color theme="1"/>
      <name val="Calibri"/>
      <family val="2"/>
      <scheme val="minor"/>
    </font>
    <font>
      <sz val="11"/>
      <name val="Calibri"/>
      <family val="2"/>
      <scheme val="minor"/>
    </font>
    <font>
      <i/>
      <sz val="11"/>
      <name val="Calibri"/>
      <family val="2"/>
      <scheme val="minor"/>
    </font>
    <font>
      <sz val="8"/>
      <color rgb="FF111111"/>
      <name val="Courier New"/>
      <family val="3"/>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6">
    <xf numFmtId="0" fontId="0" fillId="0" borderId="0" xfId="0"/>
    <xf numFmtId="0" fontId="2" fillId="0" borderId="0" xfId="0" applyFont="1"/>
    <xf numFmtId="0" fontId="3" fillId="0" borderId="0" xfId="0" applyFont="1"/>
    <xf numFmtId="0" fontId="0" fillId="0" borderId="1" xfId="0" applyBorder="1"/>
    <xf numFmtId="0" fontId="1" fillId="0" borderId="1" xfId="0" applyFont="1" applyBorder="1"/>
    <xf numFmtId="0" fontId="4" fillId="0" borderId="0" xfId="0" applyFont="1"/>
    <xf numFmtId="2" fontId="0" fillId="0" borderId="1" xfId="0" applyNumberFormat="1" applyBorder="1"/>
    <xf numFmtId="2" fontId="0" fillId="0" borderId="0" xfId="0" applyNumberFormat="1"/>
    <xf numFmtId="0" fontId="4" fillId="2" borderId="0" xfId="0" applyFont="1" applyFill="1"/>
    <xf numFmtId="0" fontId="0" fillId="2" borderId="0" xfId="0" applyFill="1"/>
    <xf numFmtId="2" fontId="0" fillId="2" borderId="0" xfId="0" applyNumberFormat="1" applyFill="1"/>
    <xf numFmtId="0" fontId="7" fillId="0" borderId="0" xfId="0" applyFont="1"/>
    <xf numFmtId="0" fontId="8" fillId="0" borderId="0" xfId="0" applyFont="1"/>
    <xf numFmtId="0" fontId="0" fillId="3" borderId="1" xfId="0" applyFill="1" applyBorder="1"/>
    <xf numFmtId="2" fontId="0" fillId="3" borderId="1" xfId="0" applyNumberFormat="1" applyFill="1" applyBorder="1"/>
    <xf numFmtId="0" fontId="0" fillId="0" borderId="4" xfId="0" applyBorder="1"/>
    <xf numFmtId="0" fontId="3" fillId="0" borderId="5" xfId="0" applyFont="1" applyBorder="1" applyAlignment="1">
      <alignment horizontal="center"/>
    </xf>
    <xf numFmtId="0" fontId="9" fillId="0" borderId="0" xfId="0" applyFont="1"/>
    <xf numFmtId="0" fontId="1" fillId="0" borderId="0" xfId="0" applyFont="1"/>
    <xf numFmtId="0" fontId="0" fillId="0" borderId="2" xfId="0" applyBorder="1" applyAlignment="1">
      <alignment vertical="top"/>
    </xf>
    <xf numFmtId="164" fontId="0" fillId="0" borderId="1" xfId="0" applyNumberFormat="1" applyBorder="1"/>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xf>
    <xf numFmtId="0" fontId="1" fillId="0" borderId="1" xfId="0" applyFont="1" applyBorder="1" applyAlignment="1">
      <alignment horizontal="left"/>
    </xf>
    <xf numFmtId="0" fontId="1" fillId="3" borderId="1"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Q-Q Plot:</a:t>
            </a:r>
            <a:r>
              <a:rPr lang="en-US" baseline="0"/>
              <a:t> </a:t>
            </a:r>
            <a:r>
              <a:rPr lang="en-US"/>
              <a:t>Unit A_asc_std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Cutlets!$H$6</c:f>
              <c:strCache>
                <c:ptCount val="1"/>
                <c:pt idx="0">
                  <c:v>Unit A_asc_std</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tx1"/>
                </a:solidFill>
                <a:prstDash val="solid"/>
              </a:ln>
              <a:effectLst/>
            </c:spPr>
            <c:trendlineType val="linear"/>
            <c:dispRSqr val="0"/>
            <c:dispEq val="0"/>
          </c:trendline>
          <c:xVal>
            <c:numRef>
              <c:f>Cutlets!$E$7:$E$41</c:f>
              <c:numCache>
                <c:formatCode>General</c:formatCode>
                <c:ptCount val="35"/>
                <c:pt idx="0">
                  <c:v>-2.1893497555220844</c:v>
                </c:pt>
                <c:pt idx="1">
                  <c:v>-1.718451543391025</c:v>
                </c:pt>
                <c:pt idx="2">
                  <c:v>-1.4652337926855223</c:v>
                </c:pt>
                <c:pt idx="3">
                  <c:v>-1.2815515655446006</c:v>
                </c:pt>
                <c:pt idx="4">
                  <c:v>-1.13317003025956</c:v>
                </c:pt>
                <c:pt idx="5">
                  <c:v>-1.0062699858608408</c:v>
                </c:pt>
                <c:pt idx="6">
                  <c:v>-0.89380063117948894</c:v>
                </c:pt>
                <c:pt idx="7">
                  <c:v>-0.79163860774337469</c:v>
                </c:pt>
                <c:pt idx="8">
                  <c:v>-0.69714143484634172</c:v>
                </c:pt>
                <c:pt idx="9">
                  <c:v>-0.60849813449988333</c:v>
                </c:pt>
                <c:pt idx="10">
                  <c:v>-0.52440051270804089</c:v>
                </c:pt>
                <c:pt idx="11">
                  <c:v>-0.44386131192624756</c:v>
                </c:pt>
                <c:pt idx="12">
                  <c:v>-0.36610635680056969</c:v>
                </c:pt>
                <c:pt idx="13">
                  <c:v>-0.29050677112339379</c:v>
                </c:pt>
                <c:pt idx="14">
                  <c:v>-0.21653412444917083</c:v>
                </c:pt>
                <c:pt idx="15">
                  <c:v>-0.14372923370582419</c:v>
                </c:pt>
                <c:pt idx="16">
                  <c:v>-7.1679283828631674E-2</c:v>
                </c:pt>
                <c:pt idx="17">
                  <c:v>0</c:v>
                </c:pt>
                <c:pt idx="18">
                  <c:v>7.1679283828631674E-2</c:v>
                </c:pt>
                <c:pt idx="19">
                  <c:v>0.14372923370582419</c:v>
                </c:pt>
                <c:pt idx="20">
                  <c:v>0.216534124449171</c:v>
                </c:pt>
                <c:pt idx="21">
                  <c:v>0.29050677112339396</c:v>
                </c:pt>
                <c:pt idx="22">
                  <c:v>0.3661063568005698</c:v>
                </c:pt>
                <c:pt idx="23">
                  <c:v>0.44386131192624739</c:v>
                </c:pt>
                <c:pt idx="24">
                  <c:v>0.52440051270804078</c:v>
                </c:pt>
                <c:pt idx="25">
                  <c:v>0.60849813449988321</c:v>
                </c:pt>
                <c:pt idx="26">
                  <c:v>0.69714143484634172</c:v>
                </c:pt>
                <c:pt idx="27">
                  <c:v>0.79163860774337469</c:v>
                </c:pt>
                <c:pt idx="28">
                  <c:v>0.89380063117948894</c:v>
                </c:pt>
                <c:pt idx="29">
                  <c:v>1.0062699858608408</c:v>
                </c:pt>
                <c:pt idx="30">
                  <c:v>1.13317003025956</c:v>
                </c:pt>
                <c:pt idx="31">
                  <c:v>1.2815515655446006</c:v>
                </c:pt>
                <c:pt idx="32">
                  <c:v>1.4652337926855228</c:v>
                </c:pt>
                <c:pt idx="33">
                  <c:v>1.718451543391025</c:v>
                </c:pt>
                <c:pt idx="34">
                  <c:v>2.1893497555220858</c:v>
                </c:pt>
              </c:numCache>
            </c:numRef>
          </c:xVal>
          <c:yVal>
            <c:numRef>
              <c:f>Cutlets!$H$7:$H$41</c:f>
              <c:numCache>
                <c:formatCode>General</c:formatCode>
                <c:ptCount val="35"/>
                <c:pt idx="0">
                  <c:v>-2.0162077763474771</c:v>
                </c:pt>
                <c:pt idx="1">
                  <c:v>-1.6816129038219718</c:v>
                </c:pt>
                <c:pt idx="2">
                  <c:v>-1.5235038241622498</c:v>
                </c:pt>
                <c:pt idx="3">
                  <c:v>-1.463519458414152</c:v>
                </c:pt>
                <c:pt idx="4">
                  <c:v>-1.1753864645605818</c:v>
                </c:pt>
                <c:pt idx="5">
                  <c:v>-1.1618639774844222</c:v>
                </c:pt>
                <c:pt idx="6">
                  <c:v>-0.83108313977527026</c:v>
                </c:pt>
                <c:pt idx="7">
                  <c:v>-0.72845093017159068</c:v>
                </c:pt>
                <c:pt idx="8">
                  <c:v>-0.67782828624545299</c:v>
                </c:pt>
                <c:pt idx="9">
                  <c:v>-0.62304487706510936</c:v>
                </c:pt>
                <c:pt idx="10">
                  <c:v>-0.56271378087916524</c:v>
                </c:pt>
                <c:pt idx="11">
                  <c:v>-0.4978751890011659</c:v>
                </c:pt>
                <c:pt idx="12">
                  <c:v>-0.35848955298535773</c:v>
                </c:pt>
                <c:pt idx="13">
                  <c:v>-0.32763054401668518</c:v>
                </c:pt>
                <c:pt idx="14">
                  <c:v>-0.32416323963818139</c:v>
                </c:pt>
                <c:pt idx="15">
                  <c:v>-0.27250040439849216</c:v>
                </c:pt>
                <c:pt idx="16">
                  <c:v>-0.26348541301438472</c:v>
                </c:pt>
                <c:pt idx="17">
                  <c:v>-0.26105829994943236</c:v>
                </c:pt>
                <c:pt idx="18">
                  <c:v>-8.2838854894398767E-2</c:v>
                </c:pt>
                <c:pt idx="19">
                  <c:v>0.14912380802743003</c:v>
                </c:pt>
                <c:pt idx="20">
                  <c:v>0.22921853917084248</c:v>
                </c:pt>
                <c:pt idx="21">
                  <c:v>0.47470368916882782</c:v>
                </c:pt>
                <c:pt idx="22">
                  <c:v>0.47505041960668037</c:v>
                </c:pt>
                <c:pt idx="23">
                  <c:v>0.68378214319254005</c:v>
                </c:pt>
                <c:pt idx="24">
                  <c:v>0.8717100405073831</c:v>
                </c:pt>
                <c:pt idx="25">
                  <c:v>0.89875501465970242</c:v>
                </c:pt>
                <c:pt idx="26">
                  <c:v>0.91435788436296495</c:v>
                </c:pt>
                <c:pt idx="27">
                  <c:v>0.92337287574707239</c:v>
                </c:pt>
                <c:pt idx="28">
                  <c:v>0.9781562849274128</c:v>
                </c:pt>
                <c:pt idx="29">
                  <c:v>1.1456270864090918</c:v>
                </c:pt>
                <c:pt idx="30">
                  <c:v>1.2759977310407924</c:v>
                </c:pt>
                <c:pt idx="31">
                  <c:v>1.2964548268739566</c:v>
                </c:pt>
                <c:pt idx="32">
                  <c:v>1.3009623225660119</c:v>
                </c:pt>
                <c:pt idx="33">
                  <c:v>1.4899304111944065</c:v>
                </c:pt>
                <c:pt idx="34">
                  <c:v>1.7260538393704348</c:v>
                </c:pt>
              </c:numCache>
            </c:numRef>
          </c:yVal>
          <c:smooth val="0"/>
          <c:extLst>
            <c:ext xmlns:c16="http://schemas.microsoft.com/office/drawing/2014/chart" uri="{C3380CC4-5D6E-409C-BE32-E72D297353CC}">
              <c16:uniqueId val="{00000000-95C3-4513-8367-ABEDA6E5DC09}"/>
            </c:ext>
          </c:extLst>
        </c:ser>
        <c:dLbls>
          <c:showLegendKey val="0"/>
          <c:showVal val="0"/>
          <c:showCatName val="0"/>
          <c:showSerName val="0"/>
          <c:showPercent val="0"/>
          <c:showBubbleSize val="0"/>
        </c:dLbls>
        <c:axId val="1114734687"/>
        <c:axId val="1062897919"/>
      </c:scatterChart>
      <c:valAx>
        <c:axId val="11147346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Normal theoretical quantiles (z-score)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897919"/>
        <c:crossesAt val="-2.5"/>
        <c:crossBetween val="midCat"/>
      </c:valAx>
      <c:valAx>
        <c:axId val="106289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Unit A_asc_std (z-score)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734687"/>
        <c:crossesAt val="-3"/>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Q-Q Plot: Unit B_asc_std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Cutlets!$I$6</c:f>
              <c:strCache>
                <c:ptCount val="1"/>
                <c:pt idx="0">
                  <c:v>Unit B_asc_std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tx1"/>
                </a:solidFill>
                <a:prstDash val="solid"/>
              </a:ln>
              <a:effectLst/>
            </c:spPr>
            <c:trendlineType val="linear"/>
            <c:dispRSqr val="0"/>
            <c:dispEq val="0"/>
          </c:trendline>
          <c:xVal>
            <c:numRef>
              <c:f>Cutlets!$E$7:$E$41</c:f>
              <c:numCache>
                <c:formatCode>General</c:formatCode>
                <c:ptCount val="35"/>
                <c:pt idx="0">
                  <c:v>-2.1893497555220844</c:v>
                </c:pt>
                <c:pt idx="1">
                  <c:v>-1.718451543391025</c:v>
                </c:pt>
                <c:pt idx="2">
                  <c:v>-1.4652337926855223</c:v>
                </c:pt>
                <c:pt idx="3">
                  <c:v>-1.2815515655446006</c:v>
                </c:pt>
                <c:pt idx="4">
                  <c:v>-1.13317003025956</c:v>
                </c:pt>
                <c:pt idx="5">
                  <c:v>-1.0062699858608408</c:v>
                </c:pt>
                <c:pt idx="6">
                  <c:v>-0.89380063117948894</c:v>
                </c:pt>
                <c:pt idx="7">
                  <c:v>-0.79163860774337469</c:v>
                </c:pt>
                <c:pt idx="8">
                  <c:v>-0.69714143484634172</c:v>
                </c:pt>
                <c:pt idx="9">
                  <c:v>-0.60849813449988333</c:v>
                </c:pt>
                <c:pt idx="10">
                  <c:v>-0.52440051270804089</c:v>
                </c:pt>
                <c:pt idx="11">
                  <c:v>-0.44386131192624756</c:v>
                </c:pt>
                <c:pt idx="12">
                  <c:v>-0.36610635680056969</c:v>
                </c:pt>
                <c:pt idx="13">
                  <c:v>-0.29050677112339379</c:v>
                </c:pt>
                <c:pt idx="14">
                  <c:v>-0.21653412444917083</c:v>
                </c:pt>
                <c:pt idx="15">
                  <c:v>-0.14372923370582419</c:v>
                </c:pt>
                <c:pt idx="16">
                  <c:v>-7.1679283828631674E-2</c:v>
                </c:pt>
                <c:pt idx="17">
                  <c:v>0</c:v>
                </c:pt>
                <c:pt idx="18">
                  <c:v>7.1679283828631674E-2</c:v>
                </c:pt>
                <c:pt idx="19">
                  <c:v>0.14372923370582419</c:v>
                </c:pt>
                <c:pt idx="20">
                  <c:v>0.216534124449171</c:v>
                </c:pt>
                <c:pt idx="21">
                  <c:v>0.29050677112339396</c:v>
                </c:pt>
                <c:pt idx="22">
                  <c:v>0.3661063568005698</c:v>
                </c:pt>
                <c:pt idx="23">
                  <c:v>0.44386131192624739</c:v>
                </c:pt>
                <c:pt idx="24">
                  <c:v>0.52440051270804078</c:v>
                </c:pt>
                <c:pt idx="25">
                  <c:v>0.60849813449988321</c:v>
                </c:pt>
                <c:pt idx="26">
                  <c:v>0.69714143484634172</c:v>
                </c:pt>
                <c:pt idx="27">
                  <c:v>0.79163860774337469</c:v>
                </c:pt>
                <c:pt idx="28">
                  <c:v>0.89380063117948894</c:v>
                </c:pt>
                <c:pt idx="29">
                  <c:v>1.0062699858608408</c:v>
                </c:pt>
                <c:pt idx="30">
                  <c:v>1.13317003025956</c:v>
                </c:pt>
                <c:pt idx="31">
                  <c:v>1.2815515655446006</c:v>
                </c:pt>
                <c:pt idx="32">
                  <c:v>1.4652337926855228</c:v>
                </c:pt>
                <c:pt idx="33">
                  <c:v>1.718451543391025</c:v>
                </c:pt>
                <c:pt idx="34">
                  <c:v>2.1893497555220858</c:v>
                </c:pt>
              </c:numCache>
            </c:numRef>
          </c:xVal>
          <c:yVal>
            <c:numRef>
              <c:f>Cutlets!$I$7:$I$41</c:f>
              <c:numCache>
                <c:formatCode>General</c:formatCode>
                <c:ptCount val="35"/>
                <c:pt idx="0">
                  <c:v>-2.6974239879254251</c:v>
                </c:pt>
                <c:pt idx="1">
                  <c:v>-1.833709832065106</c:v>
                </c:pt>
                <c:pt idx="2">
                  <c:v>-1.2888651976704131</c:v>
                </c:pt>
                <c:pt idx="3">
                  <c:v>-1.1249167587798661</c:v>
                </c:pt>
                <c:pt idx="4">
                  <c:v>-0.88438139372908442</c:v>
                </c:pt>
                <c:pt idx="5">
                  <c:v>-0.86516186092841474</c:v>
                </c:pt>
                <c:pt idx="6">
                  <c:v>-0.77983878349514613</c:v>
                </c:pt>
                <c:pt idx="7">
                  <c:v>-0.68228509427963435</c:v>
                </c:pt>
                <c:pt idx="8">
                  <c:v>-0.63045059672631965</c:v>
                </c:pt>
                <c:pt idx="9">
                  <c:v>-0.59667081180393211</c:v>
                </c:pt>
                <c:pt idx="10">
                  <c:v>-0.57978091934273956</c:v>
                </c:pt>
                <c:pt idx="11">
                  <c:v>-0.56492946217858808</c:v>
                </c:pt>
                <c:pt idx="12">
                  <c:v>-0.51396857975257437</c:v>
                </c:pt>
                <c:pt idx="13">
                  <c:v>-0.44640900990780191</c:v>
                </c:pt>
                <c:pt idx="14">
                  <c:v>-0.24256548020374716</c:v>
                </c:pt>
                <c:pt idx="15">
                  <c:v>-0.21956028185143439</c:v>
                </c:pt>
                <c:pt idx="16">
                  <c:v>-0.13423720441816581</c:v>
                </c:pt>
                <c:pt idx="17">
                  <c:v>-7.1045710209908922E-2</c:v>
                </c:pt>
                <c:pt idx="18">
                  <c:v>0.14269879093691437</c:v>
                </c:pt>
                <c:pt idx="19">
                  <c:v>0.17385773047739098</c:v>
                </c:pt>
                <c:pt idx="20">
                  <c:v>0.25044465663762838</c:v>
                </c:pt>
                <c:pt idx="21">
                  <c:v>0.39284392238803095</c:v>
                </c:pt>
                <c:pt idx="22">
                  <c:v>0.44759047036569288</c:v>
                </c:pt>
                <c:pt idx="23">
                  <c:v>0.54718259487824306</c:v>
                </c:pt>
                <c:pt idx="24">
                  <c:v>0.56436369238187178</c:v>
                </c:pt>
                <c:pt idx="25">
                  <c:v>0.59552263192234833</c:v>
                </c:pt>
                <c:pt idx="26">
                  <c:v>0.74811407415795317</c:v>
                </c:pt>
                <c:pt idx="27">
                  <c:v>0.80344303222048241</c:v>
                </c:pt>
                <c:pt idx="28">
                  <c:v>0.99796800056663859</c:v>
                </c:pt>
                <c:pt idx="29">
                  <c:v>1.2323880597263002</c:v>
                </c:pt>
                <c:pt idx="30">
                  <c:v>1.285969787534222</c:v>
                </c:pt>
                <c:pt idx="31">
                  <c:v>1.3328537993661538</c:v>
                </c:pt>
                <c:pt idx="32">
                  <c:v>1.3602270733549848</c:v>
                </c:pt>
                <c:pt idx="33">
                  <c:v>1.5870758014113524</c:v>
                </c:pt>
                <c:pt idx="34">
                  <c:v>1.693656846942329</c:v>
                </c:pt>
              </c:numCache>
            </c:numRef>
          </c:yVal>
          <c:smooth val="0"/>
          <c:extLst>
            <c:ext xmlns:c16="http://schemas.microsoft.com/office/drawing/2014/chart" uri="{C3380CC4-5D6E-409C-BE32-E72D297353CC}">
              <c16:uniqueId val="{00000000-4F13-44A1-A1E9-0306E4BF6602}"/>
            </c:ext>
          </c:extLst>
        </c:ser>
        <c:dLbls>
          <c:showLegendKey val="0"/>
          <c:showVal val="0"/>
          <c:showCatName val="0"/>
          <c:showSerName val="0"/>
          <c:showPercent val="0"/>
          <c:showBubbleSize val="0"/>
        </c:dLbls>
        <c:axId val="1054754767"/>
        <c:axId val="1207304927"/>
      </c:scatterChart>
      <c:valAx>
        <c:axId val="10547547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Normal theoretical quantiles (z-score)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304927"/>
        <c:crossesAt val="-3"/>
        <c:crossBetween val="midCat"/>
      </c:valAx>
      <c:valAx>
        <c:axId val="120730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Unit B_asc_std (z-score)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754767"/>
        <c:crossesAt val="-3"/>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Q-Q Plot: Lab1_asc_std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LabTAT!$L$12</c:f>
              <c:strCache>
                <c:ptCount val="1"/>
                <c:pt idx="0">
                  <c:v>Lab1_asc_std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olid"/>
              </a:ln>
              <a:effectLst/>
            </c:spPr>
            <c:trendlineType val="linear"/>
            <c:dispRSqr val="0"/>
            <c:dispEq val="0"/>
          </c:trendline>
          <c:xVal>
            <c:numRef>
              <c:f>LabTAT!$G$13:$G$132</c:f>
              <c:numCache>
                <c:formatCode>General</c:formatCode>
                <c:ptCount val="120"/>
                <c:pt idx="0">
                  <c:v>-2.63825727347675</c:v>
                </c:pt>
                <c:pt idx="1">
                  <c:v>-2.2414027276049446</c:v>
                </c:pt>
                <c:pt idx="2">
                  <c:v>-2.0368341317013887</c:v>
                </c:pt>
                <c:pt idx="3">
                  <c:v>-1.8931845346736642</c:v>
                </c:pt>
                <c:pt idx="4">
                  <c:v>-1.7804643416920256</c:v>
                </c:pt>
                <c:pt idx="5">
                  <c:v>-1.6866708163300608</c:v>
                </c:pt>
                <c:pt idx="6">
                  <c:v>-1.6057296060590072</c:v>
                </c:pt>
                <c:pt idx="7">
                  <c:v>-1.5341205443525459</c:v>
                </c:pt>
                <c:pt idx="8">
                  <c:v>-1.469612744319599</c:v>
                </c:pt>
                <c:pt idx="9">
                  <c:v>-1.4106991784503988</c:v>
                </c:pt>
                <c:pt idx="10">
                  <c:v>-1.3563117453352478</c:v>
                </c:pt>
                <c:pt idx="11">
                  <c:v>-1.3056645257298085</c:v>
                </c:pt>
                <c:pt idx="12">
                  <c:v>-1.258161561063097</c:v>
                </c:pt>
                <c:pt idx="13">
                  <c:v>-1.2133396224885178</c:v>
                </c:pt>
                <c:pt idx="14">
                  <c:v>-1.170831118956791</c:v>
                </c:pt>
                <c:pt idx="15">
                  <c:v>-1.1303391749761575</c:v>
                </c:pt>
                <c:pt idx="16">
                  <c:v>-1.091620367434168</c:v>
                </c:pt>
                <c:pt idx="17">
                  <c:v>-1.054472451770053</c:v>
                </c:pt>
                <c:pt idx="18">
                  <c:v>-1.0187254360963267</c:v>
                </c:pt>
                <c:pt idx="19">
                  <c:v>-0.98423496044632541</c:v>
                </c:pt>
                <c:pt idx="20">
                  <c:v>-0.95087729940193999</c:v>
                </c:pt>
                <c:pt idx="21">
                  <c:v>-0.91854553105910053</c:v>
                </c:pt>
                <c:pt idx="22">
                  <c:v>-0.88714655901887607</c:v>
                </c:pt>
                <c:pt idx="23">
                  <c:v>-0.85659876830051918</c:v>
                </c:pt>
                <c:pt idx="24">
                  <c:v>-0.82683015918578762</c:v>
                </c:pt>
                <c:pt idx="25">
                  <c:v>-0.79777684612523825</c:v>
                </c:pt>
                <c:pt idx="26">
                  <c:v>-0.76938183882860001</c:v>
                </c:pt>
                <c:pt idx="27">
                  <c:v>-0.74159404386151673</c:v>
                </c:pt>
                <c:pt idx="28">
                  <c:v>-0.71436744028018739</c:v>
                </c:pt>
                <c:pt idx="29">
                  <c:v>-0.68766039389596745</c:v>
                </c:pt>
                <c:pt idx="30">
                  <c:v>-0.66143508290656117</c:v>
                </c:pt>
                <c:pt idx="31">
                  <c:v>-0.63565701369758276</c:v>
                </c:pt>
                <c:pt idx="32">
                  <c:v>-0.6102946101863328</c:v>
                </c:pt>
                <c:pt idx="33">
                  <c:v>-0.58531886355354357</c:v>
                </c:pt>
                <c:pt idx="34">
                  <c:v>-0.5607030318750833</c:v>
                </c:pt>
                <c:pt idx="35">
                  <c:v>-0.53642238122982666</c:v>
                </c:pt>
                <c:pt idx="36">
                  <c:v>-0.51245396147093147</c:v>
                </c:pt>
                <c:pt idx="37">
                  <c:v>-0.48877641111466941</c:v>
                </c:pt>
                <c:pt idx="38">
                  <c:v>-0.46536978680435537</c:v>
                </c:pt>
                <c:pt idx="39">
                  <c:v>-0.44221541360690492</c:v>
                </c:pt>
                <c:pt idx="40">
                  <c:v>-0.41929575304139605</c:v>
                </c:pt>
                <c:pt idx="41">
                  <c:v>-0.39659428625696769</c:v>
                </c:pt>
                <c:pt idx="42">
                  <c:v>-0.37409541019772358</c:v>
                </c:pt>
                <c:pt idx="43">
                  <c:v>-0.35178434493515626</c:v>
                </c:pt>
                <c:pt idx="44">
                  <c:v>-0.32964705062960331</c:v>
                </c:pt>
                <c:pt idx="45">
                  <c:v>-0.30767015281359317</c:v>
                </c:pt>
                <c:pt idx="46">
                  <c:v>-0.28584087488116566</c:v>
                </c:pt>
                <c:pt idx="47">
                  <c:v>-0.26414697682592364</c:v>
                </c:pt>
                <c:pt idx="48">
                  <c:v>-0.24257669940264884</c:v>
                </c:pt>
                <c:pt idx="49">
                  <c:v>-0.22111871299757052</c:v>
                </c:pt>
                <c:pt idx="50">
                  <c:v>-0.19976207058460896</c:v>
                </c:pt>
                <c:pt idx="51">
                  <c:v>-0.17849616422220874</c:v>
                </c:pt>
                <c:pt idx="52">
                  <c:v>-0.1573106846101707</c:v>
                </c:pt>
                <c:pt idx="53">
                  <c:v>-0.13619558328020984</c:v>
                </c:pt>
                <c:pt idx="54">
                  <c:v>-0.11514103703939974</c:v>
                </c:pt>
                <c:pt idx="55">
                  <c:v>-9.4137414323536367E-2</c:v>
                </c:pt>
                <c:pt idx="56">
                  <c:v>-7.3175243148818681E-2</c:v>
                </c:pt>
                <c:pt idx="57">
                  <c:v>-5.2245180375940357E-2</c:v>
                </c:pt>
                <c:pt idx="58">
                  <c:v>-3.1337982021426625E-2</c:v>
                </c:pt>
                <c:pt idx="59">
                  <c:v>-1.0444474367329168E-2</c:v>
                </c:pt>
                <c:pt idx="60">
                  <c:v>1.0444474367329168E-2</c:v>
                </c:pt>
                <c:pt idx="61">
                  <c:v>3.1337982021426479E-2</c:v>
                </c:pt>
                <c:pt idx="62">
                  <c:v>5.2245180375940489E-2</c:v>
                </c:pt>
                <c:pt idx="63">
                  <c:v>7.3175243148818681E-2</c:v>
                </c:pt>
                <c:pt idx="64">
                  <c:v>9.4137414323536367E-2</c:v>
                </c:pt>
                <c:pt idx="65">
                  <c:v>0.1151410370393996</c:v>
                </c:pt>
                <c:pt idx="66">
                  <c:v>0.13619558328021</c:v>
                </c:pt>
                <c:pt idx="67">
                  <c:v>0.1573106846101707</c:v>
                </c:pt>
                <c:pt idx="68">
                  <c:v>0.17849616422220863</c:v>
                </c:pt>
                <c:pt idx="69">
                  <c:v>0.19976207058460907</c:v>
                </c:pt>
                <c:pt idx="70">
                  <c:v>0.22111871299757052</c:v>
                </c:pt>
                <c:pt idx="71">
                  <c:v>0.24257669940264884</c:v>
                </c:pt>
                <c:pt idx="72">
                  <c:v>0.26414697682592353</c:v>
                </c:pt>
                <c:pt idx="73">
                  <c:v>0.28584087488116572</c:v>
                </c:pt>
                <c:pt idx="74">
                  <c:v>0.30767015281359317</c:v>
                </c:pt>
                <c:pt idx="75">
                  <c:v>0.32964705062960331</c:v>
                </c:pt>
                <c:pt idx="76">
                  <c:v>0.35178434493515615</c:v>
                </c:pt>
                <c:pt idx="77">
                  <c:v>0.37409541019772363</c:v>
                </c:pt>
                <c:pt idx="78">
                  <c:v>0.39659428625696769</c:v>
                </c:pt>
                <c:pt idx="79">
                  <c:v>0.41929575304139605</c:v>
                </c:pt>
                <c:pt idx="80">
                  <c:v>0.44221541360690469</c:v>
                </c:pt>
                <c:pt idx="81">
                  <c:v>0.46536978680435553</c:v>
                </c:pt>
                <c:pt idx="82">
                  <c:v>0.48877641111466941</c:v>
                </c:pt>
                <c:pt idx="83">
                  <c:v>0.51245396147093125</c:v>
                </c:pt>
                <c:pt idx="84">
                  <c:v>0.53642238122982666</c:v>
                </c:pt>
                <c:pt idx="85">
                  <c:v>0.5607030318750833</c:v>
                </c:pt>
                <c:pt idx="86">
                  <c:v>0.58531886355354357</c:v>
                </c:pt>
                <c:pt idx="87">
                  <c:v>0.61029461018633246</c:v>
                </c:pt>
                <c:pt idx="88">
                  <c:v>0.63565701369758265</c:v>
                </c:pt>
                <c:pt idx="89">
                  <c:v>0.66143508290656117</c:v>
                </c:pt>
                <c:pt idx="90">
                  <c:v>0.68766039389596745</c:v>
                </c:pt>
                <c:pt idx="91">
                  <c:v>0.71436744028018784</c:v>
                </c:pt>
                <c:pt idx="92">
                  <c:v>0.74159404386151673</c:v>
                </c:pt>
                <c:pt idx="93">
                  <c:v>0.76938183882860001</c:v>
                </c:pt>
                <c:pt idx="94">
                  <c:v>0.79777684612523825</c:v>
                </c:pt>
                <c:pt idx="95">
                  <c:v>0.82683015918578795</c:v>
                </c:pt>
                <c:pt idx="96">
                  <c:v>0.85659876830051918</c:v>
                </c:pt>
                <c:pt idx="97">
                  <c:v>0.88714655901887607</c:v>
                </c:pt>
                <c:pt idx="98">
                  <c:v>0.91854553105910053</c:v>
                </c:pt>
                <c:pt idx="99">
                  <c:v>0.95087729940193921</c:v>
                </c:pt>
                <c:pt idx="100">
                  <c:v>0.98423496044632541</c:v>
                </c:pt>
                <c:pt idx="101">
                  <c:v>1.0187254360963267</c:v>
                </c:pt>
                <c:pt idx="102">
                  <c:v>1.054472451770053</c:v>
                </c:pt>
                <c:pt idx="103">
                  <c:v>1.0916203674341685</c:v>
                </c:pt>
                <c:pt idx="104">
                  <c:v>1.1303391749761575</c:v>
                </c:pt>
                <c:pt idx="105">
                  <c:v>1.170831118956791</c:v>
                </c:pt>
                <c:pt idx="106">
                  <c:v>1.213339622488518</c:v>
                </c:pt>
                <c:pt idx="107">
                  <c:v>1.2581615610630965</c:v>
                </c:pt>
                <c:pt idx="108">
                  <c:v>1.3056645257298085</c:v>
                </c:pt>
                <c:pt idx="109">
                  <c:v>1.3563117453352478</c:v>
                </c:pt>
                <c:pt idx="110">
                  <c:v>1.4106991784503966</c:v>
                </c:pt>
                <c:pt idx="111">
                  <c:v>1.4696127443196003</c:v>
                </c:pt>
                <c:pt idx="112">
                  <c:v>1.5341205443525465</c:v>
                </c:pt>
                <c:pt idx="113">
                  <c:v>1.6057296060590072</c:v>
                </c:pt>
                <c:pt idx="114">
                  <c:v>1.686670816330061</c:v>
                </c:pt>
                <c:pt idx="115">
                  <c:v>1.7804643416920258</c:v>
                </c:pt>
                <c:pt idx="116">
                  <c:v>1.8931845346736642</c:v>
                </c:pt>
                <c:pt idx="117">
                  <c:v>2.0368341317013874</c:v>
                </c:pt>
                <c:pt idx="118">
                  <c:v>2.2414027276049464</c:v>
                </c:pt>
                <c:pt idx="119">
                  <c:v>2.6382572734767509</c:v>
                </c:pt>
              </c:numCache>
            </c:numRef>
          </c:xVal>
          <c:yVal>
            <c:numRef>
              <c:f>LabTAT!$L$13:$L$132</c:f>
              <c:numCache>
                <c:formatCode>General</c:formatCode>
                <c:ptCount val="120"/>
                <c:pt idx="0">
                  <c:v>-3.0410520152519633</c:v>
                </c:pt>
                <c:pt idx="1">
                  <c:v>-2.6448047828963963</c:v>
                </c:pt>
                <c:pt idx="2">
                  <c:v>-2.4648994302751928</c:v>
                </c:pt>
                <c:pt idx="3">
                  <c:v>-2.2106028347979594</c:v>
                </c:pt>
                <c:pt idx="4">
                  <c:v>-1.8333329603138275</c:v>
                </c:pt>
                <c:pt idx="5">
                  <c:v>-1.7513507743092287</c:v>
                </c:pt>
                <c:pt idx="6">
                  <c:v>-1.6109183260606086</c:v>
                </c:pt>
                <c:pt idx="7">
                  <c:v>-1.4841495754794203</c:v>
                </c:pt>
                <c:pt idx="8">
                  <c:v>-1.4598585574039837</c:v>
                </c:pt>
                <c:pt idx="9">
                  <c:v>-1.31411244895136</c:v>
                </c:pt>
                <c:pt idx="10">
                  <c:v>-1.2427575833547639</c:v>
                </c:pt>
                <c:pt idx="11">
                  <c:v>-1.2093574335010382</c:v>
                </c:pt>
                <c:pt idx="12">
                  <c:v>-1.0696840795672748</c:v>
                </c:pt>
                <c:pt idx="13">
                  <c:v>-1.0408384956026935</c:v>
                </c:pt>
                <c:pt idx="14">
                  <c:v>-1.0233793263609741</c:v>
                </c:pt>
                <c:pt idx="15">
                  <c:v>-0.94746989487523314</c:v>
                </c:pt>
                <c:pt idx="16">
                  <c:v>-0.91331065070664852</c:v>
                </c:pt>
                <c:pt idx="17">
                  <c:v>-0.9117924620769351</c:v>
                </c:pt>
                <c:pt idx="18">
                  <c:v>-0.8768741235934937</c:v>
                </c:pt>
                <c:pt idx="19">
                  <c:v>-0.87307865201920576</c:v>
                </c:pt>
                <c:pt idx="20">
                  <c:v>-0.86472861455577543</c:v>
                </c:pt>
                <c:pt idx="21">
                  <c:v>-0.85106491688834163</c:v>
                </c:pt>
                <c:pt idx="22">
                  <c:v>-0.84347397373976796</c:v>
                </c:pt>
                <c:pt idx="23">
                  <c:v>-0.75693722184602441</c:v>
                </c:pt>
                <c:pt idx="24">
                  <c:v>-0.73947805260430266</c:v>
                </c:pt>
                <c:pt idx="25">
                  <c:v>-0.73947805260430266</c:v>
                </c:pt>
                <c:pt idx="26">
                  <c:v>-0.69924605391686001</c:v>
                </c:pt>
                <c:pt idx="27">
                  <c:v>-0.66888228132256322</c:v>
                </c:pt>
                <c:pt idx="28">
                  <c:v>-0.64762764050655564</c:v>
                </c:pt>
                <c:pt idx="29">
                  <c:v>-0.62637299969054816</c:v>
                </c:pt>
                <c:pt idx="30">
                  <c:v>-0.60360017024482726</c:v>
                </c:pt>
                <c:pt idx="31">
                  <c:v>-0.59752741572596701</c:v>
                </c:pt>
                <c:pt idx="32">
                  <c:v>-0.58841828394767781</c:v>
                </c:pt>
                <c:pt idx="33">
                  <c:v>-0.52769073875908645</c:v>
                </c:pt>
                <c:pt idx="34">
                  <c:v>-0.51023156951736681</c:v>
                </c:pt>
                <c:pt idx="35">
                  <c:v>-0.50947247520250794</c:v>
                </c:pt>
                <c:pt idx="36">
                  <c:v>-0.48290417418249909</c:v>
                </c:pt>
                <c:pt idx="37">
                  <c:v>-0.4813859855527835</c:v>
                </c:pt>
                <c:pt idx="38">
                  <c:v>-0.4791087026082112</c:v>
                </c:pt>
                <c:pt idx="39">
                  <c:v>-0.46999957082992411</c:v>
                </c:pt>
                <c:pt idx="40">
                  <c:v>-0.43584032666133943</c:v>
                </c:pt>
                <c:pt idx="41">
                  <c:v>-0.43356304371676713</c:v>
                </c:pt>
                <c:pt idx="42">
                  <c:v>-0.4123084029007596</c:v>
                </c:pt>
                <c:pt idx="43">
                  <c:v>-0.34019444298930673</c:v>
                </c:pt>
                <c:pt idx="44">
                  <c:v>-0.27415323759671184</c:v>
                </c:pt>
                <c:pt idx="45">
                  <c:v>-0.22405301281612319</c:v>
                </c:pt>
                <c:pt idx="46">
                  <c:v>-0.21798025829726297</c:v>
                </c:pt>
                <c:pt idx="47">
                  <c:v>-0.21722116398240626</c:v>
                </c:pt>
                <c:pt idx="48">
                  <c:v>-0.17319369372067564</c:v>
                </c:pt>
                <c:pt idx="49">
                  <c:v>-0.16939822214638989</c:v>
                </c:pt>
                <c:pt idx="50">
                  <c:v>-0.16712093920181759</c:v>
                </c:pt>
                <c:pt idx="51">
                  <c:v>-0.10867067695779638</c:v>
                </c:pt>
                <c:pt idx="52">
                  <c:v>-7.830690436349963E-2</c:v>
                </c:pt>
                <c:pt idx="53">
                  <c:v>-7.4511432789213877E-2</c:v>
                </c:pt>
                <c:pt idx="54">
                  <c:v>-6.2365923751495612E-2</c:v>
                </c:pt>
                <c:pt idx="55">
                  <c:v>-2.1374830749194024E-2</c:v>
                </c:pt>
                <c:pt idx="56">
                  <c:v>-9.229321711475752E-3</c:v>
                </c:pt>
                <c:pt idx="57">
                  <c:v>-4.6747558223311312E-3</c:v>
                </c:pt>
                <c:pt idx="58">
                  <c:v>9.7480361599594501E-3</c:v>
                </c:pt>
                <c:pt idx="59">
                  <c:v>1.202531910453176E-2</c:v>
                </c:pt>
                <c:pt idx="60">
                  <c:v>1.3543507734245196E-2</c:v>
                </c:pt>
                <c:pt idx="61">
                  <c:v>3.4039054235395994E-2</c:v>
                </c:pt>
                <c:pt idx="62">
                  <c:v>5.0739129162258881E-2</c:v>
                </c:pt>
                <c:pt idx="63">
                  <c:v>5.4534600736546784E-2</c:v>
                </c:pt>
                <c:pt idx="64">
                  <c:v>6.3643732514833865E-2</c:v>
                </c:pt>
                <c:pt idx="65">
                  <c:v>8.2621090386269067E-2</c:v>
                </c:pt>
                <c:pt idx="66">
                  <c:v>0.13879406968571795</c:v>
                </c:pt>
                <c:pt idx="67">
                  <c:v>0.16763965365029912</c:v>
                </c:pt>
                <c:pt idx="68">
                  <c:v>0.17523059679887276</c:v>
                </c:pt>
                <c:pt idx="69">
                  <c:v>0.2276081045240359</c:v>
                </c:pt>
                <c:pt idx="70">
                  <c:v>0.2344399533577507</c:v>
                </c:pt>
                <c:pt idx="71">
                  <c:v>0.25265821691432916</c:v>
                </c:pt>
                <c:pt idx="72">
                  <c:v>0.26328553732233401</c:v>
                </c:pt>
                <c:pt idx="73">
                  <c:v>0.26708100889661973</c:v>
                </c:pt>
                <c:pt idx="74">
                  <c:v>0.28302198950862595</c:v>
                </c:pt>
                <c:pt idx="75">
                  <c:v>0.30199934738006112</c:v>
                </c:pt>
                <c:pt idx="76">
                  <c:v>0.30655391326920572</c:v>
                </c:pt>
                <c:pt idx="77">
                  <c:v>0.32325398819606865</c:v>
                </c:pt>
                <c:pt idx="78">
                  <c:v>0.38625881632923231</c:v>
                </c:pt>
                <c:pt idx="79">
                  <c:v>0.45989096487040082</c:v>
                </c:pt>
                <c:pt idx="80">
                  <c:v>0.48494107726069624</c:v>
                </c:pt>
                <c:pt idx="81">
                  <c:v>0.49480930335384216</c:v>
                </c:pt>
                <c:pt idx="82">
                  <c:v>0.49784568061327122</c:v>
                </c:pt>
                <c:pt idx="83">
                  <c:v>0.51606394416984969</c:v>
                </c:pt>
                <c:pt idx="84">
                  <c:v>0.52517307594813889</c:v>
                </c:pt>
                <c:pt idx="85">
                  <c:v>0.53048673615214026</c:v>
                </c:pt>
                <c:pt idx="86">
                  <c:v>0.53580039635614163</c:v>
                </c:pt>
                <c:pt idx="87">
                  <c:v>0.56995964052472625</c:v>
                </c:pt>
                <c:pt idx="88">
                  <c:v>0.5965279415447351</c:v>
                </c:pt>
                <c:pt idx="89">
                  <c:v>0.60411888469330877</c:v>
                </c:pt>
                <c:pt idx="90">
                  <c:v>0.66940099577104695</c:v>
                </c:pt>
                <c:pt idx="91">
                  <c:v>0.68230559912362188</c:v>
                </c:pt>
                <c:pt idx="92">
                  <c:v>0.68382378775333752</c:v>
                </c:pt>
                <c:pt idx="93">
                  <c:v>0.68458288206819418</c:v>
                </c:pt>
                <c:pt idx="94">
                  <c:v>0.73240582390421061</c:v>
                </c:pt>
                <c:pt idx="95">
                  <c:v>0.77946967142537016</c:v>
                </c:pt>
                <c:pt idx="96">
                  <c:v>0.80679706676023788</c:v>
                </c:pt>
                <c:pt idx="97">
                  <c:v>0.87132008352311718</c:v>
                </c:pt>
                <c:pt idx="98">
                  <c:v>0.88042921530140639</c:v>
                </c:pt>
                <c:pt idx="99">
                  <c:v>0.8849837811905511</c:v>
                </c:pt>
                <c:pt idx="100">
                  <c:v>0.907756610636272</c:v>
                </c:pt>
                <c:pt idx="101">
                  <c:v>0.91079298789570318</c:v>
                </c:pt>
                <c:pt idx="102">
                  <c:v>0.95026589226828706</c:v>
                </c:pt>
                <c:pt idx="103">
                  <c:v>0.98746151369630075</c:v>
                </c:pt>
                <c:pt idx="104">
                  <c:v>1.0375617384768894</c:v>
                </c:pt>
                <c:pt idx="105">
                  <c:v>1.0937347177763383</c:v>
                </c:pt>
                <c:pt idx="106">
                  <c:v>1.1392803766677824</c:v>
                </c:pt>
                <c:pt idx="107">
                  <c:v>1.1423167539272114</c:v>
                </c:pt>
                <c:pt idx="108">
                  <c:v>1.169644149262079</c:v>
                </c:pt>
                <c:pt idx="109">
                  <c:v>1.2000079218563737</c:v>
                </c:pt>
                <c:pt idx="110">
                  <c:v>1.3275357667524188</c:v>
                </c:pt>
                <c:pt idx="111">
                  <c:v>1.3487904075684263</c:v>
                </c:pt>
                <c:pt idx="112">
                  <c:v>1.6213052666022361</c:v>
                </c:pt>
                <c:pt idx="113">
                  <c:v>1.6418008131033868</c:v>
                </c:pt>
                <c:pt idx="114">
                  <c:v>1.7268193763674169</c:v>
                </c:pt>
                <c:pt idx="115">
                  <c:v>1.7389648854051352</c:v>
                </c:pt>
                <c:pt idx="116">
                  <c:v>1.8034879021680144</c:v>
                </c:pt>
                <c:pt idx="117">
                  <c:v>1.83081529750288</c:v>
                </c:pt>
                <c:pt idx="118">
                  <c:v>2.430499806240233</c:v>
                </c:pt>
                <c:pt idx="119">
                  <c:v>2.8867154894695344</c:v>
                </c:pt>
              </c:numCache>
            </c:numRef>
          </c:yVal>
          <c:smooth val="0"/>
          <c:extLst>
            <c:ext xmlns:c16="http://schemas.microsoft.com/office/drawing/2014/chart" uri="{C3380CC4-5D6E-409C-BE32-E72D297353CC}">
              <c16:uniqueId val="{00000002-8D26-49AE-B1DB-822045281AFF}"/>
            </c:ext>
          </c:extLst>
        </c:ser>
        <c:dLbls>
          <c:showLegendKey val="0"/>
          <c:showVal val="0"/>
          <c:showCatName val="0"/>
          <c:showSerName val="0"/>
          <c:showPercent val="0"/>
          <c:showBubbleSize val="0"/>
        </c:dLbls>
        <c:axId val="230993263"/>
        <c:axId val="226602063"/>
      </c:scatterChart>
      <c:valAx>
        <c:axId val="2309932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Normal theoretical quantiles (z-score)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602063"/>
        <c:crossesAt val="-4"/>
        <c:crossBetween val="midCat"/>
      </c:valAx>
      <c:valAx>
        <c:axId val="226602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spc="0" baseline="0">
                    <a:solidFill>
                      <a:sysClr val="windowText" lastClr="000000">
                        <a:lumMod val="65000"/>
                        <a:lumOff val="35000"/>
                      </a:sysClr>
                    </a:solidFill>
                  </a:rPr>
                  <a:t>Lab1_asc_std</a:t>
                </a:r>
                <a:r>
                  <a:rPr lang="en-MY" sz="1000" b="0" i="0" u="none" strike="noStrike" kern="1200" spc="0" baseline="0">
                    <a:solidFill>
                      <a:sysClr val="windowText" lastClr="000000">
                        <a:lumMod val="65000"/>
                        <a:lumOff val="35000"/>
                      </a:sysClr>
                    </a:solidFill>
                  </a:rPr>
                  <a:t> (z-score)</a:t>
                </a:r>
                <a:endParaRPr lang="en-US" sz="1000" b="0" i="0" u="none" strike="noStrike" kern="1200" spc="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993263"/>
        <c:crossesAt val="-3"/>
        <c:crossBetween val="midCat"/>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Q-Q Plot: Lab2_asc_std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LabTAT!$M$12</c:f>
              <c:strCache>
                <c:ptCount val="1"/>
                <c:pt idx="0">
                  <c:v>Lab2_asc_std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olid"/>
              </a:ln>
              <a:effectLst/>
            </c:spPr>
            <c:trendlineType val="linear"/>
            <c:dispRSqr val="0"/>
            <c:dispEq val="0"/>
          </c:trendline>
          <c:xVal>
            <c:numRef>
              <c:f>LabTAT!$G$13:$G$132</c:f>
              <c:numCache>
                <c:formatCode>General</c:formatCode>
                <c:ptCount val="120"/>
                <c:pt idx="0">
                  <c:v>-2.63825727347675</c:v>
                </c:pt>
                <c:pt idx="1">
                  <c:v>-2.2414027276049446</c:v>
                </c:pt>
                <c:pt idx="2">
                  <c:v>-2.0368341317013887</c:v>
                </c:pt>
                <c:pt idx="3">
                  <c:v>-1.8931845346736642</c:v>
                </c:pt>
                <c:pt idx="4">
                  <c:v>-1.7804643416920256</c:v>
                </c:pt>
                <c:pt idx="5">
                  <c:v>-1.6866708163300608</c:v>
                </c:pt>
                <c:pt idx="6">
                  <c:v>-1.6057296060590072</c:v>
                </c:pt>
                <c:pt idx="7">
                  <c:v>-1.5341205443525459</c:v>
                </c:pt>
                <c:pt idx="8">
                  <c:v>-1.469612744319599</c:v>
                </c:pt>
                <c:pt idx="9">
                  <c:v>-1.4106991784503988</c:v>
                </c:pt>
                <c:pt idx="10">
                  <c:v>-1.3563117453352478</c:v>
                </c:pt>
                <c:pt idx="11">
                  <c:v>-1.3056645257298085</c:v>
                </c:pt>
                <c:pt idx="12">
                  <c:v>-1.258161561063097</c:v>
                </c:pt>
                <c:pt idx="13">
                  <c:v>-1.2133396224885178</c:v>
                </c:pt>
                <c:pt idx="14">
                  <c:v>-1.170831118956791</c:v>
                </c:pt>
                <c:pt idx="15">
                  <c:v>-1.1303391749761575</c:v>
                </c:pt>
                <c:pt idx="16">
                  <c:v>-1.091620367434168</c:v>
                </c:pt>
                <c:pt idx="17">
                  <c:v>-1.054472451770053</c:v>
                </c:pt>
                <c:pt idx="18">
                  <c:v>-1.0187254360963267</c:v>
                </c:pt>
                <c:pt idx="19">
                  <c:v>-0.98423496044632541</c:v>
                </c:pt>
                <c:pt idx="20">
                  <c:v>-0.95087729940193999</c:v>
                </c:pt>
                <c:pt idx="21">
                  <c:v>-0.91854553105910053</c:v>
                </c:pt>
                <c:pt idx="22">
                  <c:v>-0.88714655901887607</c:v>
                </c:pt>
                <c:pt idx="23">
                  <c:v>-0.85659876830051918</c:v>
                </c:pt>
                <c:pt idx="24">
                  <c:v>-0.82683015918578762</c:v>
                </c:pt>
                <c:pt idx="25">
                  <c:v>-0.79777684612523825</c:v>
                </c:pt>
                <c:pt idx="26">
                  <c:v>-0.76938183882860001</c:v>
                </c:pt>
                <c:pt idx="27">
                  <c:v>-0.74159404386151673</c:v>
                </c:pt>
                <c:pt idx="28">
                  <c:v>-0.71436744028018739</c:v>
                </c:pt>
                <c:pt idx="29">
                  <c:v>-0.68766039389596745</c:v>
                </c:pt>
                <c:pt idx="30">
                  <c:v>-0.66143508290656117</c:v>
                </c:pt>
                <c:pt idx="31">
                  <c:v>-0.63565701369758276</c:v>
                </c:pt>
                <c:pt idx="32">
                  <c:v>-0.6102946101863328</c:v>
                </c:pt>
                <c:pt idx="33">
                  <c:v>-0.58531886355354357</c:v>
                </c:pt>
                <c:pt idx="34">
                  <c:v>-0.5607030318750833</c:v>
                </c:pt>
                <c:pt idx="35">
                  <c:v>-0.53642238122982666</c:v>
                </c:pt>
                <c:pt idx="36">
                  <c:v>-0.51245396147093147</c:v>
                </c:pt>
                <c:pt idx="37">
                  <c:v>-0.48877641111466941</c:v>
                </c:pt>
                <c:pt idx="38">
                  <c:v>-0.46536978680435537</c:v>
                </c:pt>
                <c:pt idx="39">
                  <c:v>-0.44221541360690492</c:v>
                </c:pt>
                <c:pt idx="40">
                  <c:v>-0.41929575304139605</c:v>
                </c:pt>
                <c:pt idx="41">
                  <c:v>-0.39659428625696769</c:v>
                </c:pt>
                <c:pt idx="42">
                  <c:v>-0.37409541019772358</c:v>
                </c:pt>
                <c:pt idx="43">
                  <c:v>-0.35178434493515626</c:v>
                </c:pt>
                <c:pt idx="44">
                  <c:v>-0.32964705062960331</c:v>
                </c:pt>
                <c:pt idx="45">
                  <c:v>-0.30767015281359317</c:v>
                </c:pt>
                <c:pt idx="46">
                  <c:v>-0.28584087488116566</c:v>
                </c:pt>
                <c:pt idx="47">
                  <c:v>-0.26414697682592364</c:v>
                </c:pt>
                <c:pt idx="48">
                  <c:v>-0.24257669940264884</c:v>
                </c:pt>
                <c:pt idx="49">
                  <c:v>-0.22111871299757052</c:v>
                </c:pt>
                <c:pt idx="50">
                  <c:v>-0.19976207058460896</c:v>
                </c:pt>
                <c:pt idx="51">
                  <c:v>-0.17849616422220874</c:v>
                </c:pt>
                <c:pt idx="52">
                  <c:v>-0.1573106846101707</c:v>
                </c:pt>
                <c:pt idx="53">
                  <c:v>-0.13619558328020984</c:v>
                </c:pt>
                <c:pt idx="54">
                  <c:v>-0.11514103703939974</c:v>
                </c:pt>
                <c:pt idx="55">
                  <c:v>-9.4137414323536367E-2</c:v>
                </c:pt>
                <c:pt idx="56">
                  <c:v>-7.3175243148818681E-2</c:v>
                </c:pt>
                <c:pt idx="57">
                  <c:v>-5.2245180375940357E-2</c:v>
                </c:pt>
                <c:pt idx="58">
                  <c:v>-3.1337982021426625E-2</c:v>
                </c:pt>
                <c:pt idx="59">
                  <c:v>-1.0444474367329168E-2</c:v>
                </c:pt>
                <c:pt idx="60">
                  <c:v>1.0444474367329168E-2</c:v>
                </c:pt>
                <c:pt idx="61">
                  <c:v>3.1337982021426479E-2</c:v>
                </c:pt>
                <c:pt idx="62">
                  <c:v>5.2245180375940489E-2</c:v>
                </c:pt>
                <c:pt idx="63">
                  <c:v>7.3175243148818681E-2</c:v>
                </c:pt>
                <c:pt idx="64">
                  <c:v>9.4137414323536367E-2</c:v>
                </c:pt>
                <c:pt idx="65">
                  <c:v>0.1151410370393996</c:v>
                </c:pt>
                <c:pt idx="66">
                  <c:v>0.13619558328021</c:v>
                </c:pt>
                <c:pt idx="67">
                  <c:v>0.1573106846101707</c:v>
                </c:pt>
                <c:pt idx="68">
                  <c:v>0.17849616422220863</c:v>
                </c:pt>
                <c:pt idx="69">
                  <c:v>0.19976207058460907</c:v>
                </c:pt>
                <c:pt idx="70">
                  <c:v>0.22111871299757052</c:v>
                </c:pt>
                <c:pt idx="71">
                  <c:v>0.24257669940264884</c:v>
                </c:pt>
                <c:pt idx="72">
                  <c:v>0.26414697682592353</c:v>
                </c:pt>
                <c:pt idx="73">
                  <c:v>0.28584087488116572</c:v>
                </c:pt>
                <c:pt idx="74">
                  <c:v>0.30767015281359317</c:v>
                </c:pt>
                <c:pt idx="75">
                  <c:v>0.32964705062960331</c:v>
                </c:pt>
                <c:pt idx="76">
                  <c:v>0.35178434493515615</c:v>
                </c:pt>
                <c:pt idx="77">
                  <c:v>0.37409541019772363</c:v>
                </c:pt>
                <c:pt idx="78">
                  <c:v>0.39659428625696769</c:v>
                </c:pt>
                <c:pt idx="79">
                  <c:v>0.41929575304139605</c:v>
                </c:pt>
                <c:pt idx="80">
                  <c:v>0.44221541360690469</c:v>
                </c:pt>
                <c:pt idx="81">
                  <c:v>0.46536978680435553</c:v>
                </c:pt>
                <c:pt idx="82">
                  <c:v>0.48877641111466941</c:v>
                </c:pt>
                <c:pt idx="83">
                  <c:v>0.51245396147093125</c:v>
                </c:pt>
                <c:pt idx="84">
                  <c:v>0.53642238122982666</c:v>
                </c:pt>
                <c:pt idx="85">
                  <c:v>0.5607030318750833</c:v>
                </c:pt>
                <c:pt idx="86">
                  <c:v>0.58531886355354357</c:v>
                </c:pt>
                <c:pt idx="87">
                  <c:v>0.61029461018633246</c:v>
                </c:pt>
                <c:pt idx="88">
                  <c:v>0.63565701369758265</c:v>
                </c:pt>
                <c:pt idx="89">
                  <c:v>0.66143508290656117</c:v>
                </c:pt>
                <c:pt idx="90">
                  <c:v>0.68766039389596745</c:v>
                </c:pt>
                <c:pt idx="91">
                  <c:v>0.71436744028018784</c:v>
                </c:pt>
                <c:pt idx="92">
                  <c:v>0.74159404386151673</c:v>
                </c:pt>
                <c:pt idx="93">
                  <c:v>0.76938183882860001</c:v>
                </c:pt>
                <c:pt idx="94">
                  <c:v>0.79777684612523825</c:v>
                </c:pt>
                <c:pt idx="95">
                  <c:v>0.82683015918578795</c:v>
                </c:pt>
                <c:pt idx="96">
                  <c:v>0.85659876830051918</c:v>
                </c:pt>
                <c:pt idx="97">
                  <c:v>0.88714655901887607</c:v>
                </c:pt>
                <c:pt idx="98">
                  <c:v>0.91854553105910053</c:v>
                </c:pt>
                <c:pt idx="99">
                  <c:v>0.95087729940193921</c:v>
                </c:pt>
                <c:pt idx="100">
                  <c:v>0.98423496044632541</c:v>
                </c:pt>
                <c:pt idx="101">
                  <c:v>1.0187254360963267</c:v>
                </c:pt>
                <c:pt idx="102">
                  <c:v>1.054472451770053</c:v>
                </c:pt>
                <c:pt idx="103">
                  <c:v>1.0916203674341685</c:v>
                </c:pt>
                <c:pt idx="104">
                  <c:v>1.1303391749761575</c:v>
                </c:pt>
                <c:pt idx="105">
                  <c:v>1.170831118956791</c:v>
                </c:pt>
                <c:pt idx="106">
                  <c:v>1.213339622488518</c:v>
                </c:pt>
                <c:pt idx="107">
                  <c:v>1.2581615610630965</c:v>
                </c:pt>
                <c:pt idx="108">
                  <c:v>1.3056645257298085</c:v>
                </c:pt>
                <c:pt idx="109">
                  <c:v>1.3563117453352478</c:v>
                </c:pt>
                <c:pt idx="110">
                  <c:v>1.4106991784503966</c:v>
                </c:pt>
                <c:pt idx="111">
                  <c:v>1.4696127443196003</c:v>
                </c:pt>
                <c:pt idx="112">
                  <c:v>1.5341205443525465</c:v>
                </c:pt>
                <c:pt idx="113">
                  <c:v>1.6057296060590072</c:v>
                </c:pt>
                <c:pt idx="114">
                  <c:v>1.686670816330061</c:v>
                </c:pt>
                <c:pt idx="115">
                  <c:v>1.7804643416920258</c:v>
                </c:pt>
                <c:pt idx="116">
                  <c:v>1.8931845346736642</c:v>
                </c:pt>
                <c:pt idx="117">
                  <c:v>2.0368341317013874</c:v>
                </c:pt>
                <c:pt idx="118">
                  <c:v>2.2414027276049464</c:v>
                </c:pt>
                <c:pt idx="119">
                  <c:v>2.6382572734767509</c:v>
                </c:pt>
              </c:numCache>
            </c:numRef>
          </c:xVal>
          <c:yVal>
            <c:numRef>
              <c:f>LabTAT!$M$13:$M$132</c:f>
              <c:numCache>
                <c:formatCode>General</c:formatCode>
                <c:ptCount val="120"/>
                <c:pt idx="0">
                  <c:v>-2.5641923544210083</c:v>
                </c:pt>
                <c:pt idx="1">
                  <c:v>-2.4418425459468924</c:v>
                </c:pt>
                <c:pt idx="2">
                  <c:v>-2.0193011308887399</c:v>
                </c:pt>
                <c:pt idx="3">
                  <c:v>-1.6816691457552468</c:v>
                </c:pt>
                <c:pt idx="4">
                  <c:v>-1.6522517054663881</c:v>
                </c:pt>
                <c:pt idx="5">
                  <c:v>-1.549290664455383</c:v>
                </c:pt>
                <c:pt idx="6">
                  <c:v>-1.5158617550362254</c:v>
                </c:pt>
                <c:pt idx="7">
                  <c:v>-1.4717355946029376</c:v>
                </c:pt>
                <c:pt idx="8">
                  <c:v>-1.4028720411994726</c:v>
                </c:pt>
                <c:pt idx="9">
                  <c:v>-1.3921747901853405</c:v>
                </c:pt>
                <c:pt idx="10">
                  <c:v>-1.3213055022167279</c:v>
                </c:pt>
                <c:pt idx="11">
                  <c:v>-1.269156403522842</c:v>
                </c:pt>
                <c:pt idx="12">
                  <c:v>-1.2343903377269172</c:v>
                </c:pt>
                <c:pt idx="13">
                  <c:v>-1.1956128028006934</c:v>
                </c:pt>
                <c:pt idx="14">
                  <c:v>-1.1909327554820119</c:v>
                </c:pt>
                <c:pt idx="15">
                  <c:v>-1.1668639407002193</c:v>
                </c:pt>
                <c:pt idx="16">
                  <c:v>-1.0331483030235886</c:v>
                </c:pt>
                <c:pt idx="17">
                  <c:v>-1.0171024265023922</c:v>
                </c:pt>
                <c:pt idx="18">
                  <c:v>-1.0137595355604758</c:v>
                </c:pt>
                <c:pt idx="19">
                  <c:v>-0.99169645534383277</c:v>
                </c:pt>
                <c:pt idx="20">
                  <c:v>-0.92149574556360092</c:v>
                </c:pt>
                <c:pt idx="21">
                  <c:v>-0.89943266534695798</c:v>
                </c:pt>
                <c:pt idx="22">
                  <c:v>-0.89408403983989182</c:v>
                </c:pt>
                <c:pt idx="23">
                  <c:v>-0.83859205020408933</c:v>
                </c:pt>
                <c:pt idx="24">
                  <c:v>-0.79379731158241884</c:v>
                </c:pt>
                <c:pt idx="25">
                  <c:v>-0.75903124578649417</c:v>
                </c:pt>
                <c:pt idx="26">
                  <c:v>-0.75368262027943</c:v>
                </c:pt>
                <c:pt idx="27">
                  <c:v>-0.74766541658398145</c:v>
                </c:pt>
                <c:pt idx="28">
                  <c:v>-0.73563100919308422</c:v>
                </c:pt>
                <c:pt idx="29">
                  <c:v>-0.72827664912087053</c:v>
                </c:pt>
                <c:pt idx="30">
                  <c:v>-0.72693949274410352</c:v>
                </c:pt>
                <c:pt idx="31">
                  <c:v>-0.71557366354159069</c:v>
                </c:pt>
                <c:pt idx="32">
                  <c:v>-0.71557366354159069</c:v>
                </c:pt>
                <c:pt idx="33">
                  <c:v>-0.69484773970171287</c:v>
                </c:pt>
                <c:pt idx="34">
                  <c:v>-0.67545897223859996</c:v>
                </c:pt>
                <c:pt idx="35">
                  <c:v>-0.65473304839872204</c:v>
                </c:pt>
                <c:pt idx="36">
                  <c:v>-0.6239784517330984</c:v>
                </c:pt>
                <c:pt idx="37">
                  <c:v>-0.62197271716794889</c:v>
                </c:pt>
                <c:pt idx="38">
                  <c:v>-0.56313783659023164</c:v>
                </c:pt>
                <c:pt idx="39">
                  <c:v>-0.55110342919933442</c:v>
                </c:pt>
                <c:pt idx="40">
                  <c:v>-0.54642338188065287</c:v>
                </c:pt>
                <c:pt idx="41">
                  <c:v>-0.50764584695442905</c:v>
                </c:pt>
                <c:pt idx="42">
                  <c:v>-0.43811371536258165</c:v>
                </c:pt>
                <c:pt idx="43">
                  <c:v>-0.39398755492929377</c:v>
                </c:pt>
                <c:pt idx="44">
                  <c:v>-0.38863892942222772</c:v>
                </c:pt>
                <c:pt idx="45">
                  <c:v>-0.35855291094498654</c:v>
                </c:pt>
                <c:pt idx="46">
                  <c:v>-0.35788433275660209</c:v>
                </c:pt>
                <c:pt idx="47">
                  <c:v>-0.35721575456821958</c:v>
                </c:pt>
                <c:pt idx="48">
                  <c:v>-0.2990494521788849</c:v>
                </c:pt>
                <c:pt idx="49">
                  <c:v>-0.29169509210667122</c:v>
                </c:pt>
                <c:pt idx="50">
                  <c:v>-0.25024324442691537</c:v>
                </c:pt>
                <c:pt idx="51">
                  <c:v>-0.23687168065925118</c:v>
                </c:pt>
                <c:pt idx="52">
                  <c:v>-0.16065376718357258</c:v>
                </c:pt>
                <c:pt idx="53">
                  <c:v>-0.15196225073459191</c:v>
                </c:pt>
                <c:pt idx="54">
                  <c:v>-8.7778744649808629E-2</c:v>
                </c:pt>
                <c:pt idx="55">
                  <c:v>-8.0424384577594932E-2</c:v>
                </c:pt>
                <c:pt idx="56">
                  <c:v>-5.7692726172567488E-2</c:v>
                </c:pt>
                <c:pt idx="57">
                  <c:v>-4.9001209723586799E-2</c:v>
                </c:pt>
                <c:pt idx="58">
                  <c:v>-4.6326896970052815E-2</c:v>
                </c:pt>
                <c:pt idx="59">
                  <c:v>-3.2286755014007962E-2</c:v>
                </c:pt>
                <c:pt idx="60">
                  <c:v>2.7885281940476233E-2</c:v>
                </c:pt>
                <c:pt idx="61">
                  <c:v>3.5239642012691835E-2</c:v>
                </c:pt>
                <c:pt idx="62">
                  <c:v>5.1954096722270672E-2</c:v>
                </c:pt>
                <c:pt idx="63">
                  <c:v>0.10343461722777227</c:v>
                </c:pt>
                <c:pt idx="64">
                  <c:v>0.10878324273483833</c:v>
                </c:pt>
                <c:pt idx="65">
                  <c:v>0.13084632295148324</c:v>
                </c:pt>
                <c:pt idx="66">
                  <c:v>0.2184300656296746</c:v>
                </c:pt>
                <c:pt idx="67">
                  <c:v>0.23180162939733881</c:v>
                </c:pt>
                <c:pt idx="68">
                  <c:v>0.24717892773015065</c:v>
                </c:pt>
                <c:pt idx="69">
                  <c:v>0.25185897504883226</c:v>
                </c:pt>
                <c:pt idx="70">
                  <c:v>0.25319613142559927</c:v>
                </c:pt>
                <c:pt idx="71">
                  <c:v>0.27392205526547719</c:v>
                </c:pt>
                <c:pt idx="72">
                  <c:v>0.2786021025841588</c:v>
                </c:pt>
                <c:pt idx="73">
                  <c:v>0.31537390294523299</c:v>
                </c:pt>
                <c:pt idx="74">
                  <c:v>0.32406541939421368</c:v>
                </c:pt>
                <c:pt idx="75">
                  <c:v>0.3394427177270255</c:v>
                </c:pt>
                <c:pt idx="76">
                  <c:v>0.39827759830474463</c:v>
                </c:pt>
                <c:pt idx="77">
                  <c:v>0.44975811881024624</c:v>
                </c:pt>
                <c:pt idx="78">
                  <c:v>0.45243243156377833</c:v>
                </c:pt>
                <c:pt idx="79">
                  <c:v>0.46847830808497459</c:v>
                </c:pt>
                <c:pt idx="80">
                  <c:v>0.47650124634557273</c:v>
                </c:pt>
                <c:pt idx="81">
                  <c:v>0.5072558430111983</c:v>
                </c:pt>
                <c:pt idx="82">
                  <c:v>0.52196456315562767</c:v>
                </c:pt>
                <c:pt idx="83">
                  <c:v>0.52597603228592671</c:v>
                </c:pt>
                <c:pt idx="84">
                  <c:v>0.53132465779299087</c:v>
                </c:pt>
                <c:pt idx="85">
                  <c:v>0.53667328330005692</c:v>
                </c:pt>
                <c:pt idx="86">
                  <c:v>0.57611939641466325</c:v>
                </c:pt>
                <c:pt idx="87">
                  <c:v>0.5794622873565779</c:v>
                </c:pt>
                <c:pt idx="88">
                  <c:v>0.64097148068782905</c:v>
                </c:pt>
                <c:pt idx="89">
                  <c:v>0.6824233283675849</c:v>
                </c:pt>
                <c:pt idx="90">
                  <c:v>0.68309190655596741</c:v>
                </c:pt>
                <c:pt idx="91">
                  <c:v>0.71852655054027459</c:v>
                </c:pt>
                <c:pt idx="92">
                  <c:v>0.74125820894530203</c:v>
                </c:pt>
                <c:pt idx="93">
                  <c:v>0.74794399082913321</c:v>
                </c:pt>
                <c:pt idx="94">
                  <c:v>0.85023645365175582</c:v>
                </c:pt>
                <c:pt idx="95">
                  <c:v>0.86828806473809972</c:v>
                </c:pt>
                <c:pt idx="96">
                  <c:v>0.96122043292335901</c:v>
                </c:pt>
                <c:pt idx="97">
                  <c:v>0.99531792053089918</c:v>
                </c:pt>
                <c:pt idx="98">
                  <c:v>1.0160438443707771</c:v>
                </c:pt>
                <c:pt idx="99">
                  <c:v>1.0254039390081422</c:v>
                </c:pt>
                <c:pt idx="100">
                  <c:v>1.0635128957459816</c:v>
                </c:pt>
                <c:pt idx="101">
                  <c:v>1.0708672558181953</c:v>
                </c:pt>
                <c:pt idx="102">
                  <c:v>1.080895928643943</c:v>
                </c:pt>
                <c:pt idx="103">
                  <c:v>1.209931519001892</c:v>
                </c:pt>
                <c:pt idx="104">
                  <c:v>1.2219659263927893</c:v>
                </c:pt>
                <c:pt idx="105">
                  <c:v>1.2353374901604515</c:v>
                </c:pt>
                <c:pt idx="106">
                  <c:v>1.2400175374791331</c:v>
                </c:pt>
                <c:pt idx="107">
                  <c:v>1.2553948358119469</c:v>
                </c:pt>
                <c:pt idx="108">
                  <c:v>1.282806541535656</c:v>
                </c:pt>
                <c:pt idx="109">
                  <c:v>1.3222526546502622</c:v>
                </c:pt>
                <c:pt idx="110">
                  <c:v>1.3229212328386448</c:v>
                </c:pt>
                <c:pt idx="111">
                  <c:v>1.3723960187789987</c:v>
                </c:pt>
                <c:pt idx="112">
                  <c:v>1.3850990043582785</c:v>
                </c:pt>
                <c:pt idx="113">
                  <c:v>1.4038191936330069</c:v>
                </c:pt>
                <c:pt idx="114">
                  <c:v>1.5636093806565796</c:v>
                </c:pt>
                <c:pt idx="115">
                  <c:v>1.5963697118873548</c:v>
                </c:pt>
                <c:pt idx="116">
                  <c:v>1.7628456807947606</c:v>
                </c:pt>
                <c:pt idx="117">
                  <c:v>2.2662850566472752</c:v>
                </c:pt>
                <c:pt idx="118">
                  <c:v>2.4247380872940809</c:v>
                </c:pt>
                <c:pt idx="119">
                  <c:v>2.6045856199691513</c:v>
                </c:pt>
              </c:numCache>
            </c:numRef>
          </c:yVal>
          <c:smooth val="0"/>
          <c:extLst>
            <c:ext xmlns:c16="http://schemas.microsoft.com/office/drawing/2014/chart" uri="{C3380CC4-5D6E-409C-BE32-E72D297353CC}">
              <c16:uniqueId val="{00000002-A9D0-4CB7-AE56-99EB747C4945}"/>
            </c:ext>
          </c:extLst>
        </c:ser>
        <c:dLbls>
          <c:showLegendKey val="0"/>
          <c:showVal val="0"/>
          <c:showCatName val="0"/>
          <c:showSerName val="0"/>
          <c:showPercent val="0"/>
          <c:showBubbleSize val="0"/>
        </c:dLbls>
        <c:axId val="236525519"/>
        <c:axId val="442244015"/>
      </c:scatterChart>
      <c:valAx>
        <c:axId val="2365255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MY" sz="1000" b="0" i="0" u="none" strike="noStrike" kern="1200" baseline="0">
                    <a:solidFill>
                      <a:sysClr val="windowText" lastClr="000000">
                        <a:lumMod val="65000"/>
                        <a:lumOff val="35000"/>
                      </a:sysClr>
                    </a:solidFill>
                  </a:rPr>
                  <a:t>Normal theoretical quantiles (z-score)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244015"/>
        <c:crossesAt val="-3"/>
        <c:crossBetween val="midCat"/>
      </c:valAx>
      <c:valAx>
        <c:axId val="442244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spc="0" baseline="0">
                    <a:solidFill>
                      <a:sysClr val="windowText" lastClr="000000">
                        <a:lumMod val="65000"/>
                        <a:lumOff val="35000"/>
                      </a:sysClr>
                    </a:solidFill>
                  </a:rPr>
                  <a:t>Lab2_asc_std</a:t>
                </a:r>
                <a:r>
                  <a:rPr lang="en-MY" sz="1000" b="0" i="0" u="none" strike="noStrike" kern="1200" spc="0" baseline="0">
                    <a:solidFill>
                      <a:sysClr val="windowText" lastClr="000000">
                        <a:lumMod val="65000"/>
                        <a:lumOff val="35000"/>
                      </a:sysClr>
                    </a:solidFill>
                  </a:rPr>
                  <a:t> (z-score)</a:t>
                </a:r>
                <a:endParaRPr lang="en-US" sz="1000" b="0" i="0" u="none" strike="noStrike" kern="1200" spc="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525519"/>
        <c:crossesAt val="-3"/>
        <c:crossBetween val="midCat"/>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Q-Q</a:t>
            </a:r>
            <a:r>
              <a:rPr lang="en-US" baseline="0"/>
              <a:t> Plot: </a:t>
            </a:r>
            <a:r>
              <a:rPr lang="en-US"/>
              <a:t>Lab3_asc_std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LabTAT!$N$12</c:f>
              <c:strCache>
                <c:ptCount val="1"/>
                <c:pt idx="0">
                  <c:v>Lab3_asc_std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olid"/>
              </a:ln>
              <a:effectLst/>
            </c:spPr>
            <c:trendlineType val="linear"/>
            <c:dispRSqr val="0"/>
            <c:dispEq val="0"/>
          </c:trendline>
          <c:xVal>
            <c:numRef>
              <c:f>LabTAT!$G$13:$G$132</c:f>
              <c:numCache>
                <c:formatCode>General</c:formatCode>
                <c:ptCount val="120"/>
                <c:pt idx="0">
                  <c:v>-2.63825727347675</c:v>
                </c:pt>
                <c:pt idx="1">
                  <c:v>-2.2414027276049446</c:v>
                </c:pt>
                <c:pt idx="2">
                  <c:v>-2.0368341317013887</c:v>
                </c:pt>
                <c:pt idx="3">
                  <c:v>-1.8931845346736642</c:v>
                </c:pt>
                <c:pt idx="4">
                  <c:v>-1.7804643416920256</c:v>
                </c:pt>
                <c:pt idx="5">
                  <c:v>-1.6866708163300608</c:v>
                </c:pt>
                <c:pt idx="6">
                  <c:v>-1.6057296060590072</c:v>
                </c:pt>
                <c:pt idx="7">
                  <c:v>-1.5341205443525459</c:v>
                </c:pt>
                <c:pt idx="8">
                  <c:v>-1.469612744319599</c:v>
                </c:pt>
                <c:pt idx="9">
                  <c:v>-1.4106991784503988</c:v>
                </c:pt>
                <c:pt idx="10">
                  <c:v>-1.3563117453352478</c:v>
                </c:pt>
                <c:pt idx="11">
                  <c:v>-1.3056645257298085</c:v>
                </c:pt>
                <c:pt idx="12">
                  <c:v>-1.258161561063097</c:v>
                </c:pt>
                <c:pt idx="13">
                  <c:v>-1.2133396224885178</c:v>
                </c:pt>
                <c:pt idx="14">
                  <c:v>-1.170831118956791</c:v>
                </c:pt>
                <c:pt idx="15">
                  <c:v>-1.1303391749761575</c:v>
                </c:pt>
                <c:pt idx="16">
                  <c:v>-1.091620367434168</c:v>
                </c:pt>
                <c:pt idx="17">
                  <c:v>-1.054472451770053</c:v>
                </c:pt>
                <c:pt idx="18">
                  <c:v>-1.0187254360963267</c:v>
                </c:pt>
                <c:pt idx="19">
                  <c:v>-0.98423496044632541</c:v>
                </c:pt>
                <c:pt idx="20">
                  <c:v>-0.95087729940193999</c:v>
                </c:pt>
                <c:pt idx="21">
                  <c:v>-0.91854553105910053</c:v>
                </c:pt>
                <c:pt idx="22">
                  <c:v>-0.88714655901887607</c:v>
                </c:pt>
                <c:pt idx="23">
                  <c:v>-0.85659876830051918</c:v>
                </c:pt>
                <c:pt idx="24">
                  <c:v>-0.82683015918578762</c:v>
                </c:pt>
                <c:pt idx="25">
                  <c:v>-0.79777684612523825</c:v>
                </c:pt>
                <c:pt idx="26">
                  <c:v>-0.76938183882860001</c:v>
                </c:pt>
                <c:pt idx="27">
                  <c:v>-0.74159404386151673</c:v>
                </c:pt>
                <c:pt idx="28">
                  <c:v>-0.71436744028018739</c:v>
                </c:pt>
                <c:pt idx="29">
                  <c:v>-0.68766039389596745</c:v>
                </c:pt>
                <c:pt idx="30">
                  <c:v>-0.66143508290656117</c:v>
                </c:pt>
                <c:pt idx="31">
                  <c:v>-0.63565701369758276</c:v>
                </c:pt>
                <c:pt idx="32">
                  <c:v>-0.6102946101863328</c:v>
                </c:pt>
                <c:pt idx="33">
                  <c:v>-0.58531886355354357</c:v>
                </c:pt>
                <c:pt idx="34">
                  <c:v>-0.5607030318750833</c:v>
                </c:pt>
                <c:pt idx="35">
                  <c:v>-0.53642238122982666</c:v>
                </c:pt>
                <c:pt idx="36">
                  <c:v>-0.51245396147093147</c:v>
                </c:pt>
                <c:pt idx="37">
                  <c:v>-0.48877641111466941</c:v>
                </c:pt>
                <c:pt idx="38">
                  <c:v>-0.46536978680435537</c:v>
                </c:pt>
                <c:pt idx="39">
                  <c:v>-0.44221541360690492</c:v>
                </c:pt>
                <c:pt idx="40">
                  <c:v>-0.41929575304139605</c:v>
                </c:pt>
                <c:pt idx="41">
                  <c:v>-0.39659428625696769</c:v>
                </c:pt>
                <c:pt idx="42">
                  <c:v>-0.37409541019772358</c:v>
                </c:pt>
                <c:pt idx="43">
                  <c:v>-0.35178434493515626</c:v>
                </c:pt>
                <c:pt idx="44">
                  <c:v>-0.32964705062960331</c:v>
                </c:pt>
                <c:pt idx="45">
                  <c:v>-0.30767015281359317</c:v>
                </c:pt>
                <c:pt idx="46">
                  <c:v>-0.28584087488116566</c:v>
                </c:pt>
                <c:pt idx="47">
                  <c:v>-0.26414697682592364</c:v>
                </c:pt>
                <c:pt idx="48">
                  <c:v>-0.24257669940264884</c:v>
                </c:pt>
                <c:pt idx="49">
                  <c:v>-0.22111871299757052</c:v>
                </c:pt>
                <c:pt idx="50">
                  <c:v>-0.19976207058460896</c:v>
                </c:pt>
                <c:pt idx="51">
                  <c:v>-0.17849616422220874</c:v>
                </c:pt>
                <c:pt idx="52">
                  <c:v>-0.1573106846101707</c:v>
                </c:pt>
                <c:pt idx="53">
                  <c:v>-0.13619558328020984</c:v>
                </c:pt>
                <c:pt idx="54">
                  <c:v>-0.11514103703939974</c:v>
                </c:pt>
                <c:pt idx="55">
                  <c:v>-9.4137414323536367E-2</c:v>
                </c:pt>
                <c:pt idx="56">
                  <c:v>-7.3175243148818681E-2</c:v>
                </c:pt>
                <c:pt idx="57">
                  <c:v>-5.2245180375940357E-2</c:v>
                </c:pt>
                <c:pt idx="58">
                  <c:v>-3.1337982021426625E-2</c:v>
                </c:pt>
                <c:pt idx="59">
                  <c:v>-1.0444474367329168E-2</c:v>
                </c:pt>
                <c:pt idx="60">
                  <c:v>1.0444474367329168E-2</c:v>
                </c:pt>
                <c:pt idx="61">
                  <c:v>3.1337982021426479E-2</c:v>
                </c:pt>
                <c:pt idx="62">
                  <c:v>5.2245180375940489E-2</c:v>
                </c:pt>
                <c:pt idx="63">
                  <c:v>7.3175243148818681E-2</c:v>
                </c:pt>
                <c:pt idx="64">
                  <c:v>9.4137414323536367E-2</c:v>
                </c:pt>
                <c:pt idx="65">
                  <c:v>0.1151410370393996</c:v>
                </c:pt>
                <c:pt idx="66">
                  <c:v>0.13619558328021</c:v>
                </c:pt>
                <c:pt idx="67">
                  <c:v>0.1573106846101707</c:v>
                </c:pt>
                <c:pt idx="68">
                  <c:v>0.17849616422220863</c:v>
                </c:pt>
                <c:pt idx="69">
                  <c:v>0.19976207058460907</c:v>
                </c:pt>
                <c:pt idx="70">
                  <c:v>0.22111871299757052</c:v>
                </c:pt>
                <c:pt idx="71">
                  <c:v>0.24257669940264884</c:v>
                </c:pt>
                <c:pt idx="72">
                  <c:v>0.26414697682592353</c:v>
                </c:pt>
                <c:pt idx="73">
                  <c:v>0.28584087488116572</c:v>
                </c:pt>
                <c:pt idx="74">
                  <c:v>0.30767015281359317</c:v>
                </c:pt>
                <c:pt idx="75">
                  <c:v>0.32964705062960331</c:v>
                </c:pt>
                <c:pt idx="76">
                  <c:v>0.35178434493515615</c:v>
                </c:pt>
                <c:pt idx="77">
                  <c:v>0.37409541019772363</c:v>
                </c:pt>
                <c:pt idx="78">
                  <c:v>0.39659428625696769</c:v>
                </c:pt>
                <c:pt idx="79">
                  <c:v>0.41929575304139605</c:v>
                </c:pt>
                <c:pt idx="80">
                  <c:v>0.44221541360690469</c:v>
                </c:pt>
                <c:pt idx="81">
                  <c:v>0.46536978680435553</c:v>
                </c:pt>
                <c:pt idx="82">
                  <c:v>0.48877641111466941</c:v>
                </c:pt>
                <c:pt idx="83">
                  <c:v>0.51245396147093125</c:v>
                </c:pt>
                <c:pt idx="84">
                  <c:v>0.53642238122982666</c:v>
                </c:pt>
                <c:pt idx="85">
                  <c:v>0.5607030318750833</c:v>
                </c:pt>
                <c:pt idx="86">
                  <c:v>0.58531886355354357</c:v>
                </c:pt>
                <c:pt idx="87">
                  <c:v>0.61029461018633246</c:v>
                </c:pt>
                <c:pt idx="88">
                  <c:v>0.63565701369758265</c:v>
                </c:pt>
                <c:pt idx="89">
                  <c:v>0.66143508290656117</c:v>
                </c:pt>
                <c:pt idx="90">
                  <c:v>0.68766039389596745</c:v>
                </c:pt>
                <c:pt idx="91">
                  <c:v>0.71436744028018784</c:v>
                </c:pt>
                <c:pt idx="92">
                  <c:v>0.74159404386151673</c:v>
                </c:pt>
                <c:pt idx="93">
                  <c:v>0.76938183882860001</c:v>
                </c:pt>
                <c:pt idx="94">
                  <c:v>0.79777684612523825</c:v>
                </c:pt>
                <c:pt idx="95">
                  <c:v>0.82683015918578795</c:v>
                </c:pt>
                <c:pt idx="96">
                  <c:v>0.85659876830051918</c:v>
                </c:pt>
                <c:pt idx="97">
                  <c:v>0.88714655901887607</c:v>
                </c:pt>
                <c:pt idx="98">
                  <c:v>0.91854553105910053</c:v>
                </c:pt>
                <c:pt idx="99">
                  <c:v>0.95087729940193921</c:v>
                </c:pt>
                <c:pt idx="100">
                  <c:v>0.98423496044632541</c:v>
                </c:pt>
                <c:pt idx="101">
                  <c:v>1.0187254360963267</c:v>
                </c:pt>
                <c:pt idx="102">
                  <c:v>1.054472451770053</c:v>
                </c:pt>
                <c:pt idx="103">
                  <c:v>1.0916203674341685</c:v>
                </c:pt>
                <c:pt idx="104">
                  <c:v>1.1303391749761575</c:v>
                </c:pt>
                <c:pt idx="105">
                  <c:v>1.170831118956791</c:v>
                </c:pt>
                <c:pt idx="106">
                  <c:v>1.213339622488518</c:v>
                </c:pt>
                <c:pt idx="107">
                  <c:v>1.2581615610630965</c:v>
                </c:pt>
                <c:pt idx="108">
                  <c:v>1.3056645257298085</c:v>
                </c:pt>
                <c:pt idx="109">
                  <c:v>1.3563117453352478</c:v>
                </c:pt>
                <c:pt idx="110">
                  <c:v>1.4106991784503966</c:v>
                </c:pt>
                <c:pt idx="111">
                  <c:v>1.4696127443196003</c:v>
                </c:pt>
                <c:pt idx="112">
                  <c:v>1.5341205443525465</c:v>
                </c:pt>
                <c:pt idx="113">
                  <c:v>1.6057296060590072</c:v>
                </c:pt>
                <c:pt idx="114">
                  <c:v>1.686670816330061</c:v>
                </c:pt>
                <c:pt idx="115">
                  <c:v>1.7804643416920258</c:v>
                </c:pt>
                <c:pt idx="116">
                  <c:v>1.8931845346736642</c:v>
                </c:pt>
                <c:pt idx="117">
                  <c:v>2.0368341317013874</c:v>
                </c:pt>
                <c:pt idx="118">
                  <c:v>2.2414027276049464</c:v>
                </c:pt>
                <c:pt idx="119">
                  <c:v>2.6382572734767509</c:v>
                </c:pt>
              </c:numCache>
            </c:numRef>
          </c:xVal>
          <c:yVal>
            <c:numRef>
              <c:f>LabTAT!$N$13:$N$132</c:f>
              <c:numCache>
                <c:formatCode>General</c:formatCode>
                <c:ptCount val="120"/>
                <c:pt idx="0">
                  <c:v>-2.4320194784187024</c:v>
                </c:pt>
                <c:pt idx="1">
                  <c:v>-1.7735771069052195</c:v>
                </c:pt>
                <c:pt idx="2">
                  <c:v>-1.6713945901138711</c:v>
                </c:pt>
                <c:pt idx="3">
                  <c:v>-1.6357214037784298</c:v>
                </c:pt>
                <c:pt idx="4">
                  <c:v>-1.6320936221172</c:v>
                </c:pt>
                <c:pt idx="5">
                  <c:v>-1.6224195376872483</c:v>
                </c:pt>
                <c:pt idx="6">
                  <c:v>-1.5335388869870814</c:v>
                </c:pt>
                <c:pt idx="7">
                  <c:v>-1.4984703309285132</c:v>
                </c:pt>
                <c:pt idx="8">
                  <c:v>-1.4845638345604588</c:v>
                </c:pt>
                <c:pt idx="9">
                  <c:v>-1.4537276904399932</c:v>
                </c:pt>
                <c:pt idx="10">
                  <c:v>-1.4035433774596278</c:v>
                </c:pt>
                <c:pt idx="11">
                  <c:v>-1.3479173919874134</c:v>
                </c:pt>
                <c:pt idx="12">
                  <c:v>-1.3394525681112079</c:v>
                </c:pt>
                <c:pt idx="13">
                  <c:v>-1.3207090295281794</c:v>
                </c:pt>
                <c:pt idx="14">
                  <c:v>-1.2729432376552992</c:v>
                </c:pt>
                <c:pt idx="15">
                  <c:v>-1.1973644530463137</c:v>
                </c:pt>
                <c:pt idx="16">
                  <c:v>-1.1828533264013896</c:v>
                </c:pt>
                <c:pt idx="17">
                  <c:v>-1.1477847703428197</c:v>
                </c:pt>
                <c:pt idx="18">
                  <c:v>-1.1471801400659483</c:v>
                </c:pt>
                <c:pt idx="19">
                  <c:v>-1.1127162142842513</c:v>
                </c:pt>
                <c:pt idx="20">
                  <c:v>-1.0909495243168625</c:v>
                </c:pt>
                <c:pt idx="21">
                  <c:v>-1.0879263729325042</c:v>
                </c:pt>
                <c:pt idx="22">
                  <c:v>-1.0165800002616214</c:v>
                </c:pt>
                <c:pt idx="23">
                  <c:v>-1.0111383277697743</c:v>
                </c:pt>
                <c:pt idx="24">
                  <c:v>-0.99662720112484859</c:v>
                </c:pt>
                <c:pt idx="25">
                  <c:v>-0.9452336275907387</c:v>
                </c:pt>
                <c:pt idx="26">
                  <c:v>-0.91983915596212029</c:v>
                </c:pt>
                <c:pt idx="27">
                  <c:v>-0.79105290698840758</c:v>
                </c:pt>
                <c:pt idx="28">
                  <c:v>-0.74449637566927351</c:v>
                </c:pt>
                <c:pt idx="29">
                  <c:v>-0.7221250554250136</c:v>
                </c:pt>
                <c:pt idx="30">
                  <c:v>-0.70096299573449794</c:v>
                </c:pt>
                <c:pt idx="31">
                  <c:v>-0.6882657599201879</c:v>
                </c:pt>
                <c:pt idx="32">
                  <c:v>-0.6229656900180236</c:v>
                </c:pt>
                <c:pt idx="33">
                  <c:v>-0.60059436977376535</c:v>
                </c:pt>
                <c:pt idx="34">
                  <c:v>-0.57882767980637673</c:v>
                </c:pt>
                <c:pt idx="35">
                  <c:v>-0.50264426492051983</c:v>
                </c:pt>
                <c:pt idx="36">
                  <c:v>-0.50022574381303275</c:v>
                </c:pt>
                <c:pt idx="37">
                  <c:v>-0.44943680055579432</c:v>
                </c:pt>
                <c:pt idx="38">
                  <c:v>-0.4482275400020499</c:v>
                </c:pt>
                <c:pt idx="39">
                  <c:v>-0.43311178308025283</c:v>
                </c:pt>
                <c:pt idx="40">
                  <c:v>-0.42948400141902138</c:v>
                </c:pt>
                <c:pt idx="41">
                  <c:v>-0.41557750505096863</c:v>
                </c:pt>
                <c:pt idx="42">
                  <c:v>-0.41315898394347988</c:v>
                </c:pt>
                <c:pt idx="43">
                  <c:v>-0.40227563895978724</c:v>
                </c:pt>
                <c:pt idx="44">
                  <c:v>-0.37990431871552727</c:v>
                </c:pt>
                <c:pt idx="45">
                  <c:v>-0.36962560400870426</c:v>
                </c:pt>
                <c:pt idx="46">
                  <c:v>-0.32609222407392868</c:v>
                </c:pt>
                <c:pt idx="47">
                  <c:v>-0.32185981213582587</c:v>
                </c:pt>
                <c:pt idx="48">
                  <c:v>-0.26079215417176616</c:v>
                </c:pt>
                <c:pt idx="49">
                  <c:v>-0.19791060537709065</c:v>
                </c:pt>
                <c:pt idx="50">
                  <c:v>-0.15619111627292906</c:v>
                </c:pt>
                <c:pt idx="51">
                  <c:v>-0.12293645104497646</c:v>
                </c:pt>
                <c:pt idx="52">
                  <c:v>-9.3309567478253572E-2</c:v>
                </c:pt>
                <c:pt idx="53">
                  <c:v>-8.8472525263279464E-2</c:v>
                </c:pt>
                <c:pt idx="54">
                  <c:v>-8.3030852771432295E-2</c:v>
                </c:pt>
                <c:pt idx="55">
                  <c:v>-7.4566028895225026E-2</c:v>
                </c:pt>
                <c:pt idx="56">
                  <c:v>-6.6705835295890803E-2</c:v>
                </c:pt>
                <c:pt idx="57">
                  <c:v>-4.796229671286225E-2</c:v>
                </c:pt>
                <c:pt idx="58">
                  <c:v>-1.833541314613937E-2</c:v>
                </c:pt>
                <c:pt idx="59">
                  <c:v>-1.2893740654293922E-2</c:v>
                </c:pt>
                <c:pt idx="60">
                  <c:v>-1.9650483998387105E-4</c:v>
                </c:pt>
                <c:pt idx="61">
                  <c:v>4.031372371043334E-2</c:v>
                </c:pt>
                <c:pt idx="62">
                  <c:v>7.5986910045873005E-2</c:v>
                </c:pt>
                <c:pt idx="63">
                  <c:v>7.9614691707104446E-2</c:v>
                </c:pt>
                <c:pt idx="64">
                  <c:v>0.11286935693505877</c:v>
                </c:pt>
                <c:pt idx="65">
                  <c:v>0.12556659274936882</c:v>
                </c:pt>
                <c:pt idx="66">
                  <c:v>0.18361109932906847</c:v>
                </c:pt>
                <c:pt idx="67">
                  <c:v>0.1896574020977887</c:v>
                </c:pt>
                <c:pt idx="68">
                  <c:v>0.20114537735835436</c:v>
                </c:pt>
                <c:pt idx="69">
                  <c:v>0.21021483151143125</c:v>
                </c:pt>
                <c:pt idx="70">
                  <c:v>0.22170280677199863</c:v>
                </c:pt>
                <c:pt idx="71">
                  <c:v>0.24649264812374566</c:v>
                </c:pt>
                <c:pt idx="72">
                  <c:v>0.26402692615302986</c:v>
                </c:pt>
                <c:pt idx="73">
                  <c:v>0.28518898584354546</c:v>
                </c:pt>
                <c:pt idx="74">
                  <c:v>0.30816493636467679</c:v>
                </c:pt>
                <c:pt idx="75">
                  <c:v>0.32630384467083401</c:v>
                </c:pt>
                <c:pt idx="76">
                  <c:v>0.3402103410388867</c:v>
                </c:pt>
                <c:pt idx="77">
                  <c:v>0.34504738325386253</c:v>
                </c:pt>
                <c:pt idx="78">
                  <c:v>0.39583632651110101</c:v>
                </c:pt>
                <c:pt idx="79">
                  <c:v>0.39765021734171674</c:v>
                </c:pt>
                <c:pt idx="80">
                  <c:v>0.44904379087582658</c:v>
                </c:pt>
                <c:pt idx="81">
                  <c:v>0.46476417807449499</c:v>
                </c:pt>
                <c:pt idx="82">
                  <c:v>0.49136791025685778</c:v>
                </c:pt>
                <c:pt idx="83">
                  <c:v>0.50890218828614364</c:v>
                </c:pt>
                <c:pt idx="84">
                  <c:v>0.51011144883988635</c:v>
                </c:pt>
                <c:pt idx="85">
                  <c:v>0.51494849105486218</c:v>
                </c:pt>
                <c:pt idx="86">
                  <c:v>0.56452817375835629</c:v>
                </c:pt>
                <c:pt idx="87">
                  <c:v>0.57541151874205054</c:v>
                </c:pt>
                <c:pt idx="88">
                  <c:v>0.68182644747150167</c:v>
                </c:pt>
                <c:pt idx="89">
                  <c:v>0.68424496857898875</c:v>
                </c:pt>
                <c:pt idx="90">
                  <c:v>0.70903480993073575</c:v>
                </c:pt>
                <c:pt idx="91">
                  <c:v>0.74833577792740857</c:v>
                </c:pt>
                <c:pt idx="92">
                  <c:v>0.80214787256900721</c:v>
                </c:pt>
                <c:pt idx="93">
                  <c:v>0.8045663936764943</c:v>
                </c:pt>
                <c:pt idx="94">
                  <c:v>0.80879880561459705</c:v>
                </c:pt>
                <c:pt idx="95">
                  <c:v>0.86019237914870683</c:v>
                </c:pt>
                <c:pt idx="96">
                  <c:v>0.86442479108681136</c:v>
                </c:pt>
                <c:pt idx="97">
                  <c:v>0.87530813607050395</c:v>
                </c:pt>
                <c:pt idx="98">
                  <c:v>0.87833128745486411</c:v>
                </c:pt>
                <c:pt idx="99">
                  <c:v>0.88679611133107128</c:v>
                </c:pt>
                <c:pt idx="100">
                  <c:v>0.8946563049304056</c:v>
                </c:pt>
                <c:pt idx="101">
                  <c:v>0.92246929766651098</c:v>
                </c:pt>
                <c:pt idx="102">
                  <c:v>0.92730633988148681</c:v>
                </c:pt>
                <c:pt idx="103">
                  <c:v>0.95935174455569672</c:v>
                </c:pt>
                <c:pt idx="104">
                  <c:v>1.0669759338388922</c:v>
                </c:pt>
                <c:pt idx="105">
                  <c:v>1.0730222366076108</c:v>
                </c:pt>
                <c:pt idx="106">
                  <c:v>1.1872973589363978</c:v>
                </c:pt>
                <c:pt idx="107">
                  <c:v>1.3045956326495431</c:v>
                </c:pt>
                <c:pt idx="108">
                  <c:v>1.3638493997829872</c:v>
                </c:pt>
                <c:pt idx="109">
                  <c:v>1.5252856837077795</c:v>
                </c:pt>
                <c:pt idx="110">
                  <c:v>1.5422153314601923</c:v>
                </c:pt>
                <c:pt idx="111">
                  <c:v>1.6147709646848196</c:v>
                </c:pt>
                <c:pt idx="112">
                  <c:v>1.7109071787074492</c:v>
                </c:pt>
                <c:pt idx="113">
                  <c:v>1.7598822311340721</c:v>
                </c:pt>
                <c:pt idx="114">
                  <c:v>1.7786257697171006</c:v>
                </c:pt>
                <c:pt idx="115">
                  <c:v>1.8795990259547046</c:v>
                </c:pt>
                <c:pt idx="116">
                  <c:v>1.9255509269969673</c:v>
                </c:pt>
                <c:pt idx="117">
                  <c:v>2.2562836884458877</c:v>
                </c:pt>
                <c:pt idx="118">
                  <c:v>2.2720040756445581</c:v>
                </c:pt>
                <c:pt idx="119">
                  <c:v>2.3451643391460548</c:v>
                </c:pt>
              </c:numCache>
            </c:numRef>
          </c:yVal>
          <c:smooth val="0"/>
          <c:extLst>
            <c:ext xmlns:c16="http://schemas.microsoft.com/office/drawing/2014/chart" uri="{C3380CC4-5D6E-409C-BE32-E72D297353CC}">
              <c16:uniqueId val="{00000002-3A27-44F6-BA28-4886D1D45A07}"/>
            </c:ext>
          </c:extLst>
        </c:ser>
        <c:dLbls>
          <c:showLegendKey val="0"/>
          <c:showVal val="0"/>
          <c:showCatName val="0"/>
          <c:showSerName val="0"/>
          <c:showPercent val="0"/>
          <c:showBubbleSize val="0"/>
        </c:dLbls>
        <c:axId val="236527439"/>
        <c:axId val="232462271"/>
      </c:scatterChart>
      <c:valAx>
        <c:axId val="236527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MY" sz="1000" b="0" i="0" u="none" strike="noStrike" kern="1200" baseline="0">
                    <a:solidFill>
                      <a:sysClr val="windowText" lastClr="000000">
                        <a:lumMod val="65000"/>
                        <a:lumOff val="35000"/>
                      </a:sysClr>
                    </a:solidFill>
                  </a:rPr>
                  <a:t>Normal theoretical quantiles (z-score)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62271"/>
        <c:crossesAt val="-3"/>
        <c:crossBetween val="midCat"/>
      </c:valAx>
      <c:valAx>
        <c:axId val="23246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spc="0" baseline="0">
                    <a:solidFill>
                      <a:sysClr val="windowText" lastClr="000000">
                        <a:lumMod val="65000"/>
                        <a:lumOff val="35000"/>
                      </a:sysClr>
                    </a:solidFill>
                  </a:rPr>
                  <a:t>Lab3_asc_std</a:t>
                </a:r>
                <a:r>
                  <a:rPr lang="en-MY" sz="1000" b="0" i="0" u="none" strike="noStrike" kern="1200" spc="0" baseline="0">
                    <a:solidFill>
                      <a:sysClr val="windowText" lastClr="000000">
                        <a:lumMod val="65000"/>
                        <a:lumOff val="35000"/>
                      </a:sysClr>
                    </a:solidFill>
                  </a:rPr>
                  <a:t> (z-score)</a:t>
                </a:r>
                <a:endParaRPr lang="en-US" sz="1000" b="0" i="0" u="none" strike="noStrike" kern="1200" spc="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527439"/>
        <c:crossesAt val="-3"/>
        <c:crossBetween val="midCat"/>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Q-Q Plot:</a:t>
            </a:r>
            <a:r>
              <a:rPr lang="en-US" baseline="0"/>
              <a:t> </a:t>
            </a:r>
            <a:r>
              <a:rPr lang="en-US"/>
              <a:t>Lab4_asc_std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LabTAT!$O$12</c:f>
              <c:strCache>
                <c:ptCount val="1"/>
                <c:pt idx="0">
                  <c:v>Lab4_asc_std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olid"/>
              </a:ln>
              <a:effectLst/>
            </c:spPr>
            <c:trendlineType val="linear"/>
            <c:dispRSqr val="0"/>
            <c:dispEq val="0"/>
          </c:trendline>
          <c:xVal>
            <c:numRef>
              <c:f>LabTAT!$G$13:$G$132</c:f>
              <c:numCache>
                <c:formatCode>General</c:formatCode>
                <c:ptCount val="120"/>
                <c:pt idx="0">
                  <c:v>-2.63825727347675</c:v>
                </c:pt>
                <c:pt idx="1">
                  <c:v>-2.2414027276049446</c:v>
                </c:pt>
                <c:pt idx="2">
                  <c:v>-2.0368341317013887</c:v>
                </c:pt>
                <c:pt idx="3">
                  <c:v>-1.8931845346736642</c:v>
                </c:pt>
                <c:pt idx="4">
                  <c:v>-1.7804643416920256</c:v>
                </c:pt>
                <c:pt idx="5">
                  <c:v>-1.6866708163300608</c:v>
                </c:pt>
                <c:pt idx="6">
                  <c:v>-1.6057296060590072</c:v>
                </c:pt>
                <c:pt idx="7">
                  <c:v>-1.5341205443525459</c:v>
                </c:pt>
                <c:pt idx="8">
                  <c:v>-1.469612744319599</c:v>
                </c:pt>
                <c:pt idx="9">
                  <c:v>-1.4106991784503988</c:v>
                </c:pt>
                <c:pt idx="10">
                  <c:v>-1.3563117453352478</c:v>
                </c:pt>
                <c:pt idx="11">
                  <c:v>-1.3056645257298085</c:v>
                </c:pt>
                <c:pt idx="12">
                  <c:v>-1.258161561063097</c:v>
                </c:pt>
                <c:pt idx="13">
                  <c:v>-1.2133396224885178</c:v>
                </c:pt>
                <c:pt idx="14">
                  <c:v>-1.170831118956791</c:v>
                </c:pt>
                <c:pt idx="15">
                  <c:v>-1.1303391749761575</c:v>
                </c:pt>
                <c:pt idx="16">
                  <c:v>-1.091620367434168</c:v>
                </c:pt>
                <c:pt idx="17">
                  <c:v>-1.054472451770053</c:v>
                </c:pt>
                <c:pt idx="18">
                  <c:v>-1.0187254360963267</c:v>
                </c:pt>
                <c:pt idx="19">
                  <c:v>-0.98423496044632541</c:v>
                </c:pt>
                <c:pt idx="20">
                  <c:v>-0.95087729940193999</c:v>
                </c:pt>
                <c:pt idx="21">
                  <c:v>-0.91854553105910053</c:v>
                </c:pt>
                <c:pt idx="22">
                  <c:v>-0.88714655901887607</c:v>
                </c:pt>
                <c:pt idx="23">
                  <c:v>-0.85659876830051918</c:v>
                </c:pt>
                <c:pt idx="24">
                  <c:v>-0.82683015918578762</c:v>
                </c:pt>
                <c:pt idx="25">
                  <c:v>-0.79777684612523825</c:v>
                </c:pt>
                <c:pt idx="26">
                  <c:v>-0.76938183882860001</c:v>
                </c:pt>
                <c:pt idx="27">
                  <c:v>-0.74159404386151673</c:v>
                </c:pt>
                <c:pt idx="28">
                  <c:v>-0.71436744028018739</c:v>
                </c:pt>
                <c:pt idx="29">
                  <c:v>-0.68766039389596745</c:v>
                </c:pt>
                <c:pt idx="30">
                  <c:v>-0.66143508290656117</c:v>
                </c:pt>
                <c:pt idx="31">
                  <c:v>-0.63565701369758276</c:v>
                </c:pt>
                <c:pt idx="32">
                  <c:v>-0.6102946101863328</c:v>
                </c:pt>
                <c:pt idx="33">
                  <c:v>-0.58531886355354357</c:v>
                </c:pt>
                <c:pt idx="34">
                  <c:v>-0.5607030318750833</c:v>
                </c:pt>
                <c:pt idx="35">
                  <c:v>-0.53642238122982666</c:v>
                </c:pt>
                <c:pt idx="36">
                  <c:v>-0.51245396147093147</c:v>
                </c:pt>
                <c:pt idx="37">
                  <c:v>-0.48877641111466941</c:v>
                </c:pt>
                <c:pt idx="38">
                  <c:v>-0.46536978680435537</c:v>
                </c:pt>
                <c:pt idx="39">
                  <c:v>-0.44221541360690492</c:v>
                </c:pt>
                <c:pt idx="40">
                  <c:v>-0.41929575304139605</c:v>
                </c:pt>
                <c:pt idx="41">
                  <c:v>-0.39659428625696769</c:v>
                </c:pt>
                <c:pt idx="42">
                  <c:v>-0.37409541019772358</c:v>
                </c:pt>
                <c:pt idx="43">
                  <c:v>-0.35178434493515626</c:v>
                </c:pt>
                <c:pt idx="44">
                  <c:v>-0.32964705062960331</c:v>
                </c:pt>
                <c:pt idx="45">
                  <c:v>-0.30767015281359317</c:v>
                </c:pt>
                <c:pt idx="46">
                  <c:v>-0.28584087488116566</c:v>
                </c:pt>
                <c:pt idx="47">
                  <c:v>-0.26414697682592364</c:v>
                </c:pt>
                <c:pt idx="48">
                  <c:v>-0.24257669940264884</c:v>
                </c:pt>
                <c:pt idx="49">
                  <c:v>-0.22111871299757052</c:v>
                </c:pt>
                <c:pt idx="50">
                  <c:v>-0.19976207058460896</c:v>
                </c:pt>
                <c:pt idx="51">
                  <c:v>-0.17849616422220874</c:v>
                </c:pt>
                <c:pt idx="52">
                  <c:v>-0.1573106846101707</c:v>
                </c:pt>
                <c:pt idx="53">
                  <c:v>-0.13619558328020984</c:v>
                </c:pt>
                <c:pt idx="54">
                  <c:v>-0.11514103703939974</c:v>
                </c:pt>
                <c:pt idx="55">
                  <c:v>-9.4137414323536367E-2</c:v>
                </c:pt>
                <c:pt idx="56">
                  <c:v>-7.3175243148818681E-2</c:v>
                </c:pt>
                <c:pt idx="57">
                  <c:v>-5.2245180375940357E-2</c:v>
                </c:pt>
                <c:pt idx="58">
                  <c:v>-3.1337982021426625E-2</c:v>
                </c:pt>
                <c:pt idx="59">
                  <c:v>-1.0444474367329168E-2</c:v>
                </c:pt>
                <c:pt idx="60">
                  <c:v>1.0444474367329168E-2</c:v>
                </c:pt>
                <c:pt idx="61">
                  <c:v>3.1337982021426479E-2</c:v>
                </c:pt>
                <c:pt idx="62">
                  <c:v>5.2245180375940489E-2</c:v>
                </c:pt>
                <c:pt idx="63">
                  <c:v>7.3175243148818681E-2</c:v>
                </c:pt>
                <c:pt idx="64">
                  <c:v>9.4137414323536367E-2</c:v>
                </c:pt>
                <c:pt idx="65">
                  <c:v>0.1151410370393996</c:v>
                </c:pt>
                <c:pt idx="66">
                  <c:v>0.13619558328021</c:v>
                </c:pt>
                <c:pt idx="67">
                  <c:v>0.1573106846101707</c:v>
                </c:pt>
                <c:pt idx="68">
                  <c:v>0.17849616422220863</c:v>
                </c:pt>
                <c:pt idx="69">
                  <c:v>0.19976207058460907</c:v>
                </c:pt>
                <c:pt idx="70">
                  <c:v>0.22111871299757052</c:v>
                </c:pt>
                <c:pt idx="71">
                  <c:v>0.24257669940264884</c:v>
                </c:pt>
                <c:pt idx="72">
                  <c:v>0.26414697682592353</c:v>
                </c:pt>
                <c:pt idx="73">
                  <c:v>0.28584087488116572</c:v>
                </c:pt>
                <c:pt idx="74">
                  <c:v>0.30767015281359317</c:v>
                </c:pt>
                <c:pt idx="75">
                  <c:v>0.32964705062960331</c:v>
                </c:pt>
                <c:pt idx="76">
                  <c:v>0.35178434493515615</c:v>
                </c:pt>
                <c:pt idx="77">
                  <c:v>0.37409541019772363</c:v>
                </c:pt>
                <c:pt idx="78">
                  <c:v>0.39659428625696769</c:v>
                </c:pt>
                <c:pt idx="79">
                  <c:v>0.41929575304139605</c:v>
                </c:pt>
                <c:pt idx="80">
                  <c:v>0.44221541360690469</c:v>
                </c:pt>
                <c:pt idx="81">
                  <c:v>0.46536978680435553</c:v>
                </c:pt>
                <c:pt idx="82">
                  <c:v>0.48877641111466941</c:v>
                </c:pt>
                <c:pt idx="83">
                  <c:v>0.51245396147093125</c:v>
                </c:pt>
                <c:pt idx="84">
                  <c:v>0.53642238122982666</c:v>
                </c:pt>
                <c:pt idx="85">
                  <c:v>0.5607030318750833</c:v>
                </c:pt>
                <c:pt idx="86">
                  <c:v>0.58531886355354357</c:v>
                </c:pt>
                <c:pt idx="87">
                  <c:v>0.61029461018633246</c:v>
                </c:pt>
                <c:pt idx="88">
                  <c:v>0.63565701369758265</c:v>
                </c:pt>
                <c:pt idx="89">
                  <c:v>0.66143508290656117</c:v>
                </c:pt>
                <c:pt idx="90">
                  <c:v>0.68766039389596745</c:v>
                </c:pt>
                <c:pt idx="91">
                  <c:v>0.71436744028018784</c:v>
                </c:pt>
                <c:pt idx="92">
                  <c:v>0.74159404386151673</c:v>
                </c:pt>
                <c:pt idx="93">
                  <c:v>0.76938183882860001</c:v>
                </c:pt>
                <c:pt idx="94">
                  <c:v>0.79777684612523825</c:v>
                </c:pt>
                <c:pt idx="95">
                  <c:v>0.82683015918578795</c:v>
                </c:pt>
                <c:pt idx="96">
                  <c:v>0.85659876830051918</c:v>
                </c:pt>
                <c:pt idx="97">
                  <c:v>0.88714655901887607</c:v>
                </c:pt>
                <c:pt idx="98">
                  <c:v>0.91854553105910053</c:v>
                </c:pt>
                <c:pt idx="99">
                  <c:v>0.95087729940193921</c:v>
                </c:pt>
                <c:pt idx="100">
                  <c:v>0.98423496044632541</c:v>
                </c:pt>
                <c:pt idx="101">
                  <c:v>1.0187254360963267</c:v>
                </c:pt>
                <c:pt idx="102">
                  <c:v>1.054472451770053</c:v>
                </c:pt>
                <c:pt idx="103">
                  <c:v>1.0916203674341685</c:v>
                </c:pt>
                <c:pt idx="104">
                  <c:v>1.1303391749761575</c:v>
                </c:pt>
                <c:pt idx="105">
                  <c:v>1.170831118956791</c:v>
                </c:pt>
                <c:pt idx="106">
                  <c:v>1.213339622488518</c:v>
                </c:pt>
                <c:pt idx="107">
                  <c:v>1.2581615610630965</c:v>
                </c:pt>
                <c:pt idx="108">
                  <c:v>1.3056645257298085</c:v>
                </c:pt>
                <c:pt idx="109">
                  <c:v>1.3563117453352478</c:v>
                </c:pt>
                <c:pt idx="110">
                  <c:v>1.4106991784503966</c:v>
                </c:pt>
                <c:pt idx="111">
                  <c:v>1.4696127443196003</c:v>
                </c:pt>
                <c:pt idx="112">
                  <c:v>1.5341205443525465</c:v>
                </c:pt>
                <c:pt idx="113">
                  <c:v>1.6057296060590072</c:v>
                </c:pt>
                <c:pt idx="114">
                  <c:v>1.686670816330061</c:v>
                </c:pt>
                <c:pt idx="115">
                  <c:v>1.7804643416920258</c:v>
                </c:pt>
                <c:pt idx="116">
                  <c:v>1.8931845346736642</c:v>
                </c:pt>
                <c:pt idx="117">
                  <c:v>2.0368341317013874</c:v>
                </c:pt>
                <c:pt idx="118">
                  <c:v>2.2414027276049464</c:v>
                </c:pt>
                <c:pt idx="119">
                  <c:v>2.6382572734767509</c:v>
                </c:pt>
              </c:numCache>
            </c:numRef>
          </c:xVal>
          <c:yVal>
            <c:numRef>
              <c:f>LabTAT!$O$13:$O$132</c:f>
              <c:numCache>
                <c:formatCode>General</c:formatCode>
                <c:ptCount val="120"/>
                <c:pt idx="0">
                  <c:v>-2.6266185254896799</c:v>
                </c:pt>
                <c:pt idx="1">
                  <c:v>-2.4357014045576326</c:v>
                </c:pt>
                <c:pt idx="2">
                  <c:v>-2.303782977246946</c:v>
                </c:pt>
                <c:pt idx="3">
                  <c:v>-2.0863495895187807</c:v>
                </c:pt>
                <c:pt idx="4">
                  <c:v>-2.0677882027614984</c:v>
                </c:pt>
                <c:pt idx="5">
                  <c:v>-2.0134298558294574</c:v>
                </c:pt>
                <c:pt idx="6">
                  <c:v>-1.6707071074896367</c:v>
                </c:pt>
                <c:pt idx="7">
                  <c:v>-1.6136971338779826</c:v>
                </c:pt>
                <c:pt idx="8">
                  <c:v>-1.4141622262371973</c:v>
                </c:pt>
                <c:pt idx="9">
                  <c:v>-1.408858972877973</c:v>
                </c:pt>
                <c:pt idx="10">
                  <c:v>-1.3743878260430211</c:v>
                </c:pt>
                <c:pt idx="11">
                  <c:v>-1.3538377192760298</c:v>
                </c:pt>
                <c:pt idx="12">
                  <c:v>-1.2504242787711706</c:v>
                </c:pt>
                <c:pt idx="13">
                  <c:v>-1.2338516120235969</c:v>
                </c:pt>
                <c:pt idx="14">
                  <c:v>-1.211975691916799</c:v>
                </c:pt>
                <c:pt idx="15">
                  <c:v>-1.1417075849070868</c:v>
                </c:pt>
                <c:pt idx="16">
                  <c:v>-1.0283505443536849</c:v>
                </c:pt>
                <c:pt idx="17">
                  <c:v>-0.90969025044105678</c:v>
                </c:pt>
                <c:pt idx="18">
                  <c:v>-0.89245467702358094</c:v>
                </c:pt>
                <c:pt idx="19">
                  <c:v>-0.85201737015950052</c:v>
                </c:pt>
                <c:pt idx="20">
                  <c:v>-0.84936574347988925</c:v>
                </c:pt>
                <c:pt idx="21">
                  <c:v>-0.76583950307211901</c:v>
                </c:pt>
                <c:pt idx="22">
                  <c:v>-0.75390718301386561</c:v>
                </c:pt>
                <c:pt idx="23">
                  <c:v>-0.74992974299444781</c:v>
                </c:pt>
                <c:pt idx="24">
                  <c:v>-0.74794102298473886</c:v>
                </c:pt>
                <c:pt idx="25">
                  <c:v>-0.73468288958668071</c:v>
                </c:pt>
                <c:pt idx="26">
                  <c:v>-0.72208766285852499</c:v>
                </c:pt>
                <c:pt idx="27">
                  <c:v>-0.6591115292177443</c:v>
                </c:pt>
                <c:pt idx="28">
                  <c:v>-0.64386467580997719</c:v>
                </c:pt>
                <c:pt idx="29">
                  <c:v>-0.64055014246046182</c:v>
                </c:pt>
                <c:pt idx="30">
                  <c:v>-0.63789851578085055</c:v>
                </c:pt>
                <c:pt idx="31">
                  <c:v>-0.63789851578085055</c:v>
                </c:pt>
                <c:pt idx="32">
                  <c:v>-0.60541608895560572</c:v>
                </c:pt>
                <c:pt idx="33">
                  <c:v>-0.50531718180026197</c:v>
                </c:pt>
                <c:pt idx="34">
                  <c:v>-0.47217184830511477</c:v>
                </c:pt>
                <c:pt idx="35">
                  <c:v>-0.45692499489734772</c:v>
                </c:pt>
                <c:pt idx="36">
                  <c:v>-0.44167814148957885</c:v>
                </c:pt>
                <c:pt idx="37">
                  <c:v>-0.42908291476142307</c:v>
                </c:pt>
                <c:pt idx="38">
                  <c:v>-0.41118443467404481</c:v>
                </c:pt>
                <c:pt idx="39">
                  <c:v>-0.4045553679750139</c:v>
                </c:pt>
                <c:pt idx="40">
                  <c:v>-0.36345515444103299</c:v>
                </c:pt>
                <c:pt idx="41">
                  <c:v>-0.28788379407209652</c:v>
                </c:pt>
                <c:pt idx="42">
                  <c:v>-0.26865950064491168</c:v>
                </c:pt>
                <c:pt idx="43">
                  <c:v>-0.2461206738682114</c:v>
                </c:pt>
                <c:pt idx="44">
                  <c:v>-0.19176232693617051</c:v>
                </c:pt>
                <c:pt idx="45">
                  <c:v>-0.17916710020801477</c:v>
                </c:pt>
                <c:pt idx="46">
                  <c:v>-0.16988640682937259</c:v>
                </c:pt>
                <c:pt idx="47">
                  <c:v>-0.14999920673228542</c:v>
                </c:pt>
                <c:pt idx="48">
                  <c:v>-0.14535886004296339</c:v>
                </c:pt>
                <c:pt idx="49">
                  <c:v>-0.1155280598973317</c:v>
                </c:pt>
                <c:pt idx="50">
                  <c:v>-0.11420224655752513</c:v>
                </c:pt>
                <c:pt idx="51">
                  <c:v>-0.11287643321772045</c:v>
                </c:pt>
                <c:pt idx="52">
                  <c:v>-0.1042586465089806</c:v>
                </c:pt>
                <c:pt idx="53">
                  <c:v>-9.7629579809951558E-2</c:v>
                </c:pt>
                <c:pt idx="54">
                  <c:v>-6.7135872994417534E-2</c:v>
                </c:pt>
                <c:pt idx="55">
                  <c:v>-6.1169712965290814E-2</c:v>
                </c:pt>
                <c:pt idx="56">
                  <c:v>-5.586645960606644E-2</c:v>
                </c:pt>
                <c:pt idx="57">
                  <c:v>-2.8687286140046002E-2</c:v>
                </c:pt>
                <c:pt idx="58">
                  <c:v>8.4354873745189594E-3</c:v>
                </c:pt>
                <c:pt idx="59">
                  <c:v>2.3019434112383632E-2</c:v>
                </c:pt>
                <c:pt idx="60">
                  <c:v>7.5389061034715613E-2</c:v>
                </c:pt>
                <c:pt idx="61">
                  <c:v>8.5995567753162472E-2</c:v>
                </c:pt>
                <c:pt idx="62">
                  <c:v>9.1961727782289185E-2</c:v>
                </c:pt>
                <c:pt idx="63">
                  <c:v>0.11582636789879604</c:v>
                </c:pt>
                <c:pt idx="64">
                  <c:v>0.15029751473374786</c:v>
                </c:pt>
                <c:pt idx="65">
                  <c:v>0.16222983479200129</c:v>
                </c:pt>
                <c:pt idx="66">
                  <c:v>0.16554436814151677</c:v>
                </c:pt>
                <c:pt idx="67">
                  <c:v>0.16753308815122567</c:v>
                </c:pt>
                <c:pt idx="68">
                  <c:v>0.18145412821918613</c:v>
                </c:pt>
                <c:pt idx="69">
                  <c:v>0.19868970163666391</c:v>
                </c:pt>
                <c:pt idx="70">
                  <c:v>0.2245430617628778</c:v>
                </c:pt>
                <c:pt idx="71">
                  <c:v>0.23713828849103358</c:v>
                </c:pt>
                <c:pt idx="72">
                  <c:v>0.23780119516093778</c:v>
                </c:pt>
                <c:pt idx="73">
                  <c:v>0.25304804856870478</c:v>
                </c:pt>
                <c:pt idx="74">
                  <c:v>0.25636258191822026</c:v>
                </c:pt>
                <c:pt idx="75">
                  <c:v>0.26100292860754043</c:v>
                </c:pt>
                <c:pt idx="76">
                  <c:v>0.27492396867550273</c:v>
                </c:pt>
                <c:pt idx="77">
                  <c:v>0.29348535543278526</c:v>
                </c:pt>
                <c:pt idx="78">
                  <c:v>0.29547407544249227</c:v>
                </c:pt>
                <c:pt idx="79">
                  <c:v>0.29746279545220117</c:v>
                </c:pt>
                <c:pt idx="80">
                  <c:v>0.34585498235511719</c:v>
                </c:pt>
                <c:pt idx="81">
                  <c:v>0.34718079569492188</c:v>
                </c:pt>
                <c:pt idx="82">
                  <c:v>0.39756170260754686</c:v>
                </c:pt>
                <c:pt idx="83">
                  <c:v>0.43667319613182071</c:v>
                </c:pt>
                <c:pt idx="84">
                  <c:v>0.43733610280172303</c:v>
                </c:pt>
                <c:pt idx="85">
                  <c:v>0.49964932977259957</c:v>
                </c:pt>
                <c:pt idx="86">
                  <c:v>0.57654650348134073</c:v>
                </c:pt>
                <c:pt idx="87">
                  <c:v>0.59643370357842973</c:v>
                </c:pt>
                <c:pt idx="88">
                  <c:v>0.599085330258041</c:v>
                </c:pt>
                <c:pt idx="89">
                  <c:v>0.599085330258041</c:v>
                </c:pt>
                <c:pt idx="90">
                  <c:v>0.6421742638017327</c:v>
                </c:pt>
                <c:pt idx="91">
                  <c:v>0.66272437056872402</c:v>
                </c:pt>
                <c:pt idx="92">
                  <c:v>0.73630701092794981</c:v>
                </c:pt>
                <c:pt idx="93">
                  <c:v>0.73895863760756286</c:v>
                </c:pt>
                <c:pt idx="94">
                  <c:v>0.75354258434542754</c:v>
                </c:pt>
                <c:pt idx="95">
                  <c:v>0.8304397580541687</c:v>
                </c:pt>
                <c:pt idx="96">
                  <c:v>0.84436079812212916</c:v>
                </c:pt>
                <c:pt idx="97">
                  <c:v>0.84436079812212916</c:v>
                </c:pt>
                <c:pt idx="98">
                  <c:v>0.8456866114619358</c:v>
                </c:pt>
                <c:pt idx="99">
                  <c:v>0.86093346486970279</c:v>
                </c:pt>
                <c:pt idx="100">
                  <c:v>0.86888834490853839</c:v>
                </c:pt>
                <c:pt idx="101">
                  <c:v>0.88479810498620959</c:v>
                </c:pt>
                <c:pt idx="102">
                  <c:v>0.92523541185028813</c:v>
                </c:pt>
                <c:pt idx="103">
                  <c:v>1.0206939723163138</c:v>
                </c:pt>
                <c:pt idx="104">
                  <c:v>1.090962079326024</c:v>
                </c:pt>
                <c:pt idx="105">
                  <c:v>1.1154896261124332</c:v>
                </c:pt>
                <c:pt idx="106">
                  <c:v>1.1711737863842806</c:v>
                </c:pt>
                <c:pt idx="107">
                  <c:v>1.1917238931512719</c:v>
                </c:pt>
                <c:pt idx="108">
                  <c:v>1.1983529598503011</c:v>
                </c:pt>
                <c:pt idx="109">
                  <c:v>1.3249681338017629</c:v>
                </c:pt>
                <c:pt idx="110">
                  <c:v>1.3892700807823484</c:v>
                </c:pt>
                <c:pt idx="111">
                  <c:v>1.3985507741609906</c:v>
                </c:pt>
                <c:pt idx="112">
                  <c:v>1.4250670409571087</c:v>
                </c:pt>
                <c:pt idx="113">
                  <c:v>1.5510193082386681</c:v>
                </c:pt>
                <c:pt idx="114">
                  <c:v>1.6444891486949829</c:v>
                </c:pt>
                <c:pt idx="115">
                  <c:v>1.828114296258097</c:v>
                </c:pt>
                <c:pt idx="116">
                  <c:v>1.8924162432386824</c:v>
                </c:pt>
                <c:pt idx="117">
                  <c:v>2.2735875784328745</c:v>
                </c:pt>
                <c:pt idx="118">
                  <c:v>2.3206539519959839</c:v>
                </c:pt>
                <c:pt idx="119">
                  <c:v>2.7508803807629949</c:v>
                </c:pt>
              </c:numCache>
            </c:numRef>
          </c:yVal>
          <c:smooth val="0"/>
          <c:extLst>
            <c:ext xmlns:c16="http://schemas.microsoft.com/office/drawing/2014/chart" uri="{C3380CC4-5D6E-409C-BE32-E72D297353CC}">
              <c16:uniqueId val="{00000002-DCBA-4E73-A269-CC084972DA16}"/>
            </c:ext>
          </c:extLst>
        </c:ser>
        <c:dLbls>
          <c:showLegendKey val="0"/>
          <c:showVal val="0"/>
          <c:showCatName val="0"/>
          <c:showSerName val="0"/>
          <c:showPercent val="0"/>
          <c:showBubbleSize val="0"/>
        </c:dLbls>
        <c:axId val="230997583"/>
        <c:axId val="259192959"/>
      </c:scatterChart>
      <c:valAx>
        <c:axId val="2309975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MY" sz="1000" b="0" i="0" u="none" strike="noStrike" kern="1200" baseline="0">
                    <a:solidFill>
                      <a:sysClr val="windowText" lastClr="000000">
                        <a:lumMod val="65000"/>
                        <a:lumOff val="35000"/>
                      </a:sysClr>
                    </a:solidFill>
                  </a:rPr>
                  <a:t>Normal theoretical quantiles (z-score)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192959"/>
        <c:crossesAt val="-3"/>
        <c:crossBetween val="midCat"/>
      </c:valAx>
      <c:valAx>
        <c:axId val="25919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spc="0" baseline="0">
                    <a:solidFill>
                      <a:sysClr val="windowText" lastClr="000000">
                        <a:lumMod val="65000"/>
                        <a:lumOff val="35000"/>
                      </a:sysClr>
                    </a:solidFill>
                  </a:rPr>
                  <a:t>Lab4_asc_std</a:t>
                </a:r>
                <a:r>
                  <a:rPr lang="en-MY" sz="1000" b="0" i="0" u="none" strike="noStrike" kern="1200" spc="0" baseline="0">
                    <a:solidFill>
                      <a:sysClr val="windowText" lastClr="000000">
                        <a:lumMod val="65000"/>
                        <a:lumOff val="35000"/>
                      </a:sysClr>
                    </a:solidFill>
                  </a:rPr>
                  <a:t> (z-score)</a:t>
                </a:r>
                <a:endParaRPr lang="en-US" sz="1000" b="0" i="0" u="none" strike="noStrike" kern="1200" spc="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997583"/>
        <c:crossesAt val="-3"/>
        <c:crossBetween val="midCat"/>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10</xdr:col>
      <xdr:colOff>0</xdr:colOff>
      <xdr:row>14</xdr:row>
      <xdr:rowOff>0</xdr:rowOff>
    </xdr:from>
    <xdr:to>
      <xdr:col>15</xdr:col>
      <xdr:colOff>601980</xdr:colOff>
      <xdr:row>28</xdr:row>
      <xdr:rowOff>7620</xdr:rowOff>
    </xdr:to>
    <xdr:graphicFrame macro="">
      <xdr:nvGraphicFramePr>
        <xdr:cNvPr id="2" name="Chart 1">
          <a:extLst>
            <a:ext uri="{FF2B5EF4-FFF2-40B4-BE49-F238E27FC236}">
              <a16:creationId xmlns:a16="http://schemas.microsoft.com/office/drawing/2014/main" id="{87A40E96-01D1-2A6B-70D0-6FDE733AD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160020</xdr:colOff>
      <xdr:row>13</xdr:row>
      <xdr:rowOff>171450</xdr:rowOff>
    </xdr:from>
    <xdr:to>
      <xdr:col>22</xdr:col>
      <xdr:colOff>152400</xdr:colOff>
      <xdr:row>28</xdr:row>
      <xdr:rowOff>22860</xdr:rowOff>
    </xdr:to>
    <xdr:graphicFrame macro="">
      <xdr:nvGraphicFramePr>
        <xdr:cNvPr id="3" name="Chart 2">
          <a:extLst>
            <a:ext uri="{FF2B5EF4-FFF2-40B4-BE49-F238E27FC236}">
              <a16:creationId xmlns:a16="http://schemas.microsoft.com/office/drawing/2014/main" id="{CCD6A7B6-18E3-3D16-73EC-844840481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134</xdr:row>
      <xdr:rowOff>7620</xdr:rowOff>
    </xdr:from>
    <xdr:to>
      <xdr:col>4</xdr:col>
      <xdr:colOff>601980</xdr:colOff>
      <xdr:row>145</xdr:row>
      <xdr:rowOff>175260</xdr:rowOff>
    </xdr:to>
    <xdr:graphicFrame macro="">
      <xdr:nvGraphicFramePr>
        <xdr:cNvPr id="6" name="Chart 5">
          <a:extLst>
            <a:ext uri="{FF2B5EF4-FFF2-40B4-BE49-F238E27FC236}">
              <a16:creationId xmlns:a16="http://schemas.microsoft.com/office/drawing/2014/main" id="{2F3AFE3B-4B40-48B5-9EE8-D104094B4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632460</xdr:colOff>
      <xdr:row>134</xdr:row>
      <xdr:rowOff>7620</xdr:rowOff>
    </xdr:from>
    <xdr:to>
      <xdr:col>9</xdr:col>
      <xdr:colOff>480060</xdr:colOff>
      <xdr:row>146</xdr:row>
      <xdr:rowOff>0</xdr:rowOff>
    </xdr:to>
    <xdr:graphicFrame macro="">
      <xdr:nvGraphicFramePr>
        <xdr:cNvPr id="7" name="Chart 6">
          <a:extLst>
            <a:ext uri="{FF2B5EF4-FFF2-40B4-BE49-F238E27FC236}">
              <a16:creationId xmlns:a16="http://schemas.microsoft.com/office/drawing/2014/main" id="{FDDF6CC3-32AC-484F-BFF6-1F0A71354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510540</xdr:colOff>
      <xdr:row>134</xdr:row>
      <xdr:rowOff>7620</xdr:rowOff>
    </xdr:from>
    <xdr:to>
      <xdr:col>13</xdr:col>
      <xdr:colOff>815340</xdr:colOff>
      <xdr:row>146</xdr:row>
      <xdr:rowOff>0</xdr:rowOff>
    </xdr:to>
    <xdr:graphicFrame macro="">
      <xdr:nvGraphicFramePr>
        <xdr:cNvPr id="8" name="Chart 7">
          <a:extLst>
            <a:ext uri="{FF2B5EF4-FFF2-40B4-BE49-F238E27FC236}">
              <a16:creationId xmlns:a16="http://schemas.microsoft.com/office/drawing/2014/main" id="{56F53530-A489-4302-A9B4-D9F11D0A1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134</xdr:row>
      <xdr:rowOff>7620</xdr:rowOff>
    </xdr:from>
    <xdr:to>
      <xdr:col>18</xdr:col>
      <xdr:colOff>579120</xdr:colOff>
      <xdr:row>146</xdr:row>
      <xdr:rowOff>0</xdr:rowOff>
    </xdr:to>
    <xdr:graphicFrame macro="">
      <xdr:nvGraphicFramePr>
        <xdr:cNvPr id="9" name="Chart 8">
          <a:extLst>
            <a:ext uri="{FF2B5EF4-FFF2-40B4-BE49-F238E27FC236}">
              <a16:creationId xmlns:a16="http://schemas.microsoft.com/office/drawing/2014/main" id="{BFAE84AB-DB25-4A89-AB57-83104278E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F3CE2-35A8-4E84-84CD-EE25DCEAD3CB}">
  <dimension ref="A1:Y41"/>
  <sheetViews>
    <sheetView tabSelected="1" topLeftCell="A19" workbookViewId="0">
      <selection activeCell="T11" sqref="T11"/>
    </sheetView>
  </sheetViews>
  <sheetFormatPr defaultRowHeight="14.4" x14ac:dyDescent="0.3"/>
  <cols>
    <col min="1" max="1" width="3" customWidth="1"/>
    <col min="4" max="4" width="11.109375" customWidth="1"/>
    <col min="6" max="6" width="10.33203125" customWidth="1"/>
    <col min="7" max="7" width="10.21875" customWidth="1"/>
    <col min="8" max="8" width="13.44140625" customWidth="1"/>
    <col min="9" max="9" width="14" customWidth="1"/>
    <col min="14" max="14" width="9.5546875" bestFit="1" customWidth="1"/>
  </cols>
  <sheetData>
    <row r="1" spans="1:14" x14ac:dyDescent="0.3">
      <c r="A1" s="1" t="s">
        <v>0</v>
      </c>
    </row>
    <row r="3" spans="1:14" x14ac:dyDescent="0.3">
      <c r="A3" s="2" t="s">
        <v>1</v>
      </c>
    </row>
    <row r="4" spans="1:14" x14ac:dyDescent="0.3">
      <c r="A4" s="2" t="s">
        <v>2</v>
      </c>
    </row>
    <row r="5" spans="1:14" x14ac:dyDescent="0.3">
      <c r="B5" s="2"/>
    </row>
    <row r="6" spans="1:14" ht="15.6" x14ac:dyDescent="0.35">
      <c r="A6" s="4" t="s">
        <v>9</v>
      </c>
      <c r="B6" s="4" t="s">
        <v>3</v>
      </c>
      <c r="C6" s="4" t="s">
        <v>4</v>
      </c>
      <c r="D6" s="4" t="s">
        <v>10</v>
      </c>
      <c r="E6" s="4" t="s">
        <v>11</v>
      </c>
      <c r="F6" s="4" t="s">
        <v>12</v>
      </c>
      <c r="G6" s="4" t="s">
        <v>13</v>
      </c>
      <c r="H6" s="4" t="s">
        <v>14</v>
      </c>
      <c r="I6" s="4" t="s">
        <v>15</v>
      </c>
      <c r="K6" s="5" t="s">
        <v>5</v>
      </c>
    </row>
    <row r="7" spans="1:14" x14ac:dyDescent="0.3">
      <c r="A7" s="3">
        <v>1</v>
      </c>
      <c r="B7" s="3">
        <v>6.8090000000000002</v>
      </c>
      <c r="C7" s="3">
        <v>6.7702999999999998</v>
      </c>
      <c r="D7" s="6">
        <f>(A7-0.5)/COUNTA($A$7:$A$41)</f>
        <v>1.4285714285714285E-2</v>
      </c>
      <c r="E7" s="3">
        <f>_xlfn.NORM.S.INV(D7)</f>
        <v>-2.1893497555220844</v>
      </c>
      <c r="F7" s="3">
        <v>6.4375999999999998</v>
      </c>
      <c r="G7" s="3">
        <v>6.0380000000000003</v>
      </c>
      <c r="H7" s="3">
        <f>(F7-AVERAGE($F$7:$F$41))/_xlfn.STDEV.S($F$7:$F$41)</f>
        <v>-2.0162077763474771</v>
      </c>
      <c r="I7" s="3">
        <f>(G7-AVERAGE($G$7:$G$41))/_xlfn.STDEV.S($G$7:$G$41)</f>
        <v>-2.6974239879254251</v>
      </c>
      <c r="K7" t="s">
        <v>25</v>
      </c>
    </row>
    <row r="8" spans="1:14" x14ac:dyDescent="0.3">
      <c r="A8" s="3">
        <v>2</v>
      </c>
      <c r="B8" s="3">
        <v>6.4375999999999998</v>
      </c>
      <c r="C8" s="3">
        <v>7.5092999999999996</v>
      </c>
      <c r="D8" s="6">
        <f t="shared" ref="D8:D41" si="0">(A8-0.5)/COUNTA($A$7:$A$41)</f>
        <v>4.2857142857142858E-2</v>
      </c>
      <c r="E8" s="3">
        <f t="shared" ref="E8:E41" si="1">_xlfn.NORM.S.INV(D8)</f>
        <v>-1.718451543391025</v>
      </c>
      <c r="F8" s="3">
        <v>6.5340999999999996</v>
      </c>
      <c r="G8" s="3">
        <v>6.3346</v>
      </c>
      <c r="H8" s="3">
        <f t="shared" ref="H8:H41" si="2">(F8-AVERAGE($F$7:$F$41))/_xlfn.STDEV.S($F$7:$F$41)</f>
        <v>-1.6816129038219718</v>
      </c>
      <c r="I8" s="3">
        <f t="shared" ref="I8:I41" si="3">(G8-AVERAGE($G$7:$G$41))/_xlfn.STDEV.S($G$7:$G$41)</f>
        <v>-1.833709832065106</v>
      </c>
      <c r="K8" t="s">
        <v>24</v>
      </c>
    </row>
    <row r="9" spans="1:14" x14ac:dyDescent="0.3">
      <c r="A9" s="3">
        <v>3</v>
      </c>
      <c r="B9" s="3">
        <v>6.9157000000000002</v>
      </c>
      <c r="C9" s="3">
        <v>6.73</v>
      </c>
      <c r="D9" s="6">
        <f t="shared" si="0"/>
        <v>7.1428571428571425E-2</v>
      </c>
      <c r="E9" s="3">
        <f t="shared" si="1"/>
        <v>-1.4652337926855223</v>
      </c>
      <c r="F9" s="3">
        <v>6.5796999999999999</v>
      </c>
      <c r="G9" s="3">
        <v>6.5217000000000001</v>
      </c>
      <c r="H9" s="3">
        <f t="shared" si="2"/>
        <v>-1.5235038241622498</v>
      </c>
      <c r="I9" s="3">
        <f t="shared" si="3"/>
        <v>-1.2888651976704131</v>
      </c>
    </row>
    <row r="10" spans="1:14" ht="13.8" customHeight="1" x14ac:dyDescent="0.3">
      <c r="A10" s="3">
        <v>4</v>
      </c>
      <c r="B10" s="3">
        <v>7.3011999999999997</v>
      </c>
      <c r="C10" s="3">
        <v>6.7877999999999998</v>
      </c>
      <c r="D10" s="6">
        <f t="shared" si="0"/>
        <v>0.1</v>
      </c>
      <c r="E10" s="3">
        <f t="shared" si="1"/>
        <v>-1.2815515655446006</v>
      </c>
      <c r="F10" s="3">
        <v>6.5970000000000004</v>
      </c>
      <c r="G10" s="3">
        <v>6.5780000000000003</v>
      </c>
      <c r="H10" s="3">
        <f t="shared" si="2"/>
        <v>-1.463519458414152</v>
      </c>
      <c r="I10" s="3">
        <f t="shared" si="3"/>
        <v>-1.1249167587798661</v>
      </c>
      <c r="K10" s="21" t="s">
        <v>6</v>
      </c>
      <c r="L10" s="22"/>
      <c r="M10" s="3" t="s">
        <v>7</v>
      </c>
      <c r="N10" s="3">
        <v>0.05</v>
      </c>
    </row>
    <row r="11" spans="1:14" x14ac:dyDescent="0.3">
      <c r="A11" s="3">
        <v>5</v>
      </c>
      <c r="B11" s="3">
        <v>7.4488000000000003</v>
      </c>
      <c r="C11" s="3">
        <v>7.1521999999999997</v>
      </c>
      <c r="D11" s="6">
        <f t="shared" si="0"/>
        <v>0.12857142857142856</v>
      </c>
      <c r="E11" s="3">
        <f t="shared" si="1"/>
        <v>-1.13317003025956</v>
      </c>
      <c r="F11" s="3">
        <v>6.6801000000000004</v>
      </c>
      <c r="G11" s="3">
        <v>6.6605999999999996</v>
      </c>
      <c r="H11" s="3">
        <f t="shared" si="2"/>
        <v>-1.1753864645605818</v>
      </c>
      <c r="I11" s="3">
        <f t="shared" si="3"/>
        <v>-0.88438139372908442</v>
      </c>
    </row>
    <row r="12" spans="1:14" x14ac:dyDescent="0.3">
      <c r="A12" s="3">
        <v>6</v>
      </c>
      <c r="B12" s="3">
        <v>7.3871000000000002</v>
      </c>
      <c r="C12" s="3">
        <v>6.8109999999999999</v>
      </c>
      <c r="D12" s="6">
        <f t="shared" si="0"/>
        <v>0.15714285714285714</v>
      </c>
      <c r="E12" s="3">
        <f t="shared" si="1"/>
        <v>-1.0062699858608408</v>
      </c>
      <c r="F12" s="3">
        <v>6.6840000000000002</v>
      </c>
      <c r="G12" s="3">
        <v>6.6672000000000002</v>
      </c>
      <c r="H12" s="3">
        <f t="shared" si="2"/>
        <v>-1.1618639774844222</v>
      </c>
      <c r="I12" s="3">
        <f t="shared" si="3"/>
        <v>-0.86516186092841474</v>
      </c>
      <c r="K12" s="5" t="s">
        <v>8</v>
      </c>
    </row>
    <row r="13" spans="1:14" x14ac:dyDescent="0.3">
      <c r="A13" s="3">
        <v>7</v>
      </c>
      <c r="B13" s="3">
        <v>6.8754999999999997</v>
      </c>
      <c r="C13" s="3">
        <v>7.2211999999999996</v>
      </c>
      <c r="D13" s="6">
        <f t="shared" si="0"/>
        <v>0.18571428571428572</v>
      </c>
      <c r="E13" s="3">
        <f t="shared" si="1"/>
        <v>-0.89380063117948894</v>
      </c>
      <c r="F13" s="3">
        <v>6.7793999999999999</v>
      </c>
      <c r="G13" s="3">
        <v>6.6965000000000003</v>
      </c>
      <c r="H13" s="3">
        <f t="shared" si="2"/>
        <v>-0.83108313977527026</v>
      </c>
      <c r="I13" s="3">
        <f t="shared" si="3"/>
        <v>-0.77983878349514613</v>
      </c>
      <c r="K13" t="s">
        <v>18</v>
      </c>
    </row>
    <row r="14" spans="1:14" x14ac:dyDescent="0.3">
      <c r="A14" s="3">
        <v>8</v>
      </c>
      <c r="B14" s="3">
        <v>7.0621</v>
      </c>
      <c r="C14" s="3">
        <v>6.6605999999999996</v>
      </c>
      <c r="D14" s="6">
        <f t="shared" si="0"/>
        <v>0.21428571428571427</v>
      </c>
      <c r="E14" s="3">
        <f t="shared" si="1"/>
        <v>-0.79163860774337469</v>
      </c>
      <c r="F14" s="3">
        <v>6.8090000000000002</v>
      </c>
      <c r="G14" s="3">
        <v>6.73</v>
      </c>
      <c r="H14" s="3">
        <f t="shared" si="2"/>
        <v>-0.72845093017159068</v>
      </c>
      <c r="I14" s="3">
        <f t="shared" si="3"/>
        <v>-0.68228509427963435</v>
      </c>
    </row>
    <row r="15" spans="1:14" x14ac:dyDescent="0.3">
      <c r="A15" s="3">
        <v>9</v>
      </c>
      <c r="B15" s="3">
        <v>6.6840000000000002</v>
      </c>
      <c r="C15" s="3">
        <v>7.2401999999999997</v>
      </c>
      <c r="D15" s="6">
        <f t="shared" si="0"/>
        <v>0.24285714285714285</v>
      </c>
      <c r="E15" s="3">
        <f t="shared" si="1"/>
        <v>-0.69714143484634172</v>
      </c>
      <c r="F15" s="3">
        <v>6.8235999999999999</v>
      </c>
      <c r="G15" s="3">
        <v>6.7477999999999998</v>
      </c>
      <c r="H15" s="3">
        <f t="shared" si="2"/>
        <v>-0.67782828624545299</v>
      </c>
      <c r="I15" s="3">
        <f t="shared" si="3"/>
        <v>-0.63045059672631965</v>
      </c>
    </row>
    <row r="16" spans="1:14" x14ac:dyDescent="0.3">
      <c r="A16" s="3">
        <v>10</v>
      </c>
      <c r="B16" s="3">
        <v>6.8235999999999999</v>
      </c>
      <c r="C16" s="3">
        <v>7.0503</v>
      </c>
      <c r="D16" s="6">
        <f t="shared" si="0"/>
        <v>0.27142857142857141</v>
      </c>
      <c r="E16" s="3">
        <f t="shared" si="1"/>
        <v>-0.60849813449988333</v>
      </c>
      <c r="F16" s="3">
        <v>6.8394000000000004</v>
      </c>
      <c r="G16" s="3">
        <v>6.7594000000000003</v>
      </c>
      <c r="H16" s="3">
        <f t="shared" si="2"/>
        <v>-0.62304487706510936</v>
      </c>
      <c r="I16" s="3">
        <f t="shared" si="3"/>
        <v>-0.59667081180393211</v>
      </c>
    </row>
    <row r="17" spans="1:12" x14ac:dyDescent="0.3">
      <c r="A17" s="3">
        <v>11</v>
      </c>
      <c r="B17" s="3">
        <v>7.3929999999999998</v>
      </c>
      <c r="C17" s="3">
        <v>6.8810000000000002</v>
      </c>
      <c r="D17" s="6">
        <f t="shared" si="0"/>
        <v>0.3</v>
      </c>
      <c r="E17" s="3">
        <f t="shared" si="1"/>
        <v>-0.52440051270804089</v>
      </c>
      <c r="F17" s="3">
        <v>6.8567999999999998</v>
      </c>
      <c r="G17" s="3">
        <v>6.7652000000000001</v>
      </c>
      <c r="H17" s="3">
        <f t="shared" si="2"/>
        <v>-0.56271378087916524</v>
      </c>
      <c r="I17" s="3">
        <f t="shared" si="3"/>
        <v>-0.57978091934273956</v>
      </c>
    </row>
    <row r="18" spans="1:12" x14ac:dyDescent="0.3">
      <c r="A18" s="3">
        <v>12</v>
      </c>
      <c r="B18" s="3">
        <v>7.5168999999999997</v>
      </c>
      <c r="C18" s="3">
        <v>7.4058999999999999</v>
      </c>
      <c r="D18" s="6">
        <f t="shared" si="0"/>
        <v>0.32857142857142857</v>
      </c>
      <c r="E18" s="3">
        <f t="shared" si="1"/>
        <v>-0.44386131192624756</v>
      </c>
      <c r="F18" s="3">
        <v>6.8754999999999997</v>
      </c>
      <c r="G18" s="3">
        <v>6.7702999999999998</v>
      </c>
      <c r="H18" s="3">
        <f t="shared" si="2"/>
        <v>-0.4978751890011659</v>
      </c>
      <c r="I18" s="3">
        <f t="shared" si="3"/>
        <v>-0.56492946217858808</v>
      </c>
    </row>
    <row r="19" spans="1:12" x14ac:dyDescent="0.3">
      <c r="A19" s="3">
        <v>13</v>
      </c>
      <c r="B19" s="3">
        <v>6.9245999999999999</v>
      </c>
      <c r="C19" s="3">
        <v>6.7652000000000001</v>
      </c>
      <c r="D19" s="6">
        <f t="shared" si="0"/>
        <v>0.35714285714285715</v>
      </c>
      <c r="E19" s="3">
        <f t="shared" si="1"/>
        <v>-0.36610635680056969</v>
      </c>
      <c r="F19" s="3">
        <v>6.9157000000000002</v>
      </c>
      <c r="G19" s="3">
        <v>6.7877999999999998</v>
      </c>
      <c r="H19" s="3">
        <f t="shared" si="2"/>
        <v>-0.35848955298535773</v>
      </c>
      <c r="I19" s="3">
        <f t="shared" si="3"/>
        <v>-0.51396857975257437</v>
      </c>
    </row>
    <row r="20" spans="1:12" x14ac:dyDescent="0.3">
      <c r="A20" s="3">
        <v>14</v>
      </c>
      <c r="B20" s="3">
        <v>6.9256000000000002</v>
      </c>
      <c r="C20" s="3">
        <v>6.0380000000000003</v>
      </c>
      <c r="D20" s="6">
        <f t="shared" si="0"/>
        <v>0.38571428571428573</v>
      </c>
      <c r="E20" s="3">
        <f t="shared" si="1"/>
        <v>-0.29050677112339379</v>
      </c>
      <c r="F20" s="3">
        <v>6.9245999999999999</v>
      </c>
      <c r="G20" s="3">
        <v>6.8109999999999999</v>
      </c>
      <c r="H20" s="3">
        <f t="shared" si="2"/>
        <v>-0.32763054401668518</v>
      </c>
      <c r="I20" s="3">
        <f t="shared" si="3"/>
        <v>-0.44640900990780191</v>
      </c>
    </row>
    <row r="21" spans="1:12" x14ac:dyDescent="0.3">
      <c r="A21" s="3">
        <v>15</v>
      </c>
      <c r="B21" s="3">
        <v>6.5796999999999999</v>
      </c>
      <c r="C21" s="3">
        <v>7.1581000000000001</v>
      </c>
      <c r="D21" s="6">
        <f t="shared" si="0"/>
        <v>0.41428571428571431</v>
      </c>
      <c r="E21" s="3">
        <f t="shared" si="1"/>
        <v>-0.21653412444917083</v>
      </c>
      <c r="F21" s="3">
        <v>6.9256000000000002</v>
      </c>
      <c r="G21" s="3">
        <v>6.8810000000000002</v>
      </c>
      <c r="H21" s="3">
        <f t="shared" si="2"/>
        <v>-0.32416323963818139</v>
      </c>
      <c r="I21" s="3">
        <f t="shared" si="3"/>
        <v>-0.24256548020374716</v>
      </c>
    </row>
    <row r="22" spans="1:12" x14ac:dyDescent="0.3">
      <c r="A22" s="3">
        <v>16</v>
      </c>
      <c r="B22" s="3">
        <v>6.8394000000000004</v>
      </c>
      <c r="C22" s="3">
        <v>7.024</v>
      </c>
      <c r="D22" s="6">
        <f t="shared" si="0"/>
        <v>0.44285714285714284</v>
      </c>
      <c r="E22" s="3">
        <f t="shared" si="1"/>
        <v>-0.14372923370582419</v>
      </c>
      <c r="F22" s="3">
        <v>6.9405000000000001</v>
      </c>
      <c r="G22" s="3">
        <v>6.8888999999999996</v>
      </c>
      <c r="H22" s="3">
        <f t="shared" si="2"/>
        <v>-0.27250040439849216</v>
      </c>
      <c r="I22" s="3">
        <f t="shared" si="3"/>
        <v>-0.21956028185143439</v>
      </c>
    </row>
    <row r="23" spans="1:12" x14ac:dyDescent="0.3">
      <c r="A23" s="3">
        <v>17</v>
      </c>
      <c r="B23" s="3">
        <v>6.5970000000000004</v>
      </c>
      <c r="C23" s="3">
        <v>6.6672000000000002</v>
      </c>
      <c r="D23" s="6">
        <f t="shared" si="0"/>
        <v>0.47142857142857142</v>
      </c>
      <c r="E23" s="3">
        <f t="shared" si="1"/>
        <v>-7.1679283828631674E-2</v>
      </c>
      <c r="F23" s="3">
        <v>6.9431000000000003</v>
      </c>
      <c r="G23" s="3">
        <v>6.9181999999999997</v>
      </c>
      <c r="H23" s="3">
        <f t="shared" si="2"/>
        <v>-0.26348541301438472</v>
      </c>
      <c r="I23" s="3">
        <f t="shared" si="3"/>
        <v>-0.13423720441816581</v>
      </c>
    </row>
    <row r="24" spans="1:12" x14ac:dyDescent="0.3">
      <c r="A24" s="3">
        <v>18</v>
      </c>
      <c r="B24" s="3">
        <v>7.2705000000000002</v>
      </c>
      <c r="C24" s="3">
        <v>7.4314</v>
      </c>
      <c r="D24" s="6">
        <f t="shared" si="0"/>
        <v>0.5</v>
      </c>
      <c r="E24" s="3">
        <f t="shared" si="1"/>
        <v>0</v>
      </c>
      <c r="F24" s="3">
        <v>6.9438000000000004</v>
      </c>
      <c r="G24" s="3">
        <v>6.9398999999999997</v>
      </c>
      <c r="H24" s="3">
        <f t="shared" si="2"/>
        <v>-0.26105829994943236</v>
      </c>
      <c r="I24" s="3">
        <f t="shared" si="3"/>
        <v>-7.1045710209908922E-2</v>
      </c>
    </row>
    <row r="25" spans="1:12" x14ac:dyDescent="0.3">
      <c r="A25" s="3">
        <v>19</v>
      </c>
      <c r="B25" s="3">
        <v>7.2827999999999999</v>
      </c>
      <c r="C25" s="3">
        <v>7.3070000000000004</v>
      </c>
      <c r="D25" s="6">
        <f t="shared" si="0"/>
        <v>0.52857142857142858</v>
      </c>
      <c r="E25" s="3">
        <f t="shared" si="1"/>
        <v>7.1679283828631674E-2</v>
      </c>
      <c r="F25" s="3">
        <v>6.9951999999999996</v>
      </c>
      <c r="G25" s="3">
        <v>7.0133000000000001</v>
      </c>
      <c r="H25" s="3">
        <f t="shared" si="2"/>
        <v>-8.2838854894398767E-2</v>
      </c>
      <c r="I25" s="3">
        <f t="shared" si="3"/>
        <v>0.14269879093691437</v>
      </c>
    </row>
    <row r="26" spans="1:12" x14ac:dyDescent="0.3">
      <c r="A26" s="3">
        <v>20</v>
      </c>
      <c r="B26" s="3">
        <v>7.3494999999999999</v>
      </c>
      <c r="C26" s="3">
        <v>6.7477999999999998</v>
      </c>
      <c r="D26" s="6">
        <f t="shared" si="0"/>
        <v>0.55714285714285716</v>
      </c>
      <c r="E26" s="3">
        <f t="shared" si="1"/>
        <v>0.14372923370582419</v>
      </c>
      <c r="F26" s="3">
        <v>7.0621</v>
      </c>
      <c r="G26" s="3">
        <v>7.024</v>
      </c>
      <c r="H26" s="3">
        <f t="shared" si="2"/>
        <v>0.14912380802743003</v>
      </c>
      <c r="I26" s="3">
        <f t="shared" si="3"/>
        <v>0.17385773047739098</v>
      </c>
    </row>
    <row r="27" spans="1:12" x14ac:dyDescent="0.3">
      <c r="A27" s="3">
        <v>21</v>
      </c>
      <c r="B27" s="3">
        <v>6.9438000000000004</v>
      </c>
      <c r="C27" s="3">
        <v>6.8888999999999996</v>
      </c>
      <c r="D27" s="6">
        <f t="shared" si="0"/>
        <v>0.58571428571428574</v>
      </c>
      <c r="E27" s="3">
        <f t="shared" si="1"/>
        <v>0.216534124449171</v>
      </c>
      <c r="F27" s="3">
        <v>7.0852000000000004</v>
      </c>
      <c r="G27" s="3">
        <v>7.0503</v>
      </c>
      <c r="H27" s="3">
        <f t="shared" si="2"/>
        <v>0.22921853917084248</v>
      </c>
      <c r="I27" s="3">
        <f t="shared" si="3"/>
        <v>0.25044465663762838</v>
      </c>
    </row>
    <row r="28" spans="1:12" x14ac:dyDescent="0.3">
      <c r="A28" s="3">
        <v>22</v>
      </c>
      <c r="B28" s="3">
        <v>7.1559999999999997</v>
      </c>
      <c r="C28" s="3">
        <v>7.4219999999999997</v>
      </c>
      <c r="D28" s="6">
        <f t="shared" si="0"/>
        <v>0.61428571428571432</v>
      </c>
      <c r="E28" s="3">
        <f t="shared" si="1"/>
        <v>0.29050677112339396</v>
      </c>
      <c r="F28" s="3">
        <v>7.1559999999999997</v>
      </c>
      <c r="G28" s="3">
        <v>7.0991999999999997</v>
      </c>
      <c r="H28" s="3">
        <f t="shared" si="2"/>
        <v>0.47470368916882782</v>
      </c>
      <c r="I28" s="3">
        <f t="shared" si="3"/>
        <v>0.39284392238803095</v>
      </c>
    </row>
    <row r="29" spans="1:12" x14ac:dyDescent="0.3">
      <c r="A29" s="3">
        <v>23</v>
      </c>
      <c r="B29" s="3">
        <v>6.5340999999999996</v>
      </c>
      <c r="C29" s="3">
        <v>6.5217000000000001</v>
      </c>
      <c r="D29" s="6">
        <f t="shared" si="0"/>
        <v>0.6428571428571429</v>
      </c>
      <c r="E29" s="3">
        <f t="shared" si="1"/>
        <v>0.3661063568005698</v>
      </c>
      <c r="F29" s="3">
        <v>7.1561000000000003</v>
      </c>
      <c r="G29" s="3">
        <v>7.1180000000000003</v>
      </c>
      <c r="H29" s="3">
        <f t="shared" si="2"/>
        <v>0.47505041960668037</v>
      </c>
      <c r="I29" s="3">
        <f t="shared" si="3"/>
        <v>0.44759047036569288</v>
      </c>
      <c r="K29" t="s">
        <v>16</v>
      </c>
    </row>
    <row r="30" spans="1:12" x14ac:dyDescent="0.3">
      <c r="A30" s="3">
        <v>24</v>
      </c>
      <c r="B30" s="3">
        <v>7.2854000000000001</v>
      </c>
      <c r="C30" s="3">
        <v>7.1688000000000001</v>
      </c>
      <c r="D30" s="6">
        <f t="shared" si="0"/>
        <v>0.67142857142857137</v>
      </c>
      <c r="E30" s="3">
        <f t="shared" si="1"/>
        <v>0.44386131192624739</v>
      </c>
      <c r="F30" s="3">
        <v>7.2163000000000004</v>
      </c>
      <c r="G30" s="3">
        <v>7.1521999999999997</v>
      </c>
      <c r="H30" s="3">
        <f t="shared" si="2"/>
        <v>0.68378214319254005</v>
      </c>
      <c r="I30" s="3">
        <f t="shared" si="3"/>
        <v>0.54718259487824306</v>
      </c>
    </row>
    <row r="31" spans="1:12" x14ac:dyDescent="0.3">
      <c r="A31" s="3">
        <v>25</v>
      </c>
      <c r="B31" s="3">
        <v>6.9951999999999996</v>
      </c>
      <c r="C31" s="3">
        <v>6.7594000000000003</v>
      </c>
      <c r="D31" s="6">
        <f t="shared" si="0"/>
        <v>0.7</v>
      </c>
      <c r="E31" s="3">
        <f t="shared" si="1"/>
        <v>0.52440051270804078</v>
      </c>
      <c r="F31" s="3">
        <v>7.2705000000000002</v>
      </c>
      <c r="G31" s="3">
        <v>7.1581000000000001</v>
      </c>
      <c r="H31" s="3">
        <f t="shared" si="2"/>
        <v>0.8717100405073831</v>
      </c>
      <c r="I31" s="3">
        <f t="shared" si="3"/>
        <v>0.56436369238187178</v>
      </c>
      <c r="K31" s="3" t="s">
        <v>17</v>
      </c>
      <c r="L31" s="3">
        <f>_xlfn.F.TEST(B7:B41, C7:C41)</f>
        <v>0.31362909028075325</v>
      </c>
    </row>
    <row r="32" spans="1:12" x14ac:dyDescent="0.3">
      <c r="A32" s="3">
        <v>26</v>
      </c>
      <c r="B32" s="3">
        <v>6.8567999999999998</v>
      </c>
      <c r="C32" s="3">
        <v>6.9398999999999997</v>
      </c>
      <c r="D32" s="6">
        <f t="shared" si="0"/>
        <v>0.72857142857142854</v>
      </c>
      <c r="E32" s="3">
        <f t="shared" si="1"/>
        <v>0.60849813449988321</v>
      </c>
      <c r="F32" s="3">
        <v>7.2782999999999998</v>
      </c>
      <c r="G32" s="3">
        <v>7.1688000000000001</v>
      </c>
      <c r="H32" s="3">
        <f t="shared" si="2"/>
        <v>0.89875501465970242</v>
      </c>
      <c r="I32" s="3">
        <f t="shared" si="3"/>
        <v>0.59552263192234833</v>
      </c>
      <c r="K32" t="s">
        <v>19</v>
      </c>
    </row>
    <row r="33" spans="1:25" x14ac:dyDescent="0.3">
      <c r="A33" s="3">
        <v>27</v>
      </c>
      <c r="B33" s="3">
        <v>7.2163000000000004</v>
      </c>
      <c r="C33" s="3">
        <v>7.0133000000000001</v>
      </c>
      <c r="D33" s="6">
        <f t="shared" si="0"/>
        <v>0.75714285714285712</v>
      </c>
      <c r="E33" s="3">
        <f t="shared" si="1"/>
        <v>0.69714143484634172</v>
      </c>
      <c r="F33" s="3">
        <v>7.2827999999999999</v>
      </c>
      <c r="G33" s="3">
        <v>7.2211999999999996</v>
      </c>
      <c r="H33" s="3">
        <f t="shared" si="2"/>
        <v>0.91435788436296495</v>
      </c>
      <c r="I33" s="3">
        <f t="shared" si="3"/>
        <v>0.74811407415795317</v>
      </c>
      <c r="N33" s="7"/>
    </row>
    <row r="34" spans="1:25" x14ac:dyDescent="0.3">
      <c r="A34" s="3">
        <v>28</v>
      </c>
      <c r="B34" s="3">
        <v>6.6801000000000004</v>
      </c>
      <c r="C34" s="3">
        <v>6.9181999999999997</v>
      </c>
      <c r="D34" s="6">
        <f t="shared" si="0"/>
        <v>0.7857142857142857</v>
      </c>
      <c r="E34" s="3">
        <f t="shared" si="1"/>
        <v>0.79163860774337469</v>
      </c>
      <c r="F34" s="3">
        <v>7.2854000000000001</v>
      </c>
      <c r="G34" s="3">
        <v>7.2401999999999997</v>
      </c>
      <c r="H34" s="3">
        <f t="shared" si="2"/>
        <v>0.92337287574707239</v>
      </c>
      <c r="I34" s="3">
        <f t="shared" si="3"/>
        <v>0.80344303222048241</v>
      </c>
      <c r="K34" s="23" t="s">
        <v>21</v>
      </c>
      <c r="L34" s="23"/>
      <c r="M34" s="23"/>
      <c r="N34" s="6">
        <f>_xlfn.T.TEST(B7:B41,C7:C41,2,2)</f>
        <v>0.47223947245993148</v>
      </c>
    </row>
    <row r="35" spans="1:25" x14ac:dyDescent="0.3">
      <c r="A35" s="3">
        <v>29</v>
      </c>
      <c r="B35" s="3">
        <v>6.9431000000000003</v>
      </c>
      <c r="C35" s="3">
        <v>6.3346</v>
      </c>
      <c r="D35" s="6">
        <f t="shared" si="0"/>
        <v>0.81428571428571428</v>
      </c>
      <c r="E35" s="3">
        <f t="shared" si="1"/>
        <v>0.89380063117948894</v>
      </c>
      <c r="F35" s="3">
        <v>7.3011999999999997</v>
      </c>
      <c r="G35" s="3">
        <v>7.3070000000000004</v>
      </c>
      <c r="H35" s="3">
        <f t="shared" si="2"/>
        <v>0.9781562849274128</v>
      </c>
      <c r="I35" s="3">
        <f t="shared" si="3"/>
        <v>0.99796800056663859</v>
      </c>
      <c r="K35" t="s">
        <v>26</v>
      </c>
    </row>
    <row r="36" spans="1:25" x14ac:dyDescent="0.3">
      <c r="A36" s="3">
        <v>30</v>
      </c>
      <c r="B36" s="3">
        <v>7.0852000000000004</v>
      </c>
      <c r="C36" s="3">
        <v>7.5458999999999996</v>
      </c>
      <c r="D36" s="6">
        <f t="shared" si="0"/>
        <v>0.84285714285714286</v>
      </c>
      <c r="E36" s="3">
        <f t="shared" si="1"/>
        <v>1.0062699858608408</v>
      </c>
      <c r="F36" s="3">
        <v>7.3494999999999999</v>
      </c>
      <c r="G36" s="3">
        <v>7.3875000000000002</v>
      </c>
      <c r="H36" s="3">
        <f t="shared" si="2"/>
        <v>1.1456270864090918</v>
      </c>
      <c r="I36" s="3">
        <f t="shared" si="3"/>
        <v>1.2323880597263002</v>
      </c>
    </row>
    <row r="37" spans="1:25" x14ac:dyDescent="0.3">
      <c r="A37" s="3">
        <v>31</v>
      </c>
      <c r="B37" s="3">
        <v>6.7793999999999999</v>
      </c>
      <c r="C37" s="3">
        <v>7.0991999999999997</v>
      </c>
      <c r="D37" s="6">
        <f t="shared" si="0"/>
        <v>0.87142857142857144</v>
      </c>
      <c r="E37" s="3">
        <f t="shared" si="1"/>
        <v>1.13317003025956</v>
      </c>
      <c r="F37" s="3">
        <v>7.3871000000000002</v>
      </c>
      <c r="G37" s="3">
        <v>7.4058999999999999</v>
      </c>
      <c r="H37" s="3">
        <f t="shared" si="2"/>
        <v>1.2759977310407924</v>
      </c>
      <c r="I37" s="3">
        <f t="shared" si="3"/>
        <v>1.285969787534222</v>
      </c>
      <c r="K37" s="8" t="s">
        <v>22</v>
      </c>
      <c r="L37" s="9"/>
      <c r="M37" s="9"/>
      <c r="N37" s="9"/>
      <c r="O37" s="9"/>
      <c r="P37" s="9"/>
      <c r="Q37" s="9"/>
      <c r="R37" s="10"/>
      <c r="S37" s="9"/>
      <c r="T37" s="9"/>
      <c r="U37" s="9"/>
      <c r="V37" s="9"/>
      <c r="W37" s="9"/>
      <c r="X37" s="9"/>
      <c r="Y37" s="9"/>
    </row>
    <row r="38" spans="1:25" x14ac:dyDescent="0.3">
      <c r="A38" s="3">
        <v>32</v>
      </c>
      <c r="B38" s="3">
        <v>7.2782999999999998</v>
      </c>
      <c r="C38" s="3">
        <v>7.1180000000000003</v>
      </c>
      <c r="D38" s="6">
        <f t="shared" si="0"/>
        <v>0.9</v>
      </c>
      <c r="E38" s="3">
        <f t="shared" si="1"/>
        <v>1.2815515655446006</v>
      </c>
      <c r="F38" s="3">
        <v>7.3929999999999998</v>
      </c>
      <c r="G38" s="3">
        <v>7.4219999999999997</v>
      </c>
      <c r="H38" s="3">
        <f t="shared" si="2"/>
        <v>1.2964548268739566</v>
      </c>
      <c r="I38" s="3">
        <f t="shared" si="3"/>
        <v>1.3328537993661538</v>
      </c>
      <c r="K38" s="9" t="s">
        <v>27</v>
      </c>
      <c r="L38" s="9"/>
      <c r="M38" s="9"/>
      <c r="N38" s="9"/>
      <c r="O38" s="9"/>
      <c r="P38" s="9"/>
      <c r="Q38" s="9"/>
      <c r="R38" s="10"/>
      <c r="S38" s="9"/>
      <c r="T38" s="9"/>
      <c r="U38" s="9"/>
      <c r="V38" s="9"/>
      <c r="W38" s="9"/>
      <c r="X38" s="9"/>
      <c r="Y38" s="9"/>
    </row>
    <row r="39" spans="1:25" x14ac:dyDescent="0.3">
      <c r="A39" s="3">
        <v>33</v>
      </c>
      <c r="B39" s="3">
        <v>7.1561000000000003</v>
      </c>
      <c r="C39" s="3">
        <v>6.6965000000000003</v>
      </c>
      <c r="D39" s="6">
        <f t="shared" si="0"/>
        <v>0.9285714285714286</v>
      </c>
      <c r="E39" s="3">
        <f t="shared" si="1"/>
        <v>1.4652337926855228</v>
      </c>
      <c r="F39" s="3">
        <v>7.3943000000000003</v>
      </c>
      <c r="G39" s="3">
        <v>7.4314</v>
      </c>
      <c r="H39" s="3">
        <f t="shared" si="2"/>
        <v>1.3009623225660119</v>
      </c>
      <c r="I39" s="3">
        <f t="shared" si="3"/>
        <v>1.3602270733549848</v>
      </c>
      <c r="K39" s="9" t="s">
        <v>23</v>
      </c>
      <c r="L39" s="9"/>
      <c r="M39" s="9"/>
      <c r="N39" s="9"/>
      <c r="O39" s="9"/>
      <c r="P39" s="9"/>
      <c r="Q39" s="9"/>
      <c r="R39" s="9"/>
      <c r="S39" s="9"/>
      <c r="T39" s="9"/>
      <c r="U39" s="9"/>
      <c r="V39" s="9"/>
      <c r="W39" s="9"/>
      <c r="X39" s="9"/>
      <c r="Y39" s="9"/>
    </row>
    <row r="40" spans="1:25" x14ac:dyDescent="0.3">
      <c r="A40" s="3">
        <v>34</v>
      </c>
      <c r="B40" s="3">
        <v>7.3943000000000003</v>
      </c>
      <c r="C40" s="3">
        <v>6.5780000000000003</v>
      </c>
      <c r="D40" s="6">
        <f t="shared" si="0"/>
        <v>0.95714285714285718</v>
      </c>
      <c r="E40" s="3">
        <f t="shared" si="1"/>
        <v>1.718451543391025</v>
      </c>
      <c r="F40" s="3">
        <v>7.4488000000000003</v>
      </c>
      <c r="G40" s="3">
        <v>7.5092999999999996</v>
      </c>
      <c r="H40" s="3">
        <f t="shared" si="2"/>
        <v>1.4899304111944065</v>
      </c>
      <c r="I40" s="3">
        <f t="shared" si="3"/>
        <v>1.5870758014113524</v>
      </c>
    </row>
    <row r="41" spans="1:25" x14ac:dyDescent="0.3">
      <c r="A41" s="3">
        <v>35</v>
      </c>
      <c r="B41" s="3">
        <v>6.9405000000000001</v>
      </c>
      <c r="C41" s="3">
        <v>7.3875000000000002</v>
      </c>
      <c r="D41" s="6">
        <f t="shared" si="0"/>
        <v>0.98571428571428577</v>
      </c>
      <c r="E41" s="3">
        <f t="shared" si="1"/>
        <v>2.1893497555220858</v>
      </c>
      <c r="F41" s="3">
        <v>7.5168999999999997</v>
      </c>
      <c r="G41" s="3">
        <v>7.5458999999999996</v>
      </c>
      <c r="H41" s="3">
        <f t="shared" si="2"/>
        <v>1.7260538393704348</v>
      </c>
      <c r="I41" s="3">
        <f t="shared" si="3"/>
        <v>1.693656846942329</v>
      </c>
    </row>
  </sheetData>
  <sortState xmlns:xlrd2="http://schemas.microsoft.com/office/spreadsheetml/2017/richdata2" ref="G7:G41">
    <sortCondition ref="G7:G41"/>
  </sortState>
  <mergeCells count="2">
    <mergeCell ref="K10:L10"/>
    <mergeCell ref="K34:M3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D6820-6010-4D39-8EBF-6667AA0959FE}">
  <dimension ref="A1:O180"/>
  <sheetViews>
    <sheetView topLeftCell="A129" workbookViewId="0">
      <selection activeCell="A7" sqref="A7"/>
    </sheetView>
  </sheetViews>
  <sheetFormatPr defaultRowHeight="14.4" x14ac:dyDescent="0.3"/>
  <cols>
    <col min="1" max="1" width="4.44140625" customWidth="1"/>
    <col min="2" max="2" width="11.21875" customWidth="1"/>
    <col min="3" max="3" width="11.5546875" customWidth="1"/>
    <col min="4" max="4" width="11.21875" customWidth="1"/>
    <col min="5" max="6" width="11.44140625" customWidth="1"/>
    <col min="12" max="12" width="12.33203125" customWidth="1"/>
    <col min="13" max="13" width="12.77734375" customWidth="1"/>
    <col min="14" max="14" width="12.21875" customWidth="1"/>
    <col min="15" max="15" width="12.33203125" customWidth="1"/>
  </cols>
  <sheetData>
    <row r="1" spans="1:15" x14ac:dyDescent="0.3">
      <c r="A1" s="1" t="s">
        <v>0</v>
      </c>
    </row>
    <row r="3" spans="1:15" s="11" customFormat="1" x14ac:dyDescent="0.3">
      <c r="A3" s="12" t="s">
        <v>29</v>
      </c>
    </row>
    <row r="4" spans="1:15" s="11" customFormat="1" x14ac:dyDescent="0.3">
      <c r="A4" s="12" t="s">
        <v>30</v>
      </c>
    </row>
    <row r="5" spans="1:15" s="11" customFormat="1" x14ac:dyDescent="0.3">
      <c r="A5" s="12" t="s">
        <v>28</v>
      </c>
    </row>
    <row r="6" spans="1:15" s="11" customFormat="1" x14ac:dyDescent="0.3">
      <c r="B6" s="12"/>
    </row>
    <row r="7" spans="1:15" s="11" customFormat="1" x14ac:dyDescent="0.3">
      <c r="A7" t="s">
        <v>35</v>
      </c>
      <c r="B7"/>
      <c r="C7"/>
      <c r="D7"/>
      <c r="E7"/>
      <c r="F7"/>
      <c r="G7"/>
      <c r="H7"/>
      <c r="I7"/>
      <c r="J7"/>
      <c r="K7"/>
    </row>
    <row r="8" spans="1:15" s="11" customFormat="1" x14ac:dyDescent="0.3">
      <c r="A8" t="s">
        <v>36</v>
      </c>
      <c r="B8"/>
      <c r="C8"/>
      <c r="D8"/>
      <c r="E8"/>
      <c r="F8"/>
      <c r="G8"/>
      <c r="H8"/>
      <c r="I8"/>
      <c r="J8"/>
      <c r="K8"/>
    </row>
    <row r="9" spans="1:15" s="11" customFormat="1" x14ac:dyDescent="0.3">
      <c r="A9"/>
      <c r="B9"/>
      <c r="C9"/>
      <c r="D9"/>
      <c r="E9"/>
      <c r="F9"/>
      <c r="G9"/>
      <c r="H9"/>
      <c r="I9"/>
      <c r="J9"/>
      <c r="K9"/>
    </row>
    <row r="10" spans="1:15" s="11" customFormat="1" x14ac:dyDescent="0.3">
      <c r="A10" s="21" t="s">
        <v>6</v>
      </c>
      <c r="B10" s="22"/>
      <c r="C10" s="3" t="s">
        <v>7</v>
      </c>
      <c r="D10" s="3">
        <v>0.05</v>
      </c>
      <c r="E10"/>
      <c r="F10"/>
      <c r="G10"/>
      <c r="H10"/>
      <c r="I10"/>
      <c r="J10"/>
      <c r="K10"/>
    </row>
    <row r="11" spans="1:15" s="11" customFormat="1" x14ac:dyDescent="0.3"/>
    <row r="12" spans="1:15" ht="15.6" x14ac:dyDescent="0.35">
      <c r="A12" s="4" t="s">
        <v>9</v>
      </c>
      <c r="B12" s="4" t="s">
        <v>31</v>
      </c>
      <c r="C12" s="4" t="s">
        <v>32</v>
      </c>
      <c r="D12" s="4" t="s">
        <v>33</v>
      </c>
      <c r="E12" s="4" t="s">
        <v>34</v>
      </c>
      <c r="F12" s="4" t="s">
        <v>10</v>
      </c>
      <c r="G12" s="4" t="s">
        <v>11</v>
      </c>
      <c r="H12" s="4" t="s">
        <v>37</v>
      </c>
      <c r="I12" s="4" t="s">
        <v>38</v>
      </c>
      <c r="J12" s="4" t="s">
        <v>39</v>
      </c>
      <c r="K12" s="4" t="s">
        <v>40</v>
      </c>
      <c r="L12" s="4" t="s">
        <v>41</v>
      </c>
      <c r="M12" s="4" t="s">
        <v>42</v>
      </c>
      <c r="N12" s="4" t="s">
        <v>43</v>
      </c>
      <c r="O12" s="4" t="s">
        <v>44</v>
      </c>
    </row>
    <row r="13" spans="1:15" x14ac:dyDescent="0.3">
      <c r="A13" s="3">
        <v>1</v>
      </c>
      <c r="B13" s="3">
        <v>185.35</v>
      </c>
      <c r="C13" s="3">
        <v>165.53</v>
      </c>
      <c r="D13" s="3">
        <v>176.7</v>
      </c>
      <c r="E13" s="3">
        <v>166.13</v>
      </c>
      <c r="F13" s="3">
        <f>(A13-0.5)/COUNTA($A$13:$A$132)</f>
        <v>4.1666666666666666E-3</v>
      </c>
      <c r="G13" s="3">
        <f>_xlfn.NORM.S.INV(F13)</f>
        <v>-2.63825727347675</v>
      </c>
      <c r="H13" s="3">
        <v>138.30000000000001</v>
      </c>
      <c r="I13" s="3">
        <v>140.55000000000001</v>
      </c>
      <c r="J13" s="3">
        <v>159.69</v>
      </c>
      <c r="K13" s="3">
        <v>124.06</v>
      </c>
      <c r="L13" s="3">
        <f>STANDARDIZE(H13, AVERAGE($H$13:$H$132), _xlfn.STDEV.S($H$13:$H$132))</f>
        <v>-3.0410520152519633</v>
      </c>
      <c r="M13" s="3">
        <f>STANDARDIZE(I13, AVERAGE($I$13:$I$132), _xlfn.STDEV.S($I$13:$I$132))</f>
        <v>-2.5641923544210083</v>
      </c>
      <c r="N13" s="3">
        <f>STANDARDIZE(J13, AVERAGE($J$13:$J$132), _xlfn.STDEV.S($J$13:$J$132))</f>
        <v>-2.4320194784187024</v>
      </c>
      <c r="O13" s="3">
        <f>STANDARDIZE(K13, AVERAGE($K$13:$K$132), _xlfn.STDEV.S($K$13:$K$132))</f>
        <v>-2.6266185254896799</v>
      </c>
    </row>
    <row r="14" spans="1:15" x14ac:dyDescent="0.3">
      <c r="A14" s="3">
        <v>2</v>
      </c>
      <c r="B14" s="3">
        <v>170.49</v>
      </c>
      <c r="C14" s="3">
        <v>185.91</v>
      </c>
      <c r="D14" s="3">
        <v>198.45</v>
      </c>
      <c r="E14" s="3">
        <v>160.79</v>
      </c>
      <c r="F14" s="3">
        <f t="shared" ref="F14:F77" si="0">(A14-0.5)/COUNTA($A$13:$A$132)</f>
        <v>1.2500000000000001E-2</v>
      </c>
      <c r="G14" s="3">
        <f t="shared" ref="G14:G77" si="1">_xlfn.NORM.S.INV(F14)</f>
        <v>-2.2414027276049446</v>
      </c>
      <c r="H14" s="3">
        <v>143.52000000000001</v>
      </c>
      <c r="I14" s="3">
        <v>142.38</v>
      </c>
      <c r="J14" s="3">
        <v>170.58</v>
      </c>
      <c r="K14" s="3">
        <v>126.94</v>
      </c>
      <c r="L14" s="3">
        <f t="shared" ref="L14:L77" si="2">STANDARDIZE(H14, AVERAGE($H$13:$H$132), _xlfn.STDEV.S($H$13:$H$132))</f>
        <v>-2.6448047828963963</v>
      </c>
      <c r="M14" s="3">
        <f t="shared" ref="M14:M77" si="3">STANDARDIZE(I14, AVERAGE($I$13:$I$132), _xlfn.STDEV.S($I$13:$I$132))</f>
        <v>-2.4418425459468924</v>
      </c>
      <c r="N14" s="3">
        <f t="shared" ref="N14:N77" si="4">STANDARDIZE(J14, AVERAGE($J$13:$J$132), _xlfn.STDEV.S($J$13:$J$132))</f>
        <v>-1.7735771069052195</v>
      </c>
      <c r="O14" s="3">
        <f t="shared" ref="O14:O77" si="5">STANDARDIZE(K14, AVERAGE($K$13:$K$132), _xlfn.STDEV.S($K$13:$K$132))</f>
        <v>-2.4357014045576326</v>
      </c>
    </row>
    <row r="15" spans="1:15" x14ac:dyDescent="0.3">
      <c r="A15" s="3">
        <v>3</v>
      </c>
      <c r="B15" s="3">
        <v>192.77</v>
      </c>
      <c r="C15" s="3">
        <v>194.92</v>
      </c>
      <c r="D15" s="3">
        <v>201.23</v>
      </c>
      <c r="E15" s="3">
        <v>185.18</v>
      </c>
      <c r="F15" s="3">
        <f t="shared" si="0"/>
        <v>2.0833333333333332E-2</v>
      </c>
      <c r="G15" s="3">
        <f t="shared" si="1"/>
        <v>-2.0368341317013887</v>
      </c>
      <c r="H15" s="3">
        <v>145.88999999999999</v>
      </c>
      <c r="I15" s="3">
        <v>148.69999999999999</v>
      </c>
      <c r="J15" s="3">
        <v>172.27</v>
      </c>
      <c r="K15" s="3">
        <v>128.93</v>
      </c>
      <c r="L15" s="3">
        <f t="shared" si="2"/>
        <v>-2.4648994302751928</v>
      </c>
      <c r="M15" s="3">
        <f t="shared" si="3"/>
        <v>-2.0193011308887399</v>
      </c>
      <c r="N15" s="3">
        <f t="shared" si="4"/>
        <v>-1.6713945901138711</v>
      </c>
      <c r="O15" s="3">
        <f t="shared" si="5"/>
        <v>-2.303782977246946</v>
      </c>
    </row>
    <row r="16" spans="1:15" x14ac:dyDescent="0.3">
      <c r="A16" s="3">
        <v>4</v>
      </c>
      <c r="B16" s="3">
        <v>177.33</v>
      </c>
      <c r="C16" s="3">
        <v>183</v>
      </c>
      <c r="D16" s="3">
        <v>199.61</v>
      </c>
      <c r="E16" s="3">
        <v>176.42</v>
      </c>
      <c r="F16" s="3">
        <f t="shared" si="0"/>
        <v>2.9166666666666667E-2</v>
      </c>
      <c r="G16" s="3">
        <f t="shared" si="1"/>
        <v>-1.8931845346736642</v>
      </c>
      <c r="H16" s="3">
        <v>149.24</v>
      </c>
      <c r="I16" s="3">
        <v>153.75</v>
      </c>
      <c r="J16" s="3">
        <v>172.86</v>
      </c>
      <c r="K16" s="3">
        <v>132.21</v>
      </c>
      <c r="L16" s="3">
        <f t="shared" si="2"/>
        <v>-2.2106028347979594</v>
      </c>
      <c r="M16" s="3">
        <f t="shared" si="3"/>
        <v>-1.6816691457552468</v>
      </c>
      <c r="N16" s="3">
        <f t="shared" si="4"/>
        <v>-1.6357214037784298</v>
      </c>
      <c r="O16" s="3">
        <f t="shared" si="5"/>
        <v>-2.0863495895187807</v>
      </c>
    </row>
    <row r="17" spans="1:15" x14ac:dyDescent="0.3">
      <c r="A17" s="3">
        <v>5</v>
      </c>
      <c r="B17" s="3">
        <v>193.41</v>
      </c>
      <c r="C17" s="3">
        <v>169.57</v>
      </c>
      <c r="D17" s="3">
        <v>204.63</v>
      </c>
      <c r="E17" s="3">
        <v>152.6</v>
      </c>
      <c r="F17" s="3">
        <f t="shared" si="0"/>
        <v>3.7499999999999999E-2</v>
      </c>
      <c r="G17" s="3">
        <f t="shared" si="1"/>
        <v>-1.7804643416920256</v>
      </c>
      <c r="H17" s="3">
        <v>154.21</v>
      </c>
      <c r="I17" s="3">
        <v>154.19</v>
      </c>
      <c r="J17" s="3">
        <v>172.92</v>
      </c>
      <c r="K17" s="3">
        <v>132.49</v>
      </c>
      <c r="L17" s="3">
        <f t="shared" si="2"/>
        <v>-1.8333329603138275</v>
      </c>
      <c r="M17" s="3">
        <f t="shared" si="3"/>
        <v>-1.6522517054663881</v>
      </c>
      <c r="N17" s="3">
        <f t="shared" si="4"/>
        <v>-1.6320936221172</v>
      </c>
      <c r="O17" s="3">
        <f t="shared" si="5"/>
        <v>-2.0677882027614984</v>
      </c>
    </row>
    <row r="18" spans="1:15" x14ac:dyDescent="0.3">
      <c r="A18" s="3">
        <v>6</v>
      </c>
      <c r="B18" s="3">
        <v>179.45</v>
      </c>
      <c r="C18" s="3">
        <v>197</v>
      </c>
      <c r="D18" s="3">
        <v>181.51</v>
      </c>
      <c r="E18" s="3">
        <v>161.12</v>
      </c>
      <c r="F18" s="3">
        <f t="shared" si="0"/>
        <v>4.583333333333333E-2</v>
      </c>
      <c r="G18" s="3">
        <f t="shared" si="1"/>
        <v>-1.6866708163300608</v>
      </c>
      <c r="H18" s="3">
        <v>155.29</v>
      </c>
      <c r="I18" s="3">
        <v>155.72999999999999</v>
      </c>
      <c r="J18" s="3">
        <v>173.08</v>
      </c>
      <c r="K18" s="3">
        <v>133.31</v>
      </c>
      <c r="L18" s="3">
        <f t="shared" si="2"/>
        <v>-1.7513507743092287</v>
      </c>
      <c r="M18" s="3">
        <f t="shared" si="3"/>
        <v>-1.549290664455383</v>
      </c>
      <c r="N18" s="3">
        <f t="shared" si="4"/>
        <v>-1.6224195376872483</v>
      </c>
      <c r="O18" s="3">
        <f t="shared" si="5"/>
        <v>-2.0134298558294574</v>
      </c>
    </row>
    <row r="19" spans="1:15" x14ac:dyDescent="0.3">
      <c r="A19" s="3">
        <v>7</v>
      </c>
      <c r="B19" s="3">
        <v>191.37</v>
      </c>
      <c r="C19" s="3">
        <v>166.36</v>
      </c>
      <c r="D19" s="3">
        <v>214.21</v>
      </c>
      <c r="E19" s="3">
        <v>154.02000000000001</v>
      </c>
      <c r="F19" s="3">
        <f t="shared" si="0"/>
        <v>5.4166666666666669E-2</v>
      </c>
      <c r="G19" s="3">
        <f t="shared" si="1"/>
        <v>-1.6057296060590072</v>
      </c>
      <c r="H19" s="3">
        <v>157.13999999999999</v>
      </c>
      <c r="I19" s="3">
        <v>156.22999999999999</v>
      </c>
      <c r="J19" s="3">
        <v>174.55</v>
      </c>
      <c r="K19" s="3">
        <v>138.47999999999999</v>
      </c>
      <c r="L19" s="3">
        <f t="shared" si="2"/>
        <v>-1.6109183260606086</v>
      </c>
      <c r="M19" s="3">
        <f t="shared" si="3"/>
        <v>-1.5158617550362254</v>
      </c>
      <c r="N19" s="3">
        <f t="shared" si="4"/>
        <v>-1.5335388869870814</v>
      </c>
      <c r="O19" s="3">
        <f t="shared" si="5"/>
        <v>-1.6707071074896367</v>
      </c>
    </row>
    <row r="20" spans="1:15" x14ac:dyDescent="0.3">
      <c r="A20" s="3">
        <v>8</v>
      </c>
      <c r="B20" s="3">
        <v>166.81</v>
      </c>
      <c r="C20" s="3">
        <v>169.6</v>
      </c>
      <c r="D20" s="3">
        <v>183.43</v>
      </c>
      <c r="E20" s="3">
        <v>163.25</v>
      </c>
      <c r="F20" s="3">
        <f t="shared" si="0"/>
        <v>6.25E-2</v>
      </c>
      <c r="G20" s="3">
        <f t="shared" si="1"/>
        <v>-1.5341205443525459</v>
      </c>
      <c r="H20" s="3">
        <v>158.81</v>
      </c>
      <c r="I20" s="3">
        <v>156.88999999999999</v>
      </c>
      <c r="J20" s="3">
        <v>175.13</v>
      </c>
      <c r="K20" s="3">
        <v>139.34</v>
      </c>
      <c r="L20" s="3">
        <f t="shared" si="2"/>
        <v>-1.4841495754794203</v>
      </c>
      <c r="M20" s="3">
        <f t="shared" si="3"/>
        <v>-1.4717355946029376</v>
      </c>
      <c r="N20" s="3">
        <f t="shared" si="4"/>
        <v>-1.4984703309285132</v>
      </c>
      <c r="O20" s="3">
        <f t="shared" si="5"/>
        <v>-1.6136971338779826</v>
      </c>
    </row>
    <row r="21" spans="1:15" x14ac:dyDescent="0.3">
      <c r="A21" s="3">
        <v>9</v>
      </c>
      <c r="B21" s="3">
        <v>158.81</v>
      </c>
      <c r="C21" s="3">
        <v>175.36</v>
      </c>
      <c r="D21" s="3">
        <v>191.6</v>
      </c>
      <c r="E21" s="3">
        <v>152.79</v>
      </c>
      <c r="F21" s="3">
        <f t="shared" si="0"/>
        <v>7.0833333333333331E-2</v>
      </c>
      <c r="G21" s="3">
        <f t="shared" si="1"/>
        <v>-1.469612744319599</v>
      </c>
      <c r="H21" s="3">
        <v>159.13</v>
      </c>
      <c r="I21" s="3">
        <v>157.91999999999999</v>
      </c>
      <c r="J21" s="3">
        <v>175.36</v>
      </c>
      <c r="K21" s="3">
        <v>142.35</v>
      </c>
      <c r="L21" s="3">
        <f t="shared" si="2"/>
        <v>-1.4598585574039837</v>
      </c>
      <c r="M21" s="3">
        <f t="shared" si="3"/>
        <v>-1.4028720411994726</v>
      </c>
      <c r="N21" s="3">
        <f t="shared" si="4"/>
        <v>-1.4845638345604588</v>
      </c>
      <c r="O21" s="3">
        <f t="shared" si="5"/>
        <v>-1.4141622262371973</v>
      </c>
    </row>
    <row r="22" spans="1:15" x14ac:dyDescent="0.3">
      <c r="A22" s="3">
        <v>10</v>
      </c>
      <c r="B22" s="3">
        <v>165.88</v>
      </c>
      <c r="C22" s="3">
        <v>198.68</v>
      </c>
      <c r="D22" s="3">
        <v>208.43</v>
      </c>
      <c r="E22" s="3">
        <v>161.97999999999999</v>
      </c>
      <c r="F22" s="3">
        <f t="shared" si="0"/>
        <v>7.9166666666666663E-2</v>
      </c>
      <c r="G22" s="3">
        <f t="shared" si="1"/>
        <v>-1.4106991784503988</v>
      </c>
      <c r="H22" s="3">
        <v>161.05000000000001</v>
      </c>
      <c r="I22" s="3">
        <v>158.08000000000001</v>
      </c>
      <c r="J22" s="3">
        <v>175.87</v>
      </c>
      <c r="K22" s="3">
        <v>142.43</v>
      </c>
      <c r="L22" s="3">
        <f t="shared" si="2"/>
        <v>-1.31411244895136</v>
      </c>
      <c r="M22" s="3">
        <f>STANDARDIZE(I22, AVERAGE($I$13:$I$132), _xlfn.STDEV.S($I$13:$I$132))</f>
        <v>-1.3921747901853405</v>
      </c>
      <c r="N22" s="3">
        <f>STANDARDIZE(J22, AVERAGE($J$13:$J$132), _xlfn.STDEV.S($J$13:$J$132))</f>
        <v>-1.4537276904399932</v>
      </c>
      <c r="O22" s="3">
        <f t="shared" si="5"/>
        <v>-1.408858972877973</v>
      </c>
    </row>
    <row r="23" spans="1:15" x14ac:dyDescent="0.3">
      <c r="A23" s="3">
        <v>11</v>
      </c>
      <c r="B23" s="3">
        <v>174.75</v>
      </c>
      <c r="C23" s="3">
        <v>189.12</v>
      </c>
      <c r="D23" s="3">
        <v>231</v>
      </c>
      <c r="E23" s="3">
        <v>171.22</v>
      </c>
      <c r="F23" s="3">
        <f t="shared" si="0"/>
        <v>8.7499999999999994E-2</v>
      </c>
      <c r="G23" s="3">
        <f t="shared" si="1"/>
        <v>-1.3563117453352478</v>
      </c>
      <c r="H23" s="3">
        <v>161.99</v>
      </c>
      <c r="I23" s="3">
        <v>159.13999999999999</v>
      </c>
      <c r="J23" s="3">
        <v>176.7</v>
      </c>
      <c r="K23" s="3">
        <v>142.94999999999999</v>
      </c>
      <c r="L23" s="3">
        <f t="shared" si="2"/>
        <v>-1.2427575833547639</v>
      </c>
      <c r="M23" s="3">
        <f t="shared" si="3"/>
        <v>-1.3213055022167279</v>
      </c>
      <c r="N23" s="3">
        <f t="shared" si="4"/>
        <v>-1.4035433774596278</v>
      </c>
      <c r="O23" s="3">
        <f t="shared" si="5"/>
        <v>-1.3743878260430211</v>
      </c>
    </row>
    <row r="24" spans="1:15" x14ac:dyDescent="0.3">
      <c r="A24" s="3">
        <v>12</v>
      </c>
      <c r="B24" s="3">
        <v>193.37</v>
      </c>
      <c r="C24" s="3">
        <v>140.55000000000001</v>
      </c>
      <c r="D24" s="3">
        <v>198.37</v>
      </c>
      <c r="E24" s="3">
        <v>183.67</v>
      </c>
      <c r="F24" s="3">
        <f t="shared" si="0"/>
        <v>9.583333333333334E-2</v>
      </c>
      <c r="G24" s="3">
        <f t="shared" si="1"/>
        <v>-1.3056645257298085</v>
      </c>
      <c r="H24" s="3">
        <v>162.43</v>
      </c>
      <c r="I24" s="3">
        <v>159.91999999999999</v>
      </c>
      <c r="J24" s="3">
        <v>177.62</v>
      </c>
      <c r="K24" s="3">
        <v>143.26</v>
      </c>
      <c r="L24" s="3">
        <f t="shared" si="2"/>
        <v>-1.2093574335010382</v>
      </c>
      <c r="M24" s="3">
        <f t="shared" si="3"/>
        <v>-1.269156403522842</v>
      </c>
      <c r="N24" s="3">
        <f t="shared" si="4"/>
        <v>-1.3479173919874134</v>
      </c>
      <c r="O24" s="3">
        <f t="shared" si="5"/>
        <v>-1.3538377192760298</v>
      </c>
    </row>
    <row r="25" spans="1:15" x14ac:dyDescent="0.3">
      <c r="A25" s="3">
        <v>13</v>
      </c>
      <c r="B25" s="3">
        <v>184.75</v>
      </c>
      <c r="C25" s="3">
        <v>160.44</v>
      </c>
      <c r="D25" s="3">
        <v>226.62</v>
      </c>
      <c r="E25" s="3">
        <v>142.94999999999999</v>
      </c>
      <c r="F25" s="3">
        <f t="shared" si="0"/>
        <v>0.10416666666666667</v>
      </c>
      <c r="G25" s="3">
        <f t="shared" si="1"/>
        <v>-1.258161561063097</v>
      </c>
      <c r="H25" s="3">
        <v>164.27</v>
      </c>
      <c r="I25" s="3">
        <v>160.44</v>
      </c>
      <c r="J25" s="3">
        <v>177.76</v>
      </c>
      <c r="K25" s="3">
        <v>144.82</v>
      </c>
      <c r="L25" s="3">
        <f t="shared" si="2"/>
        <v>-1.0696840795672748</v>
      </c>
      <c r="M25" s="3">
        <f t="shared" si="3"/>
        <v>-1.2343903377269172</v>
      </c>
      <c r="N25" s="3">
        <f t="shared" si="4"/>
        <v>-1.3394525681112079</v>
      </c>
      <c r="O25" s="3">
        <f t="shared" si="5"/>
        <v>-1.2504242787711706</v>
      </c>
    </row>
    <row r="26" spans="1:15" x14ac:dyDescent="0.3">
      <c r="A26" s="3">
        <v>14</v>
      </c>
      <c r="B26" s="3">
        <v>178.54</v>
      </c>
      <c r="C26" s="3">
        <v>167.03</v>
      </c>
      <c r="D26" s="3">
        <v>214.44</v>
      </c>
      <c r="E26" s="3">
        <v>152.37</v>
      </c>
      <c r="F26" s="3">
        <f t="shared" si="0"/>
        <v>0.1125</v>
      </c>
      <c r="G26" s="3">
        <f t="shared" si="1"/>
        <v>-1.2133396224885178</v>
      </c>
      <c r="H26" s="3">
        <v>164.65</v>
      </c>
      <c r="I26" s="3">
        <v>161.02000000000001</v>
      </c>
      <c r="J26" s="3">
        <v>178.07</v>
      </c>
      <c r="K26" s="3">
        <v>145.07</v>
      </c>
      <c r="L26" s="3">
        <f t="shared" si="2"/>
        <v>-1.0408384956026935</v>
      </c>
      <c r="M26" s="3">
        <f t="shared" si="3"/>
        <v>-1.1956128028006934</v>
      </c>
      <c r="N26" s="3">
        <f t="shared" si="4"/>
        <v>-1.3207090295281794</v>
      </c>
      <c r="O26" s="3">
        <f t="shared" si="5"/>
        <v>-1.2338516120235969</v>
      </c>
    </row>
    <row r="27" spans="1:15" x14ac:dyDescent="0.3">
      <c r="A27" s="3">
        <v>15</v>
      </c>
      <c r="B27" s="3">
        <v>180.19</v>
      </c>
      <c r="C27" s="3">
        <v>182.67</v>
      </c>
      <c r="D27" s="3">
        <v>159.69</v>
      </c>
      <c r="E27" s="3">
        <v>163.81</v>
      </c>
      <c r="F27" s="3">
        <f t="shared" si="0"/>
        <v>0.12083333333333333</v>
      </c>
      <c r="G27" s="3">
        <f t="shared" si="1"/>
        <v>-1.170831118956791</v>
      </c>
      <c r="H27" s="3">
        <v>164.88</v>
      </c>
      <c r="I27" s="3">
        <v>161.09</v>
      </c>
      <c r="J27" s="3">
        <v>178.86</v>
      </c>
      <c r="K27" s="3">
        <v>145.4</v>
      </c>
      <c r="L27" s="3">
        <f t="shared" si="2"/>
        <v>-1.0233793263609741</v>
      </c>
      <c r="M27" s="3">
        <f t="shared" si="3"/>
        <v>-1.1909327554820119</v>
      </c>
      <c r="N27" s="3">
        <f t="shared" si="4"/>
        <v>-1.2729432376552992</v>
      </c>
      <c r="O27" s="3">
        <f t="shared" si="5"/>
        <v>-1.211975691916799</v>
      </c>
    </row>
    <row r="28" spans="1:15" x14ac:dyDescent="0.3">
      <c r="A28" s="3">
        <v>16</v>
      </c>
      <c r="B28" s="3">
        <v>172.17</v>
      </c>
      <c r="C28" s="3">
        <v>155.72999999999999</v>
      </c>
      <c r="D28" s="3">
        <v>214.14</v>
      </c>
      <c r="E28" s="3">
        <v>156.06</v>
      </c>
      <c r="F28" s="3">
        <f t="shared" si="0"/>
        <v>0.12916666666666668</v>
      </c>
      <c r="G28" s="3">
        <f t="shared" si="1"/>
        <v>-1.1303391749761575</v>
      </c>
      <c r="H28" s="3">
        <v>165.88</v>
      </c>
      <c r="I28" s="3">
        <v>161.44999999999999</v>
      </c>
      <c r="J28" s="3">
        <v>180.11</v>
      </c>
      <c r="K28" s="3">
        <v>146.46</v>
      </c>
      <c r="L28" s="3">
        <f t="shared" si="2"/>
        <v>-0.94746989487523314</v>
      </c>
      <c r="M28" s="3">
        <f t="shared" si="3"/>
        <v>-1.1668639407002193</v>
      </c>
      <c r="N28" s="3">
        <f t="shared" si="4"/>
        <v>-1.1973644530463137</v>
      </c>
      <c r="O28" s="3">
        <f t="shared" si="5"/>
        <v>-1.1417075849070868</v>
      </c>
    </row>
    <row r="29" spans="1:15" x14ac:dyDescent="0.3">
      <c r="A29" s="3">
        <v>17</v>
      </c>
      <c r="B29" s="3">
        <v>172</v>
      </c>
      <c r="C29" s="3">
        <v>183.07</v>
      </c>
      <c r="D29" s="3">
        <v>212.29</v>
      </c>
      <c r="E29" s="3">
        <v>176.44</v>
      </c>
      <c r="F29" s="3">
        <f t="shared" si="0"/>
        <v>0.13750000000000001</v>
      </c>
      <c r="G29" s="3">
        <f t="shared" si="1"/>
        <v>-1.091620367434168</v>
      </c>
      <c r="H29" s="3">
        <v>166.33</v>
      </c>
      <c r="I29" s="3">
        <v>163.44999999999999</v>
      </c>
      <c r="J29" s="3">
        <v>180.35</v>
      </c>
      <c r="K29" s="3">
        <v>148.16999999999999</v>
      </c>
      <c r="L29" s="3">
        <f t="shared" si="2"/>
        <v>-0.91331065070664852</v>
      </c>
      <c r="M29" s="3">
        <f t="shared" si="3"/>
        <v>-1.0331483030235886</v>
      </c>
      <c r="N29" s="3">
        <f t="shared" si="4"/>
        <v>-1.1828533264013896</v>
      </c>
      <c r="O29" s="3">
        <f t="shared" si="5"/>
        <v>-1.0283505443536849</v>
      </c>
    </row>
    <row r="30" spans="1:15" x14ac:dyDescent="0.3">
      <c r="A30" s="3">
        <v>18</v>
      </c>
      <c r="B30" s="3">
        <v>184.92</v>
      </c>
      <c r="C30" s="3">
        <v>177.7</v>
      </c>
      <c r="D30" s="3">
        <v>209.25</v>
      </c>
      <c r="E30" s="3">
        <v>173.68</v>
      </c>
      <c r="F30" s="3">
        <f t="shared" si="0"/>
        <v>0.14583333333333334</v>
      </c>
      <c r="G30" s="3">
        <f t="shared" si="1"/>
        <v>-1.054472451770053</v>
      </c>
      <c r="H30" s="3">
        <v>166.35</v>
      </c>
      <c r="I30" s="3">
        <v>163.69</v>
      </c>
      <c r="J30" s="3">
        <v>180.93</v>
      </c>
      <c r="K30" s="3">
        <v>149.96</v>
      </c>
      <c r="L30" s="3">
        <f t="shared" si="2"/>
        <v>-0.9117924620769351</v>
      </c>
      <c r="M30" s="3">
        <f t="shared" si="3"/>
        <v>-1.0171024265023922</v>
      </c>
      <c r="N30" s="3">
        <f t="shared" si="4"/>
        <v>-1.1477847703428197</v>
      </c>
      <c r="O30" s="3">
        <f t="shared" si="5"/>
        <v>-0.90969025044105678</v>
      </c>
    </row>
    <row r="31" spans="1:15" x14ac:dyDescent="0.3">
      <c r="A31" s="3">
        <v>19</v>
      </c>
      <c r="B31" s="3">
        <v>187.38</v>
      </c>
      <c r="C31" s="3">
        <v>191.62</v>
      </c>
      <c r="D31" s="3">
        <v>198.54</v>
      </c>
      <c r="E31" s="3">
        <v>161.49</v>
      </c>
      <c r="F31" s="3">
        <f t="shared" si="0"/>
        <v>0.15416666666666667</v>
      </c>
      <c r="G31" s="3">
        <f t="shared" si="1"/>
        <v>-1.0187254360963267</v>
      </c>
      <c r="H31" s="3">
        <v>166.81</v>
      </c>
      <c r="I31" s="3">
        <v>163.74</v>
      </c>
      <c r="J31" s="3">
        <v>180.94</v>
      </c>
      <c r="K31" s="3">
        <v>150.22</v>
      </c>
      <c r="L31" s="3">
        <f t="shared" si="2"/>
        <v>-0.8768741235934937</v>
      </c>
      <c r="M31" s="3">
        <f t="shared" si="3"/>
        <v>-1.0137595355604758</v>
      </c>
      <c r="N31" s="3">
        <f t="shared" si="4"/>
        <v>-1.1471801400659483</v>
      </c>
      <c r="O31" s="3">
        <f t="shared" si="5"/>
        <v>-0.89245467702358094</v>
      </c>
    </row>
    <row r="32" spans="1:15" x14ac:dyDescent="0.3">
      <c r="A32" s="3">
        <v>20</v>
      </c>
      <c r="B32" s="3">
        <v>194.17</v>
      </c>
      <c r="C32" s="3">
        <v>186.85</v>
      </c>
      <c r="D32" s="3">
        <v>229.02</v>
      </c>
      <c r="E32" s="3">
        <v>175.05</v>
      </c>
      <c r="F32" s="3">
        <f t="shared" si="0"/>
        <v>0.16250000000000001</v>
      </c>
      <c r="G32" s="3">
        <f t="shared" si="1"/>
        <v>-0.98423496044632541</v>
      </c>
      <c r="H32" s="3">
        <v>166.86</v>
      </c>
      <c r="I32" s="3">
        <v>164.07</v>
      </c>
      <c r="J32" s="3">
        <v>181.51</v>
      </c>
      <c r="K32" s="3">
        <v>150.83000000000001</v>
      </c>
      <c r="L32" s="3">
        <f t="shared" si="2"/>
        <v>-0.87307865201920576</v>
      </c>
      <c r="M32" s="3">
        <f t="shared" si="3"/>
        <v>-0.99169645534383277</v>
      </c>
      <c r="N32" s="3">
        <f t="shared" si="4"/>
        <v>-1.1127162142842513</v>
      </c>
      <c r="O32" s="3">
        <f t="shared" si="5"/>
        <v>-0.85201737015950052</v>
      </c>
    </row>
    <row r="33" spans="1:15" x14ac:dyDescent="0.3">
      <c r="A33" s="3">
        <v>21</v>
      </c>
      <c r="B33" s="3">
        <v>192.03</v>
      </c>
      <c r="C33" s="3">
        <v>161.09</v>
      </c>
      <c r="D33" s="3">
        <v>214.71</v>
      </c>
      <c r="E33" s="3">
        <v>150.22</v>
      </c>
      <c r="F33" s="3">
        <f t="shared" si="0"/>
        <v>0.17083333333333334</v>
      </c>
      <c r="G33" s="3">
        <f t="shared" si="1"/>
        <v>-0.95087729940193999</v>
      </c>
      <c r="H33" s="3">
        <v>166.97</v>
      </c>
      <c r="I33" s="3">
        <v>165.12</v>
      </c>
      <c r="J33" s="3">
        <v>181.87</v>
      </c>
      <c r="K33" s="3">
        <v>150.87</v>
      </c>
      <c r="L33" s="3">
        <f t="shared" si="2"/>
        <v>-0.86472861455577543</v>
      </c>
      <c r="M33" s="3">
        <f t="shared" si="3"/>
        <v>-0.92149574556360092</v>
      </c>
      <c r="N33" s="3">
        <f t="shared" si="4"/>
        <v>-1.0909495243168625</v>
      </c>
      <c r="O33" s="3">
        <f t="shared" si="5"/>
        <v>-0.84936574347988925</v>
      </c>
    </row>
    <row r="34" spans="1:15" x14ac:dyDescent="0.3">
      <c r="A34" s="3">
        <v>22</v>
      </c>
      <c r="B34" s="3">
        <v>193.77</v>
      </c>
      <c r="C34" s="3">
        <v>173.01</v>
      </c>
      <c r="D34" s="3">
        <v>172.27</v>
      </c>
      <c r="E34" s="3">
        <v>148.16999999999999</v>
      </c>
      <c r="F34" s="3">
        <f t="shared" si="0"/>
        <v>0.17916666666666667</v>
      </c>
      <c r="G34" s="3">
        <f t="shared" si="1"/>
        <v>-0.91854553105910053</v>
      </c>
      <c r="H34" s="3">
        <v>167.15</v>
      </c>
      <c r="I34" s="3">
        <v>165.45</v>
      </c>
      <c r="J34" s="3">
        <v>181.92</v>
      </c>
      <c r="K34" s="3">
        <v>152.13</v>
      </c>
      <c r="L34" s="3">
        <f t="shared" si="2"/>
        <v>-0.85106491688834163</v>
      </c>
      <c r="M34" s="3">
        <f t="shared" si="3"/>
        <v>-0.89943266534695798</v>
      </c>
      <c r="N34" s="3">
        <f t="shared" si="4"/>
        <v>-1.0879263729325042</v>
      </c>
      <c r="O34" s="3">
        <f t="shared" si="5"/>
        <v>-0.76583950307211901</v>
      </c>
    </row>
    <row r="35" spans="1:15" x14ac:dyDescent="0.3">
      <c r="A35" s="3">
        <v>23</v>
      </c>
      <c r="B35" s="3">
        <v>178.24</v>
      </c>
      <c r="C35" s="3">
        <v>199.43</v>
      </c>
      <c r="D35" s="3">
        <v>205.31</v>
      </c>
      <c r="E35" s="3">
        <v>166.21</v>
      </c>
      <c r="F35" s="3">
        <f t="shared" si="0"/>
        <v>0.1875</v>
      </c>
      <c r="G35" s="3">
        <f t="shared" si="1"/>
        <v>-0.88714655901887607</v>
      </c>
      <c r="H35" s="3">
        <v>167.25</v>
      </c>
      <c r="I35" s="3">
        <v>165.53</v>
      </c>
      <c r="J35" s="3">
        <v>183.1</v>
      </c>
      <c r="K35" s="3">
        <v>152.31</v>
      </c>
      <c r="L35" s="3">
        <f t="shared" si="2"/>
        <v>-0.84347397373976796</v>
      </c>
      <c r="M35" s="3">
        <f t="shared" si="3"/>
        <v>-0.89408403983989182</v>
      </c>
      <c r="N35" s="3">
        <f t="shared" si="4"/>
        <v>-1.0165800002616214</v>
      </c>
      <c r="O35" s="3">
        <f t="shared" si="5"/>
        <v>-0.75390718301386561</v>
      </c>
    </row>
    <row r="36" spans="1:15" x14ac:dyDescent="0.3">
      <c r="A36" s="3">
        <v>24</v>
      </c>
      <c r="B36" s="3">
        <v>171.41</v>
      </c>
      <c r="C36" s="3">
        <v>185.67</v>
      </c>
      <c r="D36" s="3">
        <v>180.35</v>
      </c>
      <c r="E36" s="3">
        <v>145.4</v>
      </c>
      <c r="F36" s="3">
        <f t="shared" si="0"/>
        <v>0.19583333333333333</v>
      </c>
      <c r="G36" s="3">
        <f t="shared" si="1"/>
        <v>-0.85659876830051918</v>
      </c>
      <c r="H36" s="3">
        <v>168.39</v>
      </c>
      <c r="I36" s="3">
        <v>166.36</v>
      </c>
      <c r="J36" s="3">
        <v>183.19</v>
      </c>
      <c r="K36" s="3">
        <v>152.37</v>
      </c>
      <c r="L36" s="3">
        <f t="shared" si="2"/>
        <v>-0.75693722184602441</v>
      </c>
      <c r="M36" s="3">
        <f t="shared" si="3"/>
        <v>-0.83859205020408933</v>
      </c>
      <c r="N36" s="3">
        <f t="shared" si="4"/>
        <v>-1.0111383277697743</v>
      </c>
      <c r="O36" s="3">
        <f t="shared" si="5"/>
        <v>-0.74992974299444781</v>
      </c>
    </row>
    <row r="37" spans="1:15" x14ac:dyDescent="0.3">
      <c r="A37" s="3">
        <v>25</v>
      </c>
      <c r="B37" s="3">
        <v>178.3</v>
      </c>
      <c r="C37" s="3">
        <v>182.69</v>
      </c>
      <c r="D37" s="3">
        <v>214.58</v>
      </c>
      <c r="E37" s="3">
        <v>166.42</v>
      </c>
      <c r="F37" s="3">
        <f t="shared" si="0"/>
        <v>0.20416666666666666</v>
      </c>
      <c r="G37" s="3">
        <f t="shared" si="1"/>
        <v>-0.82683015918578762</v>
      </c>
      <c r="H37" s="3">
        <v>168.62</v>
      </c>
      <c r="I37" s="3">
        <v>167.03</v>
      </c>
      <c r="J37" s="3">
        <v>183.43</v>
      </c>
      <c r="K37" s="3">
        <v>152.4</v>
      </c>
      <c r="L37" s="3">
        <f t="shared" si="2"/>
        <v>-0.73947805260430266</v>
      </c>
      <c r="M37" s="3">
        <f t="shared" si="3"/>
        <v>-0.79379731158241884</v>
      </c>
      <c r="N37" s="3">
        <f t="shared" si="4"/>
        <v>-0.99662720112484859</v>
      </c>
      <c r="O37" s="3">
        <f t="shared" si="5"/>
        <v>-0.74794102298473886</v>
      </c>
    </row>
    <row r="38" spans="1:15" x14ac:dyDescent="0.3">
      <c r="A38" s="3">
        <v>26</v>
      </c>
      <c r="B38" s="3">
        <v>176.13</v>
      </c>
      <c r="C38" s="3">
        <v>180.45</v>
      </c>
      <c r="D38" s="3">
        <v>231.76</v>
      </c>
      <c r="E38" s="3">
        <v>132.21</v>
      </c>
      <c r="F38" s="3">
        <f t="shared" si="0"/>
        <v>0.21249999999999999</v>
      </c>
      <c r="G38" s="3">
        <f t="shared" si="1"/>
        <v>-0.79777684612523825</v>
      </c>
      <c r="H38" s="3">
        <v>168.62</v>
      </c>
      <c r="I38" s="3">
        <v>167.55</v>
      </c>
      <c r="J38" s="3">
        <v>184.28</v>
      </c>
      <c r="K38" s="3">
        <v>152.6</v>
      </c>
      <c r="L38" s="3">
        <f t="shared" si="2"/>
        <v>-0.73947805260430266</v>
      </c>
      <c r="M38" s="3">
        <f t="shared" si="3"/>
        <v>-0.75903124578649417</v>
      </c>
      <c r="N38" s="3">
        <f t="shared" si="4"/>
        <v>-0.9452336275907387</v>
      </c>
      <c r="O38" s="3">
        <f t="shared" si="5"/>
        <v>-0.73468288958668071</v>
      </c>
    </row>
    <row r="39" spans="1:15" x14ac:dyDescent="0.3">
      <c r="A39" s="3">
        <v>27</v>
      </c>
      <c r="B39" s="3">
        <v>180.67</v>
      </c>
      <c r="C39" s="3">
        <v>182.37</v>
      </c>
      <c r="D39" s="3">
        <v>215.78</v>
      </c>
      <c r="E39" s="3">
        <v>143.26</v>
      </c>
      <c r="F39" s="3">
        <f t="shared" si="0"/>
        <v>0.22083333333333333</v>
      </c>
      <c r="G39" s="3">
        <f t="shared" si="1"/>
        <v>-0.76938183882860001</v>
      </c>
      <c r="H39" s="3">
        <v>169.15</v>
      </c>
      <c r="I39" s="3">
        <v>167.63</v>
      </c>
      <c r="J39" s="3">
        <v>184.7</v>
      </c>
      <c r="K39" s="3">
        <v>152.79</v>
      </c>
      <c r="L39" s="3">
        <f t="shared" si="2"/>
        <v>-0.69924605391686001</v>
      </c>
      <c r="M39" s="3">
        <f t="shared" si="3"/>
        <v>-0.75368262027943</v>
      </c>
      <c r="N39" s="3">
        <f t="shared" si="4"/>
        <v>-0.91983915596212029</v>
      </c>
      <c r="O39" s="3">
        <f t="shared" si="5"/>
        <v>-0.72208766285852499</v>
      </c>
    </row>
    <row r="40" spans="1:15" x14ac:dyDescent="0.3">
      <c r="A40" s="3">
        <v>28</v>
      </c>
      <c r="B40" s="3">
        <v>177.38</v>
      </c>
      <c r="C40" s="3">
        <v>189.99</v>
      </c>
      <c r="D40" s="3">
        <v>201.78</v>
      </c>
      <c r="E40" s="3">
        <v>154.06</v>
      </c>
      <c r="F40" s="3">
        <f t="shared" si="0"/>
        <v>0.22916666666666666</v>
      </c>
      <c r="G40" s="3">
        <f t="shared" si="1"/>
        <v>-0.74159404386151673</v>
      </c>
      <c r="H40" s="3">
        <v>169.55</v>
      </c>
      <c r="I40" s="3">
        <v>167.72</v>
      </c>
      <c r="J40" s="3">
        <v>186.83</v>
      </c>
      <c r="K40" s="3">
        <v>153.74</v>
      </c>
      <c r="L40" s="3">
        <f t="shared" si="2"/>
        <v>-0.66888228132256322</v>
      </c>
      <c r="M40" s="3">
        <f t="shared" si="3"/>
        <v>-0.74766541658398145</v>
      </c>
      <c r="N40" s="3">
        <f t="shared" si="4"/>
        <v>-0.79105290698840758</v>
      </c>
      <c r="O40" s="3">
        <f t="shared" si="5"/>
        <v>-0.6591115292177443</v>
      </c>
    </row>
    <row r="41" spans="1:15" x14ac:dyDescent="0.3">
      <c r="A41" s="3">
        <v>29</v>
      </c>
      <c r="B41" s="3">
        <v>190.36</v>
      </c>
      <c r="C41" s="3">
        <v>167.55</v>
      </c>
      <c r="D41" s="3">
        <v>191.64</v>
      </c>
      <c r="E41" s="3">
        <v>179.08</v>
      </c>
      <c r="F41" s="3">
        <f t="shared" si="0"/>
        <v>0.23749999999999999</v>
      </c>
      <c r="G41" s="3">
        <f t="shared" si="1"/>
        <v>-0.71436744028018739</v>
      </c>
      <c r="H41" s="3">
        <v>169.83</v>
      </c>
      <c r="I41" s="3">
        <v>167.9</v>
      </c>
      <c r="J41" s="3">
        <v>187.6</v>
      </c>
      <c r="K41" s="3">
        <v>153.97</v>
      </c>
      <c r="L41" s="3">
        <f t="shared" si="2"/>
        <v>-0.64762764050655564</v>
      </c>
      <c r="M41" s="3">
        <f t="shared" si="3"/>
        <v>-0.73563100919308422</v>
      </c>
      <c r="N41" s="3">
        <f t="shared" si="4"/>
        <v>-0.74449637566927351</v>
      </c>
      <c r="O41" s="3">
        <f t="shared" si="5"/>
        <v>-0.64386467580997719</v>
      </c>
    </row>
    <row r="42" spans="1:15" x14ac:dyDescent="0.3">
      <c r="A42" s="3">
        <v>30</v>
      </c>
      <c r="B42" s="3">
        <v>199.99</v>
      </c>
      <c r="C42" s="3">
        <v>190.09</v>
      </c>
      <c r="D42" s="3">
        <v>217.56</v>
      </c>
      <c r="E42" s="3">
        <v>144.82</v>
      </c>
      <c r="F42" s="3">
        <f t="shared" si="0"/>
        <v>0.24583333333333332</v>
      </c>
      <c r="G42" s="3">
        <f t="shared" si="1"/>
        <v>-0.68766039389596745</v>
      </c>
      <c r="H42" s="3">
        <v>170.11</v>
      </c>
      <c r="I42" s="3">
        <v>168.01</v>
      </c>
      <c r="J42" s="3">
        <v>187.97</v>
      </c>
      <c r="K42" s="3">
        <v>154.02000000000001</v>
      </c>
      <c r="L42" s="3">
        <f t="shared" si="2"/>
        <v>-0.62637299969054816</v>
      </c>
      <c r="M42" s="3">
        <f t="shared" si="3"/>
        <v>-0.72827664912087053</v>
      </c>
      <c r="N42" s="3">
        <f t="shared" si="4"/>
        <v>-0.7221250554250136</v>
      </c>
      <c r="O42" s="3">
        <f t="shared" si="5"/>
        <v>-0.64055014246046182</v>
      </c>
    </row>
    <row r="43" spans="1:15" x14ac:dyDescent="0.3">
      <c r="A43" s="3">
        <v>31</v>
      </c>
      <c r="B43" s="3">
        <v>181.36</v>
      </c>
      <c r="C43" s="3">
        <v>168.01</v>
      </c>
      <c r="D43" s="3">
        <v>193.04</v>
      </c>
      <c r="E43" s="3">
        <v>184.64</v>
      </c>
      <c r="F43" s="3">
        <f t="shared" si="0"/>
        <v>0.25416666666666665</v>
      </c>
      <c r="G43" s="3">
        <f t="shared" si="1"/>
        <v>-0.66143508290656117</v>
      </c>
      <c r="H43" s="3">
        <v>170.41</v>
      </c>
      <c r="I43" s="3">
        <v>168.03</v>
      </c>
      <c r="J43" s="3">
        <v>188.32</v>
      </c>
      <c r="K43" s="3">
        <v>154.06</v>
      </c>
      <c r="L43" s="3">
        <f t="shared" si="2"/>
        <v>-0.60360017024482726</v>
      </c>
      <c r="M43" s="3">
        <f t="shared" si="3"/>
        <v>-0.72693949274410352</v>
      </c>
      <c r="N43" s="3">
        <f t="shared" si="4"/>
        <v>-0.70096299573449794</v>
      </c>
      <c r="O43" s="3">
        <f t="shared" si="5"/>
        <v>-0.63789851578085055</v>
      </c>
    </row>
    <row r="44" spans="1:15" x14ac:dyDescent="0.3">
      <c r="A44" s="3">
        <v>32</v>
      </c>
      <c r="B44" s="3">
        <v>187.37</v>
      </c>
      <c r="C44" s="3">
        <v>176.5</v>
      </c>
      <c r="D44" s="3">
        <v>217.66</v>
      </c>
      <c r="E44" s="3">
        <v>188.49</v>
      </c>
      <c r="F44" s="3">
        <f t="shared" si="0"/>
        <v>0.26250000000000001</v>
      </c>
      <c r="G44" s="3">
        <f t="shared" si="1"/>
        <v>-0.63565701369758276</v>
      </c>
      <c r="H44" s="3">
        <v>170.49</v>
      </c>
      <c r="I44" s="3">
        <v>168.2</v>
      </c>
      <c r="J44" s="3">
        <v>188.53</v>
      </c>
      <c r="K44" s="3">
        <v>154.06</v>
      </c>
      <c r="L44" s="3">
        <f t="shared" si="2"/>
        <v>-0.59752741572596701</v>
      </c>
      <c r="M44" s="3">
        <f t="shared" si="3"/>
        <v>-0.71557366354159069</v>
      </c>
      <c r="N44" s="3">
        <f t="shared" si="4"/>
        <v>-0.6882657599201879</v>
      </c>
      <c r="O44" s="3">
        <f t="shared" si="5"/>
        <v>-0.63789851578085055</v>
      </c>
    </row>
    <row r="45" spans="1:15" x14ac:dyDescent="0.3">
      <c r="A45" s="3">
        <v>33</v>
      </c>
      <c r="B45" s="3">
        <v>172.93</v>
      </c>
      <c r="C45" s="3">
        <v>173.54</v>
      </c>
      <c r="D45" s="3">
        <v>198.68</v>
      </c>
      <c r="E45" s="3">
        <v>198.69</v>
      </c>
      <c r="F45" s="3">
        <f t="shared" si="0"/>
        <v>0.27083333333333331</v>
      </c>
      <c r="G45" s="3">
        <f t="shared" si="1"/>
        <v>-0.6102946101863328</v>
      </c>
      <c r="H45" s="3">
        <v>170.61</v>
      </c>
      <c r="I45" s="3">
        <v>168.2</v>
      </c>
      <c r="J45" s="3">
        <v>189.61</v>
      </c>
      <c r="K45" s="3">
        <v>154.55000000000001</v>
      </c>
      <c r="L45" s="3">
        <f t="shared" si="2"/>
        <v>-0.58841828394767781</v>
      </c>
      <c r="M45" s="3">
        <f t="shared" si="3"/>
        <v>-0.71557366354159069</v>
      </c>
      <c r="N45" s="3">
        <f t="shared" si="4"/>
        <v>-0.6229656900180236</v>
      </c>
      <c r="O45" s="3">
        <f t="shared" si="5"/>
        <v>-0.60541608895560572</v>
      </c>
    </row>
    <row r="46" spans="1:15" x14ac:dyDescent="0.3">
      <c r="A46" s="3">
        <v>34</v>
      </c>
      <c r="B46" s="3">
        <v>187.18</v>
      </c>
      <c r="C46" s="3">
        <v>153.75</v>
      </c>
      <c r="D46" s="3">
        <v>206.49</v>
      </c>
      <c r="E46" s="3">
        <v>142.43</v>
      </c>
      <c r="F46" s="3">
        <f t="shared" si="0"/>
        <v>0.27916666666666667</v>
      </c>
      <c r="G46" s="3">
        <f t="shared" si="1"/>
        <v>-0.58531886355354357</v>
      </c>
      <c r="H46" s="3">
        <v>171.41</v>
      </c>
      <c r="I46" s="3">
        <v>168.51</v>
      </c>
      <c r="J46" s="3">
        <v>189.98</v>
      </c>
      <c r="K46" s="3">
        <v>156.06</v>
      </c>
      <c r="L46" s="3">
        <f t="shared" si="2"/>
        <v>-0.52769073875908645</v>
      </c>
      <c r="M46" s="3">
        <f t="shared" si="3"/>
        <v>-0.69484773970171287</v>
      </c>
      <c r="N46" s="3">
        <f t="shared" si="4"/>
        <v>-0.60059436977376535</v>
      </c>
      <c r="O46" s="3">
        <f t="shared" si="5"/>
        <v>-0.50531718180026197</v>
      </c>
    </row>
    <row r="47" spans="1:15" x14ac:dyDescent="0.3">
      <c r="A47" s="3">
        <v>35</v>
      </c>
      <c r="B47" s="3">
        <v>179.03</v>
      </c>
      <c r="C47" s="3">
        <v>212.8</v>
      </c>
      <c r="D47" s="3">
        <v>198.81</v>
      </c>
      <c r="E47" s="3">
        <v>169.68</v>
      </c>
      <c r="F47" s="3">
        <f t="shared" si="0"/>
        <v>0.28749999999999998</v>
      </c>
      <c r="G47" s="3">
        <f t="shared" si="1"/>
        <v>-0.5607030318750833</v>
      </c>
      <c r="H47" s="3">
        <v>171.64</v>
      </c>
      <c r="I47" s="3">
        <v>168.8</v>
      </c>
      <c r="J47" s="3">
        <v>190.34</v>
      </c>
      <c r="K47" s="3">
        <v>156.56</v>
      </c>
      <c r="L47" s="3">
        <f t="shared" si="2"/>
        <v>-0.51023156951736681</v>
      </c>
      <c r="M47" s="3">
        <f t="shared" si="3"/>
        <v>-0.67545897223859996</v>
      </c>
      <c r="N47" s="3">
        <f t="shared" si="4"/>
        <v>-0.57882767980637673</v>
      </c>
      <c r="O47" s="3">
        <f t="shared" si="5"/>
        <v>-0.47217184830511477</v>
      </c>
    </row>
    <row r="48" spans="1:15" x14ac:dyDescent="0.3">
      <c r="A48" s="3">
        <v>36</v>
      </c>
      <c r="B48" s="3">
        <v>181.69</v>
      </c>
      <c r="C48" s="3">
        <v>179.32</v>
      </c>
      <c r="D48" s="3">
        <v>200.58</v>
      </c>
      <c r="E48" s="3">
        <v>174.79</v>
      </c>
      <c r="F48" s="3">
        <f t="shared" si="0"/>
        <v>0.29583333333333334</v>
      </c>
      <c r="G48" s="3">
        <f t="shared" si="1"/>
        <v>-0.53642238122982666</v>
      </c>
      <c r="H48" s="3">
        <v>171.65</v>
      </c>
      <c r="I48" s="3">
        <v>169.11</v>
      </c>
      <c r="J48" s="3">
        <v>191.6</v>
      </c>
      <c r="K48" s="3">
        <v>156.79</v>
      </c>
      <c r="L48" s="3">
        <f t="shared" si="2"/>
        <v>-0.50947247520250794</v>
      </c>
      <c r="M48" s="3">
        <f t="shared" si="3"/>
        <v>-0.65473304839872204</v>
      </c>
      <c r="N48" s="3">
        <f t="shared" si="4"/>
        <v>-0.50264426492051983</v>
      </c>
      <c r="O48" s="3">
        <f t="shared" si="5"/>
        <v>-0.45692499489734772</v>
      </c>
    </row>
    <row r="49" spans="1:15" x14ac:dyDescent="0.3">
      <c r="A49" s="3">
        <v>37</v>
      </c>
      <c r="B49" s="3">
        <v>185.28</v>
      </c>
      <c r="C49" s="3">
        <v>173.56</v>
      </c>
      <c r="D49" s="3">
        <v>199.91</v>
      </c>
      <c r="E49" s="3">
        <v>133.31</v>
      </c>
      <c r="F49" s="3">
        <f t="shared" si="0"/>
        <v>0.30416666666666664</v>
      </c>
      <c r="G49" s="3">
        <f t="shared" si="1"/>
        <v>-0.51245396147093147</v>
      </c>
      <c r="H49" s="3">
        <v>172</v>
      </c>
      <c r="I49" s="3">
        <v>169.57</v>
      </c>
      <c r="J49" s="3">
        <v>191.64</v>
      </c>
      <c r="K49" s="3">
        <v>157.02000000000001</v>
      </c>
      <c r="L49" s="3">
        <f t="shared" si="2"/>
        <v>-0.48290417418249909</v>
      </c>
      <c r="M49" s="3">
        <f t="shared" si="3"/>
        <v>-0.6239784517330984</v>
      </c>
      <c r="N49" s="3">
        <f t="shared" si="4"/>
        <v>-0.50022574381303275</v>
      </c>
      <c r="O49" s="3">
        <f t="shared" si="5"/>
        <v>-0.44167814148957885</v>
      </c>
    </row>
    <row r="50" spans="1:15" x14ac:dyDescent="0.3">
      <c r="A50" s="3">
        <v>38</v>
      </c>
      <c r="B50" s="3">
        <v>157.13999999999999</v>
      </c>
      <c r="C50" s="3">
        <v>217.86</v>
      </c>
      <c r="D50" s="3">
        <v>190.34</v>
      </c>
      <c r="E50" s="3">
        <v>176.42</v>
      </c>
      <c r="F50" s="3">
        <f t="shared" si="0"/>
        <v>0.3125</v>
      </c>
      <c r="G50" s="3">
        <f t="shared" si="1"/>
        <v>-0.48877641111466941</v>
      </c>
      <c r="H50" s="3">
        <v>172.02</v>
      </c>
      <c r="I50" s="3">
        <v>169.6</v>
      </c>
      <c r="J50" s="3">
        <v>192.48</v>
      </c>
      <c r="K50" s="3">
        <v>157.21</v>
      </c>
      <c r="L50" s="3">
        <f t="shared" si="2"/>
        <v>-0.4813859855527835</v>
      </c>
      <c r="M50" s="3">
        <f t="shared" si="3"/>
        <v>-0.62197271716794889</v>
      </c>
      <c r="N50" s="3">
        <f t="shared" si="4"/>
        <v>-0.44943680055579432</v>
      </c>
      <c r="O50" s="3">
        <f t="shared" si="5"/>
        <v>-0.42908291476142307</v>
      </c>
    </row>
    <row r="51" spans="1:15" x14ac:dyDescent="0.3">
      <c r="A51" s="3">
        <v>39</v>
      </c>
      <c r="B51" s="3">
        <v>184.42</v>
      </c>
      <c r="C51" s="3">
        <v>187.57</v>
      </c>
      <c r="D51" s="3">
        <v>181.87</v>
      </c>
      <c r="E51" s="3">
        <v>176.67</v>
      </c>
      <c r="F51" s="3">
        <f t="shared" si="0"/>
        <v>0.32083333333333336</v>
      </c>
      <c r="G51" s="3">
        <f t="shared" si="1"/>
        <v>-0.46536978680435537</v>
      </c>
      <c r="H51" s="3">
        <v>172.05</v>
      </c>
      <c r="I51" s="3">
        <v>170.48</v>
      </c>
      <c r="J51" s="3">
        <v>192.5</v>
      </c>
      <c r="K51" s="3">
        <v>157.47999999999999</v>
      </c>
      <c r="L51" s="3">
        <f t="shared" si="2"/>
        <v>-0.4791087026082112</v>
      </c>
      <c r="M51" s="3">
        <f t="shared" si="3"/>
        <v>-0.56313783659023164</v>
      </c>
      <c r="N51" s="3">
        <f t="shared" si="4"/>
        <v>-0.4482275400020499</v>
      </c>
      <c r="O51" s="3">
        <f t="shared" si="5"/>
        <v>-0.41118443467404481</v>
      </c>
    </row>
    <row r="52" spans="1:15" x14ac:dyDescent="0.3">
      <c r="A52" s="3">
        <v>40</v>
      </c>
      <c r="B52" s="3">
        <v>183.45</v>
      </c>
      <c r="C52" s="3">
        <v>163.69</v>
      </c>
      <c r="D52" s="3">
        <v>214.39</v>
      </c>
      <c r="E52" s="3">
        <v>158.19999999999999</v>
      </c>
      <c r="F52" s="3">
        <f t="shared" si="0"/>
        <v>0.32916666666666666</v>
      </c>
      <c r="G52" s="3">
        <f t="shared" si="1"/>
        <v>-0.44221541360690492</v>
      </c>
      <c r="H52" s="3">
        <v>172.17</v>
      </c>
      <c r="I52" s="3">
        <v>170.66</v>
      </c>
      <c r="J52" s="3">
        <v>192.75</v>
      </c>
      <c r="K52" s="3">
        <v>157.58000000000001</v>
      </c>
      <c r="L52" s="3">
        <f t="shared" si="2"/>
        <v>-0.46999957082992411</v>
      </c>
      <c r="M52" s="3">
        <f t="shared" si="3"/>
        <v>-0.55110342919933442</v>
      </c>
      <c r="N52" s="3">
        <f t="shared" si="4"/>
        <v>-0.43311178308025283</v>
      </c>
      <c r="O52" s="3">
        <f t="shared" si="5"/>
        <v>-0.4045553679750139</v>
      </c>
    </row>
    <row r="53" spans="1:15" x14ac:dyDescent="0.3">
      <c r="A53" s="3">
        <v>41</v>
      </c>
      <c r="B53" s="3">
        <v>175.5</v>
      </c>
      <c r="C53" s="3">
        <v>186.49</v>
      </c>
      <c r="D53" s="3">
        <v>189.61</v>
      </c>
      <c r="E53" s="3">
        <v>157.02000000000001</v>
      </c>
      <c r="F53" s="3">
        <f t="shared" si="0"/>
        <v>0.33750000000000002</v>
      </c>
      <c r="G53" s="3">
        <f t="shared" si="1"/>
        <v>-0.41929575304139605</v>
      </c>
      <c r="H53" s="3">
        <v>172.62</v>
      </c>
      <c r="I53" s="3">
        <v>170.73</v>
      </c>
      <c r="J53" s="3">
        <v>192.81</v>
      </c>
      <c r="K53" s="3">
        <v>158.19999999999999</v>
      </c>
      <c r="L53" s="3">
        <f t="shared" si="2"/>
        <v>-0.43584032666133943</v>
      </c>
      <c r="M53" s="3">
        <f t="shared" si="3"/>
        <v>-0.54642338188065287</v>
      </c>
      <c r="N53" s="3">
        <f t="shared" si="4"/>
        <v>-0.42948400141902138</v>
      </c>
      <c r="O53" s="3">
        <f t="shared" si="5"/>
        <v>-0.36345515444103299</v>
      </c>
    </row>
    <row r="54" spans="1:15" x14ac:dyDescent="0.3">
      <c r="A54" s="3">
        <v>42</v>
      </c>
      <c r="B54" s="3">
        <v>169.55</v>
      </c>
      <c r="C54" s="3">
        <v>171.31</v>
      </c>
      <c r="D54" s="3">
        <v>203.58</v>
      </c>
      <c r="E54" s="3">
        <v>154.55000000000001</v>
      </c>
      <c r="F54" s="3">
        <f t="shared" si="0"/>
        <v>0.34583333333333333</v>
      </c>
      <c r="G54" s="3">
        <f t="shared" si="1"/>
        <v>-0.39659428625696769</v>
      </c>
      <c r="H54" s="3">
        <v>172.65</v>
      </c>
      <c r="I54" s="3">
        <v>171.31</v>
      </c>
      <c r="J54" s="3">
        <v>193.04</v>
      </c>
      <c r="K54" s="3">
        <v>159.34</v>
      </c>
      <c r="L54" s="3">
        <f t="shared" si="2"/>
        <v>-0.43356304371676713</v>
      </c>
      <c r="M54" s="3">
        <f t="shared" si="3"/>
        <v>-0.50764584695442905</v>
      </c>
      <c r="N54" s="3">
        <f t="shared" si="4"/>
        <v>-0.41557750505096863</v>
      </c>
      <c r="O54" s="3">
        <f t="shared" si="5"/>
        <v>-0.28788379407209652</v>
      </c>
    </row>
    <row r="55" spans="1:15" x14ac:dyDescent="0.3">
      <c r="A55" s="3">
        <v>43</v>
      </c>
      <c r="B55" s="3">
        <v>166.86</v>
      </c>
      <c r="C55" s="3">
        <v>202.29</v>
      </c>
      <c r="D55" s="3">
        <v>196.64</v>
      </c>
      <c r="E55" s="3">
        <v>157.58000000000001</v>
      </c>
      <c r="F55" s="3">
        <f t="shared" si="0"/>
        <v>0.35416666666666669</v>
      </c>
      <c r="G55" s="3">
        <f t="shared" si="1"/>
        <v>-0.37409541019772358</v>
      </c>
      <c r="H55" s="3">
        <v>172.93</v>
      </c>
      <c r="I55" s="3">
        <v>172.35</v>
      </c>
      <c r="J55" s="3">
        <v>193.08</v>
      </c>
      <c r="K55" s="3">
        <v>159.63</v>
      </c>
      <c r="L55" s="3">
        <f t="shared" si="2"/>
        <v>-0.4123084029007596</v>
      </c>
      <c r="M55" s="3">
        <f t="shared" si="3"/>
        <v>-0.43811371536258165</v>
      </c>
      <c r="N55" s="3">
        <f t="shared" si="4"/>
        <v>-0.41315898394347988</v>
      </c>
      <c r="O55" s="3">
        <f t="shared" si="5"/>
        <v>-0.26865950064491168</v>
      </c>
    </row>
    <row r="56" spans="1:15" x14ac:dyDescent="0.3">
      <c r="A56" s="3">
        <v>44</v>
      </c>
      <c r="B56" s="3">
        <v>166.33</v>
      </c>
      <c r="C56" s="3">
        <v>197.68</v>
      </c>
      <c r="D56" s="3">
        <v>225.42</v>
      </c>
      <c r="E56" s="3">
        <v>161.96</v>
      </c>
      <c r="F56" s="3">
        <f t="shared" si="0"/>
        <v>0.36249999999999999</v>
      </c>
      <c r="G56" s="3">
        <f t="shared" si="1"/>
        <v>-0.35178434493515626</v>
      </c>
      <c r="H56" s="3">
        <v>173.88</v>
      </c>
      <c r="I56" s="3">
        <v>173.01</v>
      </c>
      <c r="J56" s="3">
        <v>193.26</v>
      </c>
      <c r="K56" s="3">
        <v>159.97</v>
      </c>
      <c r="L56" s="3">
        <f t="shared" si="2"/>
        <v>-0.34019444298930673</v>
      </c>
      <c r="M56" s="3">
        <f t="shared" si="3"/>
        <v>-0.39398755492929377</v>
      </c>
      <c r="N56" s="3">
        <f t="shared" si="4"/>
        <v>-0.40227563895978724</v>
      </c>
      <c r="O56" s="3">
        <f t="shared" si="5"/>
        <v>-0.2461206738682114</v>
      </c>
    </row>
    <row r="57" spans="1:15" x14ac:dyDescent="0.3">
      <c r="A57" s="3">
        <v>45</v>
      </c>
      <c r="B57" s="3">
        <v>173.88</v>
      </c>
      <c r="C57" s="3">
        <v>156.88999999999999</v>
      </c>
      <c r="D57" s="3">
        <v>175.13</v>
      </c>
      <c r="E57" s="3">
        <v>168.14</v>
      </c>
      <c r="F57" s="3">
        <f t="shared" si="0"/>
        <v>0.37083333333333335</v>
      </c>
      <c r="G57" s="3">
        <f t="shared" si="1"/>
        <v>-0.32964705062960331</v>
      </c>
      <c r="H57" s="3">
        <v>174.75</v>
      </c>
      <c r="I57" s="3">
        <v>173.09</v>
      </c>
      <c r="J57" s="3">
        <v>193.63</v>
      </c>
      <c r="K57" s="3">
        <v>160.79</v>
      </c>
      <c r="L57" s="3">
        <f t="shared" si="2"/>
        <v>-0.27415323759671184</v>
      </c>
      <c r="M57" s="3">
        <f t="shared" si="3"/>
        <v>-0.38863892942222772</v>
      </c>
      <c r="N57" s="3">
        <f t="shared" si="4"/>
        <v>-0.37990431871552727</v>
      </c>
      <c r="O57" s="3">
        <f t="shared" si="5"/>
        <v>-0.19176232693617051</v>
      </c>
    </row>
    <row r="58" spans="1:15" x14ac:dyDescent="0.3">
      <c r="A58" s="3">
        <v>46</v>
      </c>
      <c r="B58" s="3">
        <v>189.84</v>
      </c>
      <c r="C58" s="3">
        <v>168.03</v>
      </c>
      <c r="D58" s="3">
        <v>228.21</v>
      </c>
      <c r="E58" s="3">
        <v>180.14</v>
      </c>
      <c r="F58" s="3">
        <f t="shared" si="0"/>
        <v>0.37916666666666665</v>
      </c>
      <c r="G58" s="3">
        <f t="shared" si="1"/>
        <v>-0.30767015281359317</v>
      </c>
      <c r="H58" s="3">
        <v>175.41</v>
      </c>
      <c r="I58" s="3">
        <v>173.54</v>
      </c>
      <c r="J58" s="3">
        <v>193.8</v>
      </c>
      <c r="K58" s="3">
        <v>160.97999999999999</v>
      </c>
      <c r="L58" s="3">
        <f t="shared" si="2"/>
        <v>-0.22405301281612319</v>
      </c>
      <c r="M58" s="3">
        <f t="shared" si="3"/>
        <v>-0.35855291094498654</v>
      </c>
      <c r="N58" s="3">
        <f t="shared" si="4"/>
        <v>-0.36962560400870426</v>
      </c>
      <c r="O58" s="3">
        <f t="shared" si="5"/>
        <v>-0.17916710020801477</v>
      </c>
    </row>
    <row r="59" spans="1:15" x14ac:dyDescent="0.3">
      <c r="A59" s="3">
        <v>47</v>
      </c>
      <c r="B59" s="3">
        <v>184.88</v>
      </c>
      <c r="C59" s="3">
        <v>173.09</v>
      </c>
      <c r="D59" s="3">
        <v>229.33</v>
      </c>
      <c r="E59" s="3">
        <v>170.28</v>
      </c>
      <c r="F59" s="3">
        <f t="shared" si="0"/>
        <v>0.38750000000000001</v>
      </c>
      <c r="G59" s="3">
        <f t="shared" si="1"/>
        <v>-0.28584087488116566</v>
      </c>
      <c r="H59" s="3">
        <v>175.49</v>
      </c>
      <c r="I59" s="3">
        <v>173.55</v>
      </c>
      <c r="J59" s="3">
        <v>194.52</v>
      </c>
      <c r="K59" s="3">
        <v>161.12</v>
      </c>
      <c r="L59" s="3">
        <f t="shared" si="2"/>
        <v>-0.21798025829726297</v>
      </c>
      <c r="M59" s="3">
        <f t="shared" si="3"/>
        <v>-0.35788433275660209</v>
      </c>
      <c r="N59" s="3">
        <f t="shared" si="4"/>
        <v>-0.32609222407392868</v>
      </c>
      <c r="O59" s="3">
        <f t="shared" si="5"/>
        <v>-0.16988640682937259</v>
      </c>
    </row>
    <row r="60" spans="1:15" x14ac:dyDescent="0.3">
      <c r="A60" s="3">
        <v>48</v>
      </c>
      <c r="B60" s="3">
        <v>188.63</v>
      </c>
      <c r="C60" s="3">
        <v>187.52</v>
      </c>
      <c r="D60" s="3">
        <v>170.58</v>
      </c>
      <c r="E60" s="3">
        <v>166.68</v>
      </c>
      <c r="F60" s="3">
        <f t="shared" si="0"/>
        <v>0.39583333333333331</v>
      </c>
      <c r="G60" s="3">
        <f t="shared" si="1"/>
        <v>-0.26414697682592364</v>
      </c>
      <c r="H60" s="3">
        <v>175.5</v>
      </c>
      <c r="I60" s="3">
        <v>173.56</v>
      </c>
      <c r="J60" s="3">
        <v>194.59</v>
      </c>
      <c r="K60" s="3">
        <v>161.41999999999999</v>
      </c>
      <c r="L60" s="3">
        <f t="shared" si="2"/>
        <v>-0.21722116398240626</v>
      </c>
      <c r="M60" s="3">
        <f t="shared" si="3"/>
        <v>-0.35721575456821958</v>
      </c>
      <c r="N60" s="3">
        <f t="shared" si="4"/>
        <v>-0.32185981213582587</v>
      </c>
      <c r="O60" s="3">
        <f t="shared" si="5"/>
        <v>-0.14999920673228542</v>
      </c>
    </row>
    <row r="61" spans="1:15" x14ac:dyDescent="0.3">
      <c r="A61" s="3">
        <v>49</v>
      </c>
      <c r="B61" s="3">
        <v>216.39</v>
      </c>
      <c r="C61" s="3">
        <v>193.28</v>
      </c>
      <c r="D61" s="3">
        <v>177.76</v>
      </c>
      <c r="E61" s="3">
        <v>161.41999999999999</v>
      </c>
      <c r="F61" s="3">
        <f t="shared" si="0"/>
        <v>0.40416666666666667</v>
      </c>
      <c r="G61" s="3">
        <f t="shared" si="1"/>
        <v>-0.24257669940264884</v>
      </c>
      <c r="H61" s="3">
        <v>176.08</v>
      </c>
      <c r="I61" s="3">
        <v>174.43</v>
      </c>
      <c r="J61" s="3">
        <v>195.6</v>
      </c>
      <c r="K61" s="3">
        <v>161.49</v>
      </c>
      <c r="L61" s="3">
        <f t="shared" si="2"/>
        <v>-0.17319369372067564</v>
      </c>
      <c r="M61" s="3">
        <f t="shared" si="3"/>
        <v>-0.2990494521788849</v>
      </c>
      <c r="N61" s="3">
        <f t="shared" si="4"/>
        <v>-0.26079215417176616</v>
      </c>
      <c r="O61" s="3">
        <f t="shared" si="5"/>
        <v>-0.14535886004296339</v>
      </c>
    </row>
    <row r="62" spans="1:15" x14ac:dyDescent="0.3">
      <c r="A62" s="3">
        <v>50</v>
      </c>
      <c r="B62" s="3">
        <v>180.57</v>
      </c>
      <c r="C62" s="3">
        <v>178.04</v>
      </c>
      <c r="D62" s="3">
        <v>207.34</v>
      </c>
      <c r="E62" s="3">
        <v>153.97</v>
      </c>
      <c r="F62" s="3">
        <f t="shared" si="0"/>
        <v>0.41249999999999998</v>
      </c>
      <c r="G62" s="3">
        <f t="shared" si="1"/>
        <v>-0.22111871299757052</v>
      </c>
      <c r="H62" s="3">
        <v>176.13</v>
      </c>
      <c r="I62" s="3">
        <v>174.54</v>
      </c>
      <c r="J62" s="3">
        <v>196.64</v>
      </c>
      <c r="K62" s="3">
        <v>161.94</v>
      </c>
      <c r="L62" s="3">
        <f t="shared" si="2"/>
        <v>-0.16939822214638989</v>
      </c>
      <c r="M62" s="3">
        <f t="shared" si="3"/>
        <v>-0.29169509210667122</v>
      </c>
      <c r="N62" s="3">
        <f t="shared" si="4"/>
        <v>-0.19791060537709065</v>
      </c>
      <c r="O62" s="3">
        <f t="shared" si="5"/>
        <v>-0.1155280598973317</v>
      </c>
    </row>
    <row r="63" spans="1:15" x14ac:dyDescent="0.3">
      <c r="A63" s="3">
        <v>51</v>
      </c>
      <c r="B63" s="3">
        <v>177.54</v>
      </c>
      <c r="C63" s="3">
        <v>197.45</v>
      </c>
      <c r="D63" s="3">
        <v>178.07</v>
      </c>
      <c r="E63" s="3">
        <v>167.5</v>
      </c>
      <c r="F63" s="3">
        <f t="shared" si="0"/>
        <v>0.42083333333333334</v>
      </c>
      <c r="G63" s="3">
        <f t="shared" si="1"/>
        <v>-0.19976207058460896</v>
      </c>
      <c r="H63" s="3">
        <v>176.16</v>
      </c>
      <c r="I63" s="3">
        <v>175.16</v>
      </c>
      <c r="J63" s="3">
        <v>197.33</v>
      </c>
      <c r="K63" s="3">
        <v>161.96</v>
      </c>
      <c r="L63" s="3">
        <f t="shared" si="2"/>
        <v>-0.16712093920181759</v>
      </c>
      <c r="M63" s="3">
        <f t="shared" si="3"/>
        <v>-0.25024324442691537</v>
      </c>
      <c r="N63" s="3">
        <f t="shared" si="4"/>
        <v>-0.15619111627292906</v>
      </c>
      <c r="O63" s="3">
        <f t="shared" si="5"/>
        <v>-0.11420224655752513</v>
      </c>
    </row>
    <row r="64" spans="1:15" x14ac:dyDescent="0.3">
      <c r="A64" s="3">
        <v>52</v>
      </c>
      <c r="B64" s="3">
        <v>182.34</v>
      </c>
      <c r="C64" s="3">
        <v>172.35</v>
      </c>
      <c r="D64" s="3">
        <v>188.32</v>
      </c>
      <c r="E64" s="3">
        <v>165.43</v>
      </c>
      <c r="F64" s="3">
        <f t="shared" si="0"/>
        <v>0.42916666666666664</v>
      </c>
      <c r="G64" s="3">
        <f t="shared" si="1"/>
        <v>-0.17849616422220874</v>
      </c>
      <c r="H64" s="3">
        <v>176.93</v>
      </c>
      <c r="I64" s="3">
        <v>175.36</v>
      </c>
      <c r="J64" s="3">
        <v>197.88</v>
      </c>
      <c r="K64" s="3">
        <v>161.97999999999999</v>
      </c>
      <c r="L64" s="3">
        <f t="shared" si="2"/>
        <v>-0.10867067695779638</v>
      </c>
      <c r="M64" s="3">
        <f t="shared" si="3"/>
        <v>-0.23687168065925118</v>
      </c>
      <c r="N64" s="3">
        <f t="shared" si="4"/>
        <v>-0.12293645104497646</v>
      </c>
      <c r="O64" s="3">
        <f t="shared" si="5"/>
        <v>-0.11287643321772045</v>
      </c>
    </row>
    <row r="65" spans="1:15" x14ac:dyDescent="0.3">
      <c r="A65" s="3">
        <v>53</v>
      </c>
      <c r="B65" s="3">
        <v>187.35</v>
      </c>
      <c r="C65" s="3">
        <v>167.63</v>
      </c>
      <c r="D65" s="3">
        <v>193.26</v>
      </c>
      <c r="E65" s="3">
        <v>150.83000000000001</v>
      </c>
      <c r="F65" s="3">
        <f t="shared" si="0"/>
        <v>0.4375</v>
      </c>
      <c r="G65" s="3">
        <f t="shared" si="1"/>
        <v>-0.1573106846101707</v>
      </c>
      <c r="H65" s="3">
        <v>177.33</v>
      </c>
      <c r="I65" s="3">
        <v>176.5</v>
      </c>
      <c r="J65" s="3">
        <v>198.37</v>
      </c>
      <c r="K65" s="3">
        <v>162.11000000000001</v>
      </c>
      <c r="L65" s="3">
        <f t="shared" si="2"/>
        <v>-7.830690436349963E-2</v>
      </c>
      <c r="M65" s="3">
        <f t="shared" si="3"/>
        <v>-0.16065376718357258</v>
      </c>
      <c r="N65" s="3">
        <f t="shared" si="4"/>
        <v>-9.3309567478253572E-2</v>
      </c>
      <c r="O65" s="3">
        <f t="shared" si="5"/>
        <v>-0.1042586465089806</v>
      </c>
    </row>
    <row r="66" spans="1:15" x14ac:dyDescent="0.3">
      <c r="A66" s="3">
        <v>54</v>
      </c>
      <c r="B66" s="3">
        <v>185.87</v>
      </c>
      <c r="C66" s="3">
        <v>194.24</v>
      </c>
      <c r="D66" s="3">
        <v>201.17</v>
      </c>
      <c r="E66" s="3">
        <v>149.96</v>
      </c>
      <c r="F66" s="3">
        <f t="shared" si="0"/>
        <v>0.44583333333333336</v>
      </c>
      <c r="G66" s="3">
        <f t="shared" si="1"/>
        <v>-0.13619558328020984</v>
      </c>
      <c r="H66" s="3">
        <v>177.38</v>
      </c>
      <c r="I66" s="3">
        <v>176.63</v>
      </c>
      <c r="J66" s="3">
        <v>198.45</v>
      </c>
      <c r="K66" s="3">
        <v>162.21</v>
      </c>
      <c r="L66" s="3">
        <f t="shared" si="2"/>
        <v>-7.4511432789213877E-2</v>
      </c>
      <c r="M66" s="3">
        <f t="shared" si="3"/>
        <v>-0.15196225073459191</v>
      </c>
      <c r="N66" s="3">
        <f t="shared" si="4"/>
        <v>-8.8472525263279464E-2</v>
      </c>
      <c r="O66" s="3">
        <f t="shared" si="5"/>
        <v>-9.7629579809951558E-2</v>
      </c>
    </row>
    <row r="67" spans="1:15" x14ac:dyDescent="0.3">
      <c r="A67" s="3">
        <v>55</v>
      </c>
      <c r="B67" s="3">
        <v>188.01</v>
      </c>
      <c r="C67" s="3">
        <v>179.43</v>
      </c>
      <c r="D67" s="3">
        <v>192.75</v>
      </c>
      <c r="E67" s="3">
        <v>161.94</v>
      </c>
      <c r="F67" s="3">
        <f t="shared" si="0"/>
        <v>0.45416666666666666</v>
      </c>
      <c r="G67" s="3">
        <f t="shared" si="1"/>
        <v>-0.11514103703939974</v>
      </c>
      <c r="H67" s="3">
        <v>177.54</v>
      </c>
      <c r="I67" s="3">
        <v>177.59</v>
      </c>
      <c r="J67" s="3">
        <v>198.54</v>
      </c>
      <c r="K67" s="3">
        <v>162.66999999999999</v>
      </c>
      <c r="L67" s="3">
        <f t="shared" si="2"/>
        <v>-6.2365923751495612E-2</v>
      </c>
      <c r="M67" s="3">
        <f t="shared" si="3"/>
        <v>-8.7778744649808629E-2</v>
      </c>
      <c r="N67" s="3">
        <f t="shared" si="4"/>
        <v>-8.3030852771432295E-2</v>
      </c>
      <c r="O67" s="3">
        <f t="shared" si="5"/>
        <v>-6.7135872994417534E-2</v>
      </c>
    </row>
    <row r="68" spans="1:15" x14ac:dyDescent="0.3">
      <c r="A68" s="3">
        <v>56</v>
      </c>
      <c r="B68" s="3">
        <v>182.62</v>
      </c>
      <c r="C68" s="3">
        <v>183.62</v>
      </c>
      <c r="D68" s="3">
        <v>192.81</v>
      </c>
      <c r="E68" s="3">
        <v>146.46</v>
      </c>
      <c r="F68" s="3">
        <f t="shared" si="0"/>
        <v>0.46250000000000002</v>
      </c>
      <c r="G68" s="3">
        <f t="shared" si="1"/>
        <v>-9.4137414323536367E-2</v>
      </c>
      <c r="H68" s="3">
        <v>178.08</v>
      </c>
      <c r="I68" s="3">
        <v>177.7</v>
      </c>
      <c r="J68" s="3">
        <v>198.68</v>
      </c>
      <c r="K68" s="3">
        <v>162.76</v>
      </c>
      <c r="L68" s="3">
        <f t="shared" si="2"/>
        <v>-2.1374830749194024E-2</v>
      </c>
      <c r="M68" s="3">
        <f t="shared" si="3"/>
        <v>-8.0424384577594932E-2</v>
      </c>
      <c r="N68" s="3">
        <f t="shared" si="4"/>
        <v>-7.4566028895225026E-2</v>
      </c>
      <c r="O68" s="3">
        <f t="shared" si="5"/>
        <v>-6.1169712965290814E-2</v>
      </c>
    </row>
    <row r="69" spans="1:15" x14ac:dyDescent="0.3">
      <c r="A69" s="3">
        <v>57</v>
      </c>
      <c r="B69" s="3">
        <v>179.08</v>
      </c>
      <c r="C69" s="3">
        <v>157.91999999999999</v>
      </c>
      <c r="D69" s="3">
        <v>183.1</v>
      </c>
      <c r="E69" s="3">
        <v>174.83</v>
      </c>
      <c r="F69" s="3">
        <f t="shared" si="0"/>
        <v>0.47083333333333333</v>
      </c>
      <c r="G69" s="3">
        <f t="shared" si="1"/>
        <v>-7.3175243148818681E-2</v>
      </c>
      <c r="H69" s="3">
        <v>178.24</v>
      </c>
      <c r="I69" s="3">
        <v>178.04</v>
      </c>
      <c r="J69" s="3">
        <v>198.81</v>
      </c>
      <c r="K69" s="3">
        <v>162.84</v>
      </c>
      <c r="L69" s="3">
        <f t="shared" si="2"/>
        <v>-9.229321711475752E-3</v>
      </c>
      <c r="M69" s="3">
        <f t="shared" si="3"/>
        <v>-5.7692726172567488E-2</v>
      </c>
      <c r="N69" s="3">
        <f t="shared" si="4"/>
        <v>-6.6705835295890803E-2</v>
      </c>
      <c r="O69" s="3">
        <f t="shared" si="5"/>
        <v>-5.586645960606644E-2</v>
      </c>
    </row>
    <row r="70" spans="1:15" x14ac:dyDescent="0.3">
      <c r="A70" s="3">
        <v>58</v>
      </c>
      <c r="B70" s="3">
        <v>189.96</v>
      </c>
      <c r="C70" s="3">
        <v>173.55</v>
      </c>
      <c r="D70" s="3">
        <v>181.92</v>
      </c>
      <c r="E70" s="3">
        <v>181.66</v>
      </c>
      <c r="F70" s="3">
        <f t="shared" si="0"/>
        <v>0.47916666666666669</v>
      </c>
      <c r="G70" s="3">
        <f t="shared" si="1"/>
        <v>-5.2245180375940357E-2</v>
      </c>
      <c r="H70" s="3">
        <v>178.3</v>
      </c>
      <c r="I70" s="3">
        <v>178.17</v>
      </c>
      <c r="J70" s="3">
        <v>199.12</v>
      </c>
      <c r="K70" s="3">
        <v>163.25</v>
      </c>
      <c r="L70" s="3">
        <f t="shared" si="2"/>
        <v>-4.6747558223311312E-3</v>
      </c>
      <c r="M70" s="3">
        <f t="shared" si="3"/>
        <v>-4.9001209723586799E-2</v>
      </c>
      <c r="N70" s="3">
        <f t="shared" si="4"/>
        <v>-4.796229671286225E-2</v>
      </c>
      <c r="O70" s="3">
        <f t="shared" si="5"/>
        <v>-2.8687286140046002E-2</v>
      </c>
    </row>
    <row r="71" spans="1:15" x14ac:dyDescent="0.3">
      <c r="A71" s="3">
        <v>59</v>
      </c>
      <c r="B71" s="3">
        <v>169.15</v>
      </c>
      <c r="C71" s="3">
        <v>180.86</v>
      </c>
      <c r="D71" s="3">
        <v>209.43</v>
      </c>
      <c r="E71" s="3">
        <v>164.82</v>
      </c>
      <c r="F71" s="3">
        <f t="shared" si="0"/>
        <v>0.48749999999999999</v>
      </c>
      <c r="G71" s="3">
        <f t="shared" si="1"/>
        <v>-3.1337982021426625E-2</v>
      </c>
      <c r="H71" s="3">
        <v>178.49</v>
      </c>
      <c r="I71" s="3">
        <v>178.21</v>
      </c>
      <c r="J71" s="3">
        <v>199.61</v>
      </c>
      <c r="K71" s="3">
        <v>163.81</v>
      </c>
      <c r="L71" s="3">
        <f t="shared" si="2"/>
        <v>9.7480361599594501E-3</v>
      </c>
      <c r="M71" s="3">
        <f t="shared" si="3"/>
        <v>-4.6326896970052815E-2</v>
      </c>
      <c r="N71" s="3">
        <f t="shared" si="4"/>
        <v>-1.833541314613937E-2</v>
      </c>
      <c r="O71" s="3">
        <f t="shared" si="5"/>
        <v>8.4354873745189594E-3</v>
      </c>
    </row>
    <row r="72" spans="1:15" x14ac:dyDescent="0.3">
      <c r="A72" s="3">
        <v>60</v>
      </c>
      <c r="B72" s="3">
        <v>169.83</v>
      </c>
      <c r="C72" s="3">
        <v>161.02000000000001</v>
      </c>
      <c r="D72" s="3">
        <v>180.11</v>
      </c>
      <c r="E72" s="3">
        <v>181.35</v>
      </c>
      <c r="F72" s="3">
        <f t="shared" si="0"/>
        <v>0.49583333333333335</v>
      </c>
      <c r="G72" s="3">
        <f t="shared" si="1"/>
        <v>-1.0444474367329168E-2</v>
      </c>
      <c r="H72" s="3">
        <v>178.52</v>
      </c>
      <c r="I72" s="3">
        <v>178.42</v>
      </c>
      <c r="J72" s="3">
        <v>199.7</v>
      </c>
      <c r="K72" s="3">
        <v>164.03</v>
      </c>
      <c r="L72" s="3">
        <f t="shared" si="2"/>
        <v>1.202531910453176E-2</v>
      </c>
      <c r="M72" s="3">
        <f t="shared" si="3"/>
        <v>-3.2286755014007962E-2</v>
      </c>
      <c r="N72" s="3">
        <f t="shared" si="4"/>
        <v>-1.2893740654293922E-2</v>
      </c>
      <c r="O72" s="3">
        <f t="shared" si="5"/>
        <v>2.3019434112383632E-2</v>
      </c>
    </row>
    <row r="73" spans="1:15" x14ac:dyDescent="0.3">
      <c r="A73" s="3">
        <v>61</v>
      </c>
      <c r="B73" s="3">
        <v>181.45</v>
      </c>
      <c r="C73" s="3">
        <v>178.42</v>
      </c>
      <c r="D73" s="3">
        <v>172.92</v>
      </c>
      <c r="E73" s="3">
        <v>176.21</v>
      </c>
      <c r="F73" s="3">
        <f t="shared" si="0"/>
        <v>0.50416666666666665</v>
      </c>
      <c r="G73" s="3">
        <f t="shared" si="1"/>
        <v>1.0444474367329168E-2</v>
      </c>
      <c r="H73" s="3">
        <v>178.54</v>
      </c>
      <c r="I73" s="3">
        <v>179.32</v>
      </c>
      <c r="J73" s="3">
        <v>199.91</v>
      </c>
      <c r="K73" s="3">
        <v>164.82</v>
      </c>
      <c r="L73" s="3">
        <f t="shared" si="2"/>
        <v>1.3543507734245196E-2</v>
      </c>
      <c r="M73" s="3">
        <f t="shared" si="3"/>
        <v>2.7885281940476233E-2</v>
      </c>
      <c r="N73" s="3">
        <f t="shared" si="4"/>
        <v>-1.9650483998387105E-4</v>
      </c>
      <c r="O73" s="3">
        <f t="shared" si="5"/>
        <v>7.5389061034715613E-2</v>
      </c>
    </row>
    <row r="74" spans="1:15" x14ac:dyDescent="0.3">
      <c r="A74" s="3">
        <v>62</v>
      </c>
      <c r="B74" s="3">
        <v>196.13</v>
      </c>
      <c r="C74" s="3">
        <v>165.12</v>
      </c>
      <c r="D74" s="3">
        <v>205.01</v>
      </c>
      <c r="E74" s="3">
        <v>152.4</v>
      </c>
      <c r="F74" s="3">
        <f t="shared" si="0"/>
        <v>0.51249999999999996</v>
      </c>
      <c r="G74" s="3">
        <f t="shared" si="1"/>
        <v>3.1337982021426479E-2</v>
      </c>
      <c r="H74" s="3">
        <v>178.81</v>
      </c>
      <c r="I74" s="3">
        <v>179.43</v>
      </c>
      <c r="J74" s="3">
        <v>200.58</v>
      </c>
      <c r="K74" s="3">
        <v>164.98</v>
      </c>
      <c r="L74" s="3">
        <f t="shared" si="2"/>
        <v>3.4039054235395994E-2</v>
      </c>
      <c r="M74" s="3">
        <f t="shared" si="3"/>
        <v>3.5239642012691835E-2</v>
      </c>
      <c r="N74" s="3">
        <f t="shared" si="4"/>
        <v>4.031372371043334E-2</v>
      </c>
      <c r="O74" s="3">
        <f t="shared" si="5"/>
        <v>8.5995567753162472E-2</v>
      </c>
    </row>
    <row r="75" spans="1:15" x14ac:dyDescent="0.3">
      <c r="A75" s="3">
        <v>63</v>
      </c>
      <c r="B75" s="3">
        <v>172.02</v>
      </c>
      <c r="C75" s="3">
        <v>183.75</v>
      </c>
      <c r="D75" s="3">
        <v>206.46</v>
      </c>
      <c r="E75" s="3">
        <v>159.63</v>
      </c>
      <c r="F75" s="3">
        <f t="shared" si="0"/>
        <v>0.52083333333333337</v>
      </c>
      <c r="G75" s="3">
        <f t="shared" si="1"/>
        <v>5.2245180375940489E-2</v>
      </c>
      <c r="H75" s="3">
        <v>179.03</v>
      </c>
      <c r="I75" s="3">
        <v>179.68</v>
      </c>
      <c r="J75" s="3">
        <v>201.17</v>
      </c>
      <c r="K75" s="3">
        <v>165.07</v>
      </c>
      <c r="L75" s="3">
        <f t="shared" si="2"/>
        <v>5.0739129162258881E-2</v>
      </c>
      <c r="M75" s="3">
        <f t="shared" si="3"/>
        <v>5.1954096722270672E-2</v>
      </c>
      <c r="N75" s="3">
        <f t="shared" si="4"/>
        <v>7.5986910045873005E-2</v>
      </c>
      <c r="O75" s="3">
        <f t="shared" si="5"/>
        <v>9.1961727782289185E-2</v>
      </c>
    </row>
    <row r="76" spans="1:15" x14ac:dyDescent="0.3">
      <c r="A76" s="3">
        <v>64</v>
      </c>
      <c r="B76" s="3">
        <v>181.83</v>
      </c>
      <c r="C76" s="3">
        <v>186.77</v>
      </c>
      <c r="D76" s="3">
        <v>192.48</v>
      </c>
      <c r="E76" s="3">
        <v>156.56</v>
      </c>
      <c r="F76" s="3">
        <f t="shared" si="0"/>
        <v>0.52916666666666667</v>
      </c>
      <c r="G76" s="3">
        <f t="shared" si="1"/>
        <v>7.3175243148818681E-2</v>
      </c>
      <c r="H76" s="3">
        <v>179.08</v>
      </c>
      <c r="I76" s="3">
        <v>180.45</v>
      </c>
      <c r="J76" s="3">
        <v>201.23</v>
      </c>
      <c r="K76" s="3">
        <v>165.43</v>
      </c>
      <c r="L76" s="3">
        <f t="shared" si="2"/>
        <v>5.4534600736546784E-2</v>
      </c>
      <c r="M76" s="3">
        <f t="shared" si="3"/>
        <v>0.10343461722777227</v>
      </c>
      <c r="N76" s="3">
        <f t="shared" si="4"/>
        <v>7.9614691707104446E-2</v>
      </c>
      <c r="O76" s="3">
        <f t="shared" si="5"/>
        <v>0.11582636789879604</v>
      </c>
    </row>
    <row r="77" spans="1:15" x14ac:dyDescent="0.3">
      <c r="A77" s="3">
        <v>65</v>
      </c>
      <c r="B77" s="3">
        <v>170.41</v>
      </c>
      <c r="C77" s="3">
        <v>177.59</v>
      </c>
      <c r="D77" s="3">
        <v>237.49</v>
      </c>
      <c r="E77" s="3">
        <v>168.11</v>
      </c>
      <c r="F77" s="3">
        <f t="shared" si="0"/>
        <v>0.53749999999999998</v>
      </c>
      <c r="G77" s="3">
        <f t="shared" si="1"/>
        <v>9.4137414323536367E-2</v>
      </c>
      <c r="H77" s="3">
        <v>179.2</v>
      </c>
      <c r="I77" s="3">
        <v>180.53</v>
      </c>
      <c r="J77" s="3">
        <v>201.78</v>
      </c>
      <c r="K77" s="3">
        <v>165.95</v>
      </c>
      <c r="L77" s="3">
        <f t="shared" si="2"/>
        <v>6.3643732514833865E-2</v>
      </c>
      <c r="M77" s="3">
        <f t="shared" si="3"/>
        <v>0.10878324273483833</v>
      </c>
      <c r="N77" s="3">
        <f t="shared" si="4"/>
        <v>0.11286935693505877</v>
      </c>
      <c r="O77" s="3">
        <f t="shared" si="5"/>
        <v>0.15029751473374786</v>
      </c>
    </row>
    <row r="78" spans="1:15" x14ac:dyDescent="0.3">
      <c r="A78" s="3">
        <v>66</v>
      </c>
      <c r="B78" s="3">
        <v>161.99</v>
      </c>
      <c r="C78" s="3">
        <v>202.78</v>
      </c>
      <c r="D78" s="3">
        <v>173.08</v>
      </c>
      <c r="E78" s="3">
        <v>145.07</v>
      </c>
      <c r="F78" s="3">
        <f t="shared" ref="F78:F109" si="6">(A78-0.5)/COUNTA($A$13:$A$132)</f>
        <v>0.54583333333333328</v>
      </c>
      <c r="G78" s="3">
        <f t="shared" ref="G78:G132" si="7">_xlfn.NORM.S.INV(F78)</f>
        <v>0.1151410370393996</v>
      </c>
      <c r="H78" s="3">
        <v>179.45</v>
      </c>
      <c r="I78" s="3">
        <v>180.86</v>
      </c>
      <c r="J78" s="3">
        <v>201.99</v>
      </c>
      <c r="K78" s="3">
        <v>166.13</v>
      </c>
      <c r="L78" s="3">
        <f t="shared" ref="L78:L132" si="8">STANDARDIZE(H78, AVERAGE($H$13:$H$132), _xlfn.STDEV.S($H$13:$H$132))</f>
        <v>8.2621090386269067E-2</v>
      </c>
      <c r="M78" s="3">
        <f t="shared" ref="M78:M132" si="9">STANDARDIZE(I78, AVERAGE($I$13:$I$132), _xlfn.STDEV.S($I$13:$I$132))</f>
        <v>0.13084632295148324</v>
      </c>
      <c r="N78" s="3">
        <f t="shared" ref="N78:N132" si="10">STANDARDIZE(J78, AVERAGE($J$13:$J$132), _xlfn.STDEV.S($J$13:$J$132))</f>
        <v>0.12556659274936882</v>
      </c>
      <c r="O78" s="3">
        <f t="shared" ref="O78:O132" si="11">STANDARDIZE(K78, AVERAGE($K$13:$K$132), _xlfn.STDEV.S($K$13:$K$132))</f>
        <v>0.16222983479200129</v>
      </c>
    </row>
    <row r="79" spans="1:15" x14ac:dyDescent="0.3">
      <c r="A79" s="3">
        <v>67</v>
      </c>
      <c r="B79" s="3">
        <v>138.30000000000001</v>
      </c>
      <c r="C79" s="3">
        <v>176.63</v>
      </c>
      <c r="D79" s="3">
        <v>193.08</v>
      </c>
      <c r="E79" s="3">
        <v>128.93</v>
      </c>
      <c r="F79" s="3">
        <f t="shared" si="6"/>
        <v>0.5541666666666667</v>
      </c>
      <c r="G79" s="3">
        <f t="shared" si="7"/>
        <v>0.13619558328021</v>
      </c>
      <c r="H79" s="3">
        <v>180.19</v>
      </c>
      <c r="I79" s="3">
        <v>182.17</v>
      </c>
      <c r="J79" s="3">
        <v>202.95</v>
      </c>
      <c r="K79" s="3">
        <v>166.18</v>
      </c>
      <c r="L79" s="3">
        <f t="shared" si="8"/>
        <v>0.13879406968571795</v>
      </c>
      <c r="M79" s="3">
        <f t="shared" si="9"/>
        <v>0.2184300656296746</v>
      </c>
      <c r="N79" s="3">
        <f t="shared" si="10"/>
        <v>0.18361109932906847</v>
      </c>
      <c r="O79" s="3">
        <f t="shared" si="11"/>
        <v>0.16554436814151677</v>
      </c>
    </row>
    <row r="80" spans="1:15" x14ac:dyDescent="0.3">
      <c r="A80" s="3">
        <v>68</v>
      </c>
      <c r="B80" s="3">
        <v>170.61</v>
      </c>
      <c r="C80" s="3">
        <v>169.11</v>
      </c>
      <c r="D80" s="3">
        <v>203.24</v>
      </c>
      <c r="E80" s="3">
        <v>165.95</v>
      </c>
      <c r="F80" s="3">
        <f t="shared" si="6"/>
        <v>0.5625</v>
      </c>
      <c r="G80" s="3">
        <f t="shared" si="7"/>
        <v>0.1573106846101707</v>
      </c>
      <c r="H80" s="3">
        <v>180.57</v>
      </c>
      <c r="I80" s="3">
        <v>182.37</v>
      </c>
      <c r="J80" s="3">
        <v>203.05</v>
      </c>
      <c r="K80" s="3">
        <v>166.21</v>
      </c>
      <c r="L80" s="3">
        <f t="shared" si="8"/>
        <v>0.16763965365029912</v>
      </c>
      <c r="M80" s="3">
        <f t="shared" si="9"/>
        <v>0.23180162939733881</v>
      </c>
      <c r="N80" s="3">
        <f t="shared" si="10"/>
        <v>0.1896574020977887</v>
      </c>
      <c r="O80" s="3">
        <f t="shared" si="11"/>
        <v>0.16753308815122567</v>
      </c>
    </row>
    <row r="81" spans="1:15" x14ac:dyDescent="0.3">
      <c r="A81" s="3">
        <v>69</v>
      </c>
      <c r="B81" s="3">
        <v>201.27</v>
      </c>
      <c r="C81" s="3">
        <v>148.69999999999999</v>
      </c>
      <c r="D81" s="3">
        <v>215.17</v>
      </c>
      <c r="E81" s="3">
        <v>181.76</v>
      </c>
      <c r="F81" s="3">
        <f t="shared" si="6"/>
        <v>0.5708333333333333</v>
      </c>
      <c r="G81" s="3">
        <f t="shared" si="7"/>
        <v>0.17849616422220863</v>
      </c>
      <c r="H81" s="3">
        <v>180.67</v>
      </c>
      <c r="I81" s="3">
        <v>182.6</v>
      </c>
      <c r="J81" s="3">
        <v>203.24</v>
      </c>
      <c r="K81" s="3">
        <v>166.42</v>
      </c>
      <c r="L81" s="3">
        <f t="shared" si="8"/>
        <v>0.17523059679887276</v>
      </c>
      <c r="M81" s="3">
        <f t="shared" si="9"/>
        <v>0.24717892773015065</v>
      </c>
      <c r="N81" s="3">
        <f t="shared" si="10"/>
        <v>0.20114537735835436</v>
      </c>
      <c r="O81" s="3">
        <f t="shared" si="11"/>
        <v>0.18145412821918613</v>
      </c>
    </row>
    <row r="82" spans="1:15" x14ac:dyDescent="0.3">
      <c r="A82" s="3">
        <v>70</v>
      </c>
      <c r="B82" s="3">
        <v>202.12</v>
      </c>
      <c r="C82" s="3">
        <v>154.19</v>
      </c>
      <c r="D82" s="3">
        <v>186.83</v>
      </c>
      <c r="E82" s="3">
        <v>168.17</v>
      </c>
      <c r="F82" s="3">
        <f t="shared" si="6"/>
        <v>0.57916666666666672</v>
      </c>
      <c r="G82" s="3">
        <f t="shared" si="7"/>
        <v>0.19976207058460907</v>
      </c>
      <c r="H82" s="3">
        <v>181.36</v>
      </c>
      <c r="I82" s="3">
        <v>182.67</v>
      </c>
      <c r="J82" s="3">
        <v>203.39</v>
      </c>
      <c r="K82" s="3">
        <v>166.68</v>
      </c>
      <c r="L82" s="3">
        <f t="shared" si="8"/>
        <v>0.2276081045240359</v>
      </c>
      <c r="M82" s="3">
        <f t="shared" si="9"/>
        <v>0.25185897504883226</v>
      </c>
      <c r="N82" s="3">
        <f t="shared" si="10"/>
        <v>0.21021483151143125</v>
      </c>
      <c r="O82" s="3">
        <f t="shared" si="11"/>
        <v>0.19868970163666391</v>
      </c>
    </row>
    <row r="83" spans="1:15" x14ac:dyDescent="0.3">
      <c r="A83" s="3">
        <v>71</v>
      </c>
      <c r="B83" s="3">
        <v>172.62</v>
      </c>
      <c r="C83" s="3">
        <v>189.65</v>
      </c>
      <c r="D83" s="3">
        <v>199.7</v>
      </c>
      <c r="E83" s="3">
        <v>162.11000000000001</v>
      </c>
      <c r="F83" s="3">
        <f t="shared" si="6"/>
        <v>0.58750000000000002</v>
      </c>
      <c r="G83" s="3">
        <f t="shared" si="7"/>
        <v>0.22111871299757052</v>
      </c>
      <c r="H83" s="3">
        <v>181.45</v>
      </c>
      <c r="I83" s="3">
        <v>182.69</v>
      </c>
      <c r="J83" s="3">
        <v>203.58</v>
      </c>
      <c r="K83" s="3">
        <v>167.07</v>
      </c>
      <c r="L83" s="3">
        <f t="shared" si="8"/>
        <v>0.2344399533577507</v>
      </c>
      <c r="M83" s="3">
        <f t="shared" si="9"/>
        <v>0.25319613142559927</v>
      </c>
      <c r="N83" s="3">
        <f t="shared" si="10"/>
        <v>0.22170280677199863</v>
      </c>
      <c r="O83" s="3">
        <f t="shared" si="11"/>
        <v>0.2245430617628778</v>
      </c>
    </row>
    <row r="84" spans="1:15" x14ac:dyDescent="0.3">
      <c r="A84" s="3">
        <v>72</v>
      </c>
      <c r="B84" s="3">
        <v>159.13</v>
      </c>
      <c r="C84" s="3">
        <v>186.93</v>
      </c>
      <c r="D84" s="3">
        <v>225.14</v>
      </c>
      <c r="E84" s="3">
        <v>177.03</v>
      </c>
      <c r="F84" s="3">
        <f t="shared" si="6"/>
        <v>0.59583333333333333</v>
      </c>
      <c r="G84" s="3">
        <f t="shared" si="7"/>
        <v>0.24257669940264884</v>
      </c>
      <c r="H84" s="3">
        <v>181.69</v>
      </c>
      <c r="I84" s="3">
        <v>183</v>
      </c>
      <c r="J84" s="3">
        <v>203.99</v>
      </c>
      <c r="K84" s="3">
        <v>167.26</v>
      </c>
      <c r="L84" s="3">
        <f t="shared" si="8"/>
        <v>0.25265821691432916</v>
      </c>
      <c r="M84" s="3">
        <f t="shared" si="9"/>
        <v>0.27392205526547719</v>
      </c>
      <c r="N84" s="3">
        <f t="shared" si="10"/>
        <v>0.24649264812374566</v>
      </c>
      <c r="O84" s="3">
        <f t="shared" si="11"/>
        <v>0.23713828849103358</v>
      </c>
    </row>
    <row r="85" spans="1:15" x14ac:dyDescent="0.3">
      <c r="A85" s="3">
        <v>73</v>
      </c>
      <c r="B85" s="3">
        <v>143.52000000000001</v>
      </c>
      <c r="C85" s="3">
        <v>168.2</v>
      </c>
      <c r="D85" s="3">
        <v>213.18</v>
      </c>
      <c r="E85" s="3">
        <v>124.06</v>
      </c>
      <c r="F85" s="3">
        <f t="shared" si="6"/>
        <v>0.60416666666666663</v>
      </c>
      <c r="G85" s="3">
        <f t="shared" si="7"/>
        <v>0.26414697682592353</v>
      </c>
      <c r="H85" s="3">
        <v>181.83</v>
      </c>
      <c r="I85" s="3">
        <v>183.07</v>
      </c>
      <c r="J85" s="3">
        <v>204.28</v>
      </c>
      <c r="K85" s="3">
        <v>167.27</v>
      </c>
      <c r="L85" s="3">
        <f t="shared" si="8"/>
        <v>0.26328553732233401</v>
      </c>
      <c r="M85" s="3">
        <f t="shared" si="9"/>
        <v>0.2786021025841588</v>
      </c>
      <c r="N85" s="3">
        <f t="shared" si="10"/>
        <v>0.26402692615302986</v>
      </c>
      <c r="O85" s="3">
        <f t="shared" si="11"/>
        <v>0.23780119516093778</v>
      </c>
    </row>
    <row r="86" spans="1:15" x14ac:dyDescent="0.3">
      <c r="A86" s="3">
        <v>74</v>
      </c>
      <c r="B86" s="3">
        <v>195.85</v>
      </c>
      <c r="C86" s="3">
        <v>159.13999999999999</v>
      </c>
      <c r="D86" s="3">
        <v>237.23</v>
      </c>
      <c r="E86" s="3">
        <v>138.47999999999999</v>
      </c>
      <c r="F86" s="3">
        <f t="shared" si="6"/>
        <v>0.61250000000000004</v>
      </c>
      <c r="G86" s="3">
        <f t="shared" si="7"/>
        <v>0.28584087488116572</v>
      </c>
      <c r="H86" s="3">
        <v>181.88</v>
      </c>
      <c r="I86" s="3">
        <v>183.62</v>
      </c>
      <c r="J86" s="3">
        <v>204.63</v>
      </c>
      <c r="K86" s="3">
        <v>167.5</v>
      </c>
      <c r="L86" s="3">
        <f t="shared" si="8"/>
        <v>0.26708100889661973</v>
      </c>
      <c r="M86" s="3">
        <f t="shared" si="9"/>
        <v>0.31537390294523299</v>
      </c>
      <c r="N86" s="3">
        <f t="shared" si="10"/>
        <v>0.28518898584354546</v>
      </c>
      <c r="O86" s="3">
        <f t="shared" si="11"/>
        <v>0.25304804856870478</v>
      </c>
    </row>
    <row r="87" spans="1:15" x14ac:dyDescent="0.3">
      <c r="A87" s="3">
        <v>75</v>
      </c>
      <c r="B87" s="3">
        <v>186.22</v>
      </c>
      <c r="C87" s="3">
        <v>182.17</v>
      </c>
      <c r="D87" s="3">
        <v>189.98</v>
      </c>
      <c r="E87" s="3">
        <v>167.83</v>
      </c>
      <c r="F87" s="3">
        <f t="shared" si="6"/>
        <v>0.62083333333333335</v>
      </c>
      <c r="G87" s="3">
        <f t="shared" si="7"/>
        <v>0.30767015281359317</v>
      </c>
      <c r="H87" s="3">
        <v>182.09</v>
      </c>
      <c r="I87" s="3">
        <v>183.75</v>
      </c>
      <c r="J87" s="3">
        <v>205.01</v>
      </c>
      <c r="K87" s="3">
        <v>167.55</v>
      </c>
      <c r="L87" s="3">
        <f t="shared" si="8"/>
        <v>0.28302198950862595</v>
      </c>
      <c r="M87" s="3">
        <f t="shared" si="9"/>
        <v>0.32406541939421368</v>
      </c>
      <c r="N87" s="3">
        <f t="shared" si="10"/>
        <v>0.30816493636467679</v>
      </c>
      <c r="O87" s="3">
        <f>STANDARDIZE(K87, AVERAGE($K$13:$K$132), _xlfn.STDEV.S($K$13:$K$132))</f>
        <v>0.25636258191822026</v>
      </c>
    </row>
    <row r="88" spans="1:15" x14ac:dyDescent="0.3">
      <c r="A88" s="3">
        <v>76</v>
      </c>
      <c r="B88" s="3">
        <v>168.62</v>
      </c>
      <c r="C88" s="3">
        <v>198.69</v>
      </c>
      <c r="D88" s="3">
        <v>193.63</v>
      </c>
      <c r="E88" s="3">
        <v>165.07</v>
      </c>
      <c r="F88" s="3">
        <f t="shared" si="6"/>
        <v>0.62916666666666665</v>
      </c>
      <c r="G88" s="3">
        <f t="shared" si="7"/>
        <v>0.32964705062960331</v>
      </c>
      <c r="H88" s="3">
        <v>182.34</v>
      </c>
      <c r="I88" s="3">
        <v>183.98</v>
      </c>
      <c r="J88" s="3">
        <v>205.31</v>
      </c>
      <c r="K88" s="3">
        <v>167.62</v>
      </c>
      <c r="L88" s="3">
        <f t="shared" si="8"/>
        <v>0.30199934738006112</v>
      </c>
      <c r="M88" s="3">
        <f t="shared" si="9"/>
        <v>0.3394427177270255</v>
      </c>
      <c r="N88" s="3">
        <f t="shared" si="10"/>
        <v>0.32630384467083401</v>
      </c>
      <c r="O88" s="3">
        <f t="shared" si="11"/>
        <v>0.26100292860754043</v>
      </c>
    </row>
    <row r="89" spans="1:15" x14ac:dyDescent="0.3">
      <c r="A89" s="3">
        <v>77</v>
      </c>
      <c r="B89" s="3">
        <v>164.88</v>
      </c>
      <c r="C89" s="3">
        <v>167.9</v>
      </c>
      <c r="D89" s="3">
        <v>184.7</v>
      </c>
      <c r="E89" s="3">
        <v>153.74</v>
      </c>
      <c r="F89" s="3">
        <f t="shared" si="6"/>
        <v>0.63749999999999996</v>
      </c>
      <c r="G89" s="3">
        <f t="shared" si="7"/>
        <v>0.35178434493515615</v>
      </c>
      <c r="H89" s="3">
        <v>182.4</v>
      </c>
      <c r="I89" s="3">
        <v>184.86</v>
      </c>
      <c r="J89" s="3">
        <v>205.54</v>
      </c>
      <c r="K89" s="3">
        <v>167.83</v>
      </c>
      <c r="L89" s="3">
        <f t="shared" si="8"/>
        <v>0.30655391326920572</v>
      </c>
      <c r="M89" s="3">
        <f t="shared" si="9"/>
        <v>0.39827759830474463</v>
      </c>
      <c r="N89" s="3">
        <f t="shared" si="10"/>
        <v>0.3402103410388867</v>
      </c>
      <c r="O89" s="3">
        <f t="shared" si="11"/>
        <v>0.27492396867550273</v>
      </c>
    </row>
    <row r="90" spans="1:15" x14ac:dyDescent="0.3">
      <c r="A90" s="3">
        <v>78</v>
      </c>
      <c r="B90" s="3">
        <v>155.29</v>
      </c>
      <c r="C90" s="3">
        <v>178.21</v>
      </c>
      <c r="D90" s="3">
        <v>175.87</v>
      </c>
      <c r="E90" s="3">
        <v>172.72</v>
      </c>
      <c r="F90" s="3">
        <f t="shared" si="6"/>
        <v>0.64583333333333337</v>
      </c>
      <c r="G90" s="3">
        <f t="shared" si="7"/>
        <v>0.37409541019772363</v>
      </c>
      <c r="H90" s="3">
        <v>182.62</v>
      </c>
      <c r="I90" s="3">
        <v>185.63</v>
      </c>
      <c r="J90" s="3">
        <v>205.62</v>
      </c>
      <c r="K90" s="3">
        <v>168.11</v>
      </c>
      <c r="L90" s="3">
        <f t="shared" si="8"/>
        <v>0.32325398819606865</v>
      </c>
      <c r="M90" s="3">
        <f t="shared" si="9"/>
        <v>0.44975811881024624</v>
      </c>
      <c r="N90" s="3">
        <f t="shared" si="10"/>
        <v>0.34504738325386253</v>
      </c>
      <c r="O90" s="3">
        <f t="shared" si="11"/>
        <v>0.29348535543278526</v>
      </c>
    </row>
    <row r="91" spans="1:15" x14ac:dyDescent="0.3">
      <c r="A91" s="3">
        <v>79</v>
      </c>
      <c r="B91" s="3">
        <v>168.39</v>
      </c>
      <c r="C91" s="3">
        <v>170.73</v>
      </c>
      <c r="D91" s="3">
        <v>180.94</v>
      </c>
      <c r="E91" s="3">
        <v>159.97</v>
      </c>
      <c r="F91" s="3">
        <f t="shared" si="6"/>
        <v>0.65416666666666667</v>
      </c>
      <c r="G91" s="3">
        <f t="shared" si="7"/>
        <v>0.39659428625696769</v>
      </c>
      <c r="H91" s="3">
        <v>183.45</v>
      </c>
      <c r="I91" s="3">
        <v>185.67</v>
      </c>
      <c r="J91" s="3">
        <v>206.46</v>
      </c>
      <c r="K91" s="3">
        <v>168.14</v>
      </c>
      <c r="L91" s="3">
        <f t="shared" si="8"/>
        <v>0.38625881632923231</v>
      </c>
      <c r="M91" s="3">
        <f t="shared" si="9"/>
        <v>0.45243243156377833</v>
      </c>
      <c r="N91" s="3">
        <f t="shared" si="10"/>
        <v>0.39583632651110101</v>
      </c>
      <c r="O91" s="3">
        <f t="shared" si="11"/>
        <v>0.29547407544249227</v>
      </c>
    </row>
    <row r="92" spans="1:15" x14ac:dyDescent="0.3">
      <c r="A92" s="3">
        <v>80</v>
      </c>
      <c r="B92" s="3">
        <v>190.02</v>
      </c>
      <c r="C92" s="3">
        <v>199.62</v>
      </c>
      <c r="D92" s="3">
        <v>211.19</v>
      </c>
      <c r="E92" s="3">
        <v>167.26</v>
      </c>
      <c r="F92" s="3">
        <f t="shared" si="6"/>
        <v>0.66249999999999998</v>
      </c>
      <c r="G92" s="3">
        <f t="shared" si="7"/>
        <v>0.41929575304139605</v>
      </c>
      <c r="H92" s="3">
        <v>184.42</v>
      </c>
      <c r="I92" s="3">
        <v>185.91</v>
      </c>
      <c r="J92" s="3">
        <v>206.49</v>
      </c>
      <c r="K92" s="3">
        <v>168.17</v>
      </c>
      <c r="L92" s="3">
        <f t="shared" si="8"/>
        <v>0.45989096487040082</v>
      </c>
      <c r="M92" s="3">
        <f t="shared" si="9"/>
        <v>0.46847830808497459</v>
      </c>
      <c r="N92" s="3">
        <f t="shared" si="10"/>
        <v>0.39765021734171674</v>
      </c>
      <c r="O92" s="3">
        <f t="shared" si="11"/>
        <v>0.29746279545220117</v>
      </c>
    </row>
    <row r="93" spans="1:15" x14ac:dyDescent="0.3">
      <c r="A93" s="3">
        <v>81</v>
      </c>
      <c r="B93" s="3">
        <v>188.99</v>
      </c>
      <c r="C93" s="3">
        <v>186.03</v>
      </c>
      <c r="D93" s="3">
        <v>205.54</v>
      </c>
      <c r="E93" s="3">
        <v>164.98</v>
      </c>
      <c r="F93" s="3">
        <f t="shared" si="6"/>
        <v>0.67083333333333328</v>
      </c>
      <c r="G93" s="3">
        <f t="shared" si="7"/>
        <v>0.44221541360690469</v>
      </c>
      <c r="H93" s="3">
        <v>184.75</v>
      </c>
      <c r="I93" s="3">
        <v>186.03</v>
      </c>
      <c r="J93" s="3">
        <v>207.34</v>
      </c>
      <c r="K93" s="3">
        <v>168.9</v>
      </c>
      <c r="L93" s="3">
        <f t="shared" si="8"/>
        <v>0.48494107726069624</v>
      </c>
      <c r="M93" s="3">
        <f t="shared" si="9"/>
        <v>0.47650124634557273</v>
      </c>
      <c r="N93" s="3">
        <f t="shared" si="10"/>
        <v>0.44904379087582658</v>
      </c>
      <c r="O93" s="3">
        <f t="shared" si="11"/>
        <v>0.34585498235511719</v>
      </c>
    </row>
    <row r="94" spans="1:15" x14ac:dyDescent="0.3">
      <c r="A94" s="3">
        <v>82</v>
      </c>
      <c r="B94" s="3">
        <v>175.49</v>
      </c>
      <c r="C94" s="3">
        <v>156.22999999999999</v>
      </c>
      <c r="D94" s="3">
        <v>219.55</v>
      </c>
      <c r="E94" s="3">
        <v>154.06</v>
      </c>
      <c r="F94" s="3">
        <f t="shared" si="6"/>
        <v>0.6791666666666667</v>
      </c>
      <c r="G94" s="3">
        <f t="shared" si="7"/>
        <v>0.46536978680435553</v>
      </c>
      <c r="H94" s="3">
        <v>184.88</v>
      </c>
      <c r="I94" s="3">
        <v>186.49</v>
      </c>
      <c r="J94" s="3">
        <v>207.6</v>
      </c>
      <c r="K94" s="3">
        <v>168.92</v>
      </c>
      <c r="L94" s="3">
        <f t="shared" si="8"/>
        <v>0.49480930335384216</v>
      </c>
      <c r="M94" s="3">
        <f t="shared" si="9"/>
        <v>0.5072558430111983</v>
      </c>
      <c r="N94" s="3">
        <f t="shared" si="10"/>
        <v>0.46476417807449499</v>
      </c>
      <c r="O94" s="3">
        <f t="shared" si="11"/>
        <v>0.34718079569492188</v>
      </c>
    </row>
    <row r="95" spans="1:15" x14ac:dyDescent="0.3">
      <c r="A95" s="3">
        <v>83</v>
      </c>
      <c r="B95" s="3">
        <v>190.88</v>
      </c>
      <c r="C95" s="3">
        <v>158.08000000000001</v>
      </c>
      <c r="D95" s="3">
        <v>197.33</v>
      </c>
      <c r="E95" s="3">
        <v>168.92</v>
      </c>
      <c r="F95" s="3">
        <f t="shared" si="6"/>
        <v>0.6875</v>
      </c>
      <c r="G95" s="3">
        <f t="shared" si="7"/>
        <v>0.48877641111466941</v>
      </c>
      <c r="H95" s="3">
        <v>184.92</v>
      </c>
      <c r="I95" s="3">
        <v>186.71</v>
      </c>
      <c r="J95" s="3">
        <v>208.04</v>
      </c>
      <c r="K95" s="3">
        <v>169.68</v>
      </c>
      <c r="L95" s="3">
        <f t="shared" si="8"/>
        <v>0.49784568061327122</v>
      </c>
      <c r="M95" s="3">
        <f t="shared" si="9"/>
        <v>0.52196456315562767</v>
      </c>
      <c r="N95" s="3">
        <f t="shared" si="10"/>
        <v>0.49136791025685778</v>
      </c>
      <c r="O95" s="3">
        <f t="shared" si="11"/>
        <v>0.39756170260754686</v>
      </c>
    </row>
    <row r="96" spans="1:15" x14ac:dyDescent="0.3">
      <c r="A96" s="3">
        <v>84</v>
      </c>
      <c r="B96" s="3">
        <v>178.08</v>
      </c>
      <c r="C96" s="3">
        <v>163.74</v>
      </c>
      <c r="D96" s="3">
        <v>205.62</v>
      </c>
      <c r="E96" s="3">
        <v>168.9</v>
      </c>
      <c r="F96" s="3">
        <f t="shared" si="6"/>
        <v>0.6958333333333333</v>
      </c>
      <c r="G96" s="3">
        <f t="shared" si="7"/>
        <v>0.51245396147093125</v>
      </c>
      <c r="H96" s="3">
        <v>185.16</v>
      </c>
      <c r="I96" s="3">
        <v>186.77</v>
      </c>
      <c r="J96" s="3">
        <v>208.33</v>
      </c>
      <c r="K96" s="3">
        <v>170.27</v>
      </c>
      <c r="L96" s="3">
        <f t="shared" si="8"/>
        <v>0.51606394416984969</v>
      </c>
      <c r="M96" s="3">
        <f t="shared" si="9"/>
        <v>0.52597603228592671</v>
      </c>
      <c r="N96" s="3">
        <f t="shared" si="10"/>
        <v>0.50890218828614364</v>
      </c>
      <c r="O96" s="3">
        <f t="shared" si="11"/>
        <v>0.43667319613182071</v>
      </c>
    </row>
    <row r="97" spans="1:15" x14ac:dyDescent="0.3">
      <c r="A97" s="3">
        <v>85</v>
      </c>
      <c r="B97" s="3">
        <v>210.38</v>
      </c>
      <c r="C97" s="3">
        <v>161.44999999999999</v>
      </c>
      <c r="D97" s="3">
        <v>238.7</v>
      </c>
      <c r="E97" s="3">
        <v>157.47999999999999</v>
      </c>
      <c r="F97" s="3">
        <f t="shared" si="6"/>
        <v>0.70416666666666672</v>
      </c>
      <c r="G97" s="3">
        <f t="shared" si="7"/>
        <v>0.53642238122982666</v>
      </c>
      <c r="H97" s="3">
        <v>185.28</v>
      </c>
      <c r="I97" s="3">
        <v>186.85</v>
      </c>
      <c r="J97" s="3">
        <v>208.35</v>
      </c>
      <c r="K97" s="3">
        <v>170.28</v>
      </c>
      <c r="L97" s="3">
        <f t="shared" si="8"/>
        <v>0.52517307594813889</v>
      </c>
      <c r="M97" s="3">
        <f t="shared" si="9"/>
        <v>0.53132465779299087</v>
      </c>
      <c r="N97" s="3">
        <f t="shared" si="10"/>
        <v>0.51011144883988635</v>
      </c>
      <c r="O97" s="3">
        <f t="shared" si="11"/>
        <v>0.43733610280172303</v>
      </c>
    </row>
    <row r="98" spans="1:15" x14ac:dyDescent="0.3">
      <c r="A98" s="3">
        <v>86</v>
      </c>
      <c r="B98" s="3">
        <v>164.27</v>
      </c>
      <c r="C98" s="3">
        <v>163.44999999999999</v>
      </c>
      <c r="D98" s="3">
        <v>192.5</v>
      </c>
      <c r="E98" s="3">
        <v>164.03</v>
      </c>
      <c r="F98" s="3">
        <f t="shared" si="6"/>
        <v>0.71250000000000002</v>
      </c>
      <c r="G98" s="3">
        <f t="shared" si="7"/>
        <v>0.5607030318750833</v>
      </c>
      <c r="H98" s="3">
        <v>185.35</v>
      </c>
      <c r="I98" s="3">
        <v>186.93</v>
      </c>
      <c r="J98" s="3">
        <v>208.43</v>
      </c>
      <c r="K98" s="3">
        <v>171.22</v>
      </c>
      <c r="L98" s="3">
        <f t="shared" si="8"/>
        <v>0.53048673615214026</v>
      </c>
      <c r="M98" s="3">
        <f t="shared" si="9"/>
        <v>0.53667328330005692</v>
      </c>
      <c r="N98" s="3">
        <f t="shared" si="10"/>
        <v>0.51494849105486218</v>
      </c>
      <c r="O98" s="3">
        <f t="shared" si="11"/>
        <v>0.49964932977259957</v>
      </c>
    </row>
    <row r="99" spans="1:15" x14ac:dyDescent="0.3">
      <c r="A99" s="3">
        <v>87</v>
      </c>
      <c r="B99" s="3">
        <v>166.97</v>
      </c>
      <c r="C99" s="3">
        <v>178.17</v>
      </c>
      <c r="D99" s="3">
        <v>208.35</v>
      </c>
      <c r="E99" s="3">
        <v>162.76</v>
      </c>
      <c r="F99" s="3">
        <f t="shared" si="6"/>
        <v>0.72083333333333333</v>
      </c>
      <c r="G99" s="3">
        <f t="shared" si="7"/>
        <v>0.58531886355354357</v>
      </c>
      <c r="H99" s="3">
        <v>185.42</v>
      </c>
      <c r="I99" s="3">
        <v>187.52</v>
      </c>
      <c r="J99" s="3">
        <v>209.25</v>
      </c>
      <c r="K99" s="3">
        <v>172.38</v>
      </c>
      <c r="L99" s="3">
        <f t="shared" si="8"/>
        <v>0.53580039635614163</v>
      </c>
      <c r="M99" s="3">
        <f t="shared" si="9"/>
        <v>0.57611939641466325</v>
      </c>
      <c r="N99" s="3">
        <f t="shared" si="10"/>
        <v>0.56452817375835629</v>
      </c>
      <c r="O99" s="3">
        <f t="shared" si="11"/>
        <v>0.57654650348134073</v>
      </c>
    </row>
    <row r="100" spans="1:15" x14ac:dyDescent="0.3">
      <c r="A100" s="3">
        <v>88</v>
      </c>
      <c r="B100" s="3">
        <v>176.16</v>
      </c>
      <c r="C100" s="3">
        <v>194.1</v>
      </c>
      <c r="D100" s="3">
        <v>208.04</v>
      </c>
      <c r="E100" s="3">
        <v>173.37</v>
      </c>
      <c r="F100" s="3">
        <f t="shared" si="6"/>
        <v>0.72916666666666663</v>
      </c>
      <c r="G100" s="3">
        <f t="shared" si="7"/>
        <v>0.61029461018633246</v>
      </c>
      <c r="H100" s="3">
        <v>185.87</v>
      </c>
      <c r="I100" s="3">
        <v>187.57</v>
      </c>
      <c r="J100" s="3">
        <v>209.43</v>
      </c>
      <c r="K100" s="3">
        <v>172.68</v>
      </c>
      <c r="L100" s="3">
        <f t="shared" si="8"/>
        <v>0.56995964052472625</v>
      </c>
      <c r="M100" s="3">
        <f t="shared" si="9"/>
        <v>0.5794622873565779</v>
      </c>
      <c r="N100" s="3">
        <f t="shared" si="10"/>
        <v>0.57541151874205054</v>
      </c>
      <c r="O100" s="3">
        <f t="shared" si="11"/>
        <v>0.59643370357842973</v>
      </c>
    </row>
    <row r="101" spans="1:15" x14ac:dyDescent="0.3">
      <c r="A101" s="3">
        <v>89</v>
      </c>
      <c r="B101" s="3">
        <v>199.72</v>
      </c>
      <c r="C101" s="3">
        <v>182.6</v>
      </c>
      <c r="D101" s="3">
        <v>222.47</v>
      </c>
      <c r="E101" s="3">
        <v>152.13</v>
      </c>
      <c r="F101" s="3">
        <f t="shared" si="6"/>
        <v>0.73750000000000004</v>
      </c>
      <c r="G101" s="3">
        <f t="shared" si="7"/>
        <v>0.63565701369758265</v>
      </c>
      <c r="H101" s="3">
        <v>186.22</v>
      </c>
      <c r="I101" s="3">
        <v>188.49</v>
      </c>
      <c r="J101" s="3">
        <v>211.19</v>
      </c>
      <c r="K101" s="3">
        <v>172.72</v>
      </c>
      <c r="L101" s="3">
        <f t="shared" si="8"/>
        <v>0.5965279415447351</v>
      </c>
      <c r="M101" s="3">
        <f t="shared" si="9"/>
        <v>0.64097148068782905</v>
      </c>
      <c r="N101" s="3">
        <f t="shared" si="10"/>
        <v>0.68182644747150167</v>
      </c>
      <c r="O101" s="3">
        <f t="shared" si="11"/>
        <v>0.599085330258041</v>
      </c>
    </row>
    <row r="102" spans="1:15" x14ac:dyDescent="0.3">
      <c r="A102" s="3">
        <v>90</v>
      </c>
      <c r="B102" s="3">
        <v>176.93</v>
      </c>
      <c r="C102" s="3">
        <v>168.51</v>
      </c>
      <c r="D102" s="3">
        <v>207.6</v>
      </c>
      <c r="E102" s="3">
        <v>187.08</v>
      </c>
      <c r="F102" s="3">
        <f t="shared" si="6"/>
        <v>0.74583333333333335</v>
      </c>
      <c r="G102" s="3">
        <f t="shared" si="7"/>
        <v>0.66143508290656117</v>
      </c>
      <c r="H102" s="3">
        <v>186.32</v>
      </c>
      <c r="I102" s="3">
        <v>189.11</v>
      </c>
      <c r="J102" s="3">
        <v>211.23</v>
      </c>
      <c r="K102" s="3">
        <v>172.72</v>
      </c>
      <c r="L102" s="3">
        <f t="shared" si="8"/>
        <v>0.60411888469330877</v>
      </c>
      <c r="M102" s="3">
        <f t="shared" si="9"/>
        <v>0.6824233283675849</v>
      </c>
      <c r="N102" s="3">
        <f t="shared" si="10"/>
        <v>0.68424496857898875</v>
      </c>
      <c r="O102" s="3">
        <f t="shared" si="11"/>
        <v>0.599085330258041</v>
      </c>
    </row>
    <row r="103" spans="1:15" x14ac:dyDescent="0.3">
      <c r="A103" s="3">
        <v>91</v>
      </c>
      <c r="B103" s="3">
        <v>185.16</v>
      </c>
      <c r="C103" s="3">
        <v>191.89</v>
      </c>
      <c r="D103" s="3">
        <v>194.59</v>
      </c>
      <c r="E103" s="3">
        <v>162.84</v>
      </c>
      <c r="F103" s="3">
        <f t="shared" si="6"/>
        <v>0.75416666666666665</v>
      </c>
      <c r="G103" s="3">
        <f t="shared" si="7"/>
        <v>0.68766039389596745</v>
      </c>
      <c r="H103" s="3">
        <v>187.18</v>
      </c>
      <c r="I103" s="3">
        <v>189.12</v>
      </c>
      <c r="J103" s="3">
        <v>211.64</v>
      </c>
      <c r="K103" s="3">
        <v>173.37</v>
      </c>
      <c r="L103" s="3">
        <f t="shared" si="8"/>
        <v>0.66940099577104695</v>
      </c>
      <c r="M103" s="3">
        <f t="shared" si="9"/>
        <v>0.68309190655596741</v>
      </c>
      <c r="N103" s="3">
        <f t="shared" si="10"/>
        <v>0.70903480993073575</v>
      </c>
      <c r="O103" s="3">
        <f t="shared" si="11"/>
        <v>0.6421742638017327</v>
      </c>
    </row>
    <row r="104" spans="1:15" x14ac:dyDescent="0.3">
      <c r="A104" s="3">
        <v>92</v>
      </c>
      <c r="B104" s="3">
        <v>161.05000000000001</v>
      </c>
      <c r="C104" s="3">
        <v>180.53</v>
      </c>
      <c r="D104" s="3">
        <v>184.28</v>
      </c>
      <c r="E104" s="3">
        <v>162.66999999999999</v>
      </c>
      <c r="F104" s="3">
        <f t="shared" si="6"/>
        <v>0.76249999999999996</v>
      </c>
      <c r="G104" s="3">
        <f t="shared" si="7"/>
        <v>0.71436744028018784</v>
      </c>
      <c r="H104" s="3">
        <v>187.35</v>
      </c>
      <c r="I104" s="3">
        <v>189.65</v>
      </c>
      <c r="J104" s="3">
        <v>212.29</v>
      </c>
      <c r="K104" s="3">
        <v>173.68</v>
      </c>
      <c r="L104" s="3">
        <f t="shared" si="8"/>
        <v>0.68230559912362188</v>
      </c>
      <c r="M104" s="3">
        <f t="shared" si="9"/>
        <v>0.71852655054027459</v>
      </c>
      <c r="N104" s="3">
        <f t="shared" si="10"/>
        <v>0.74833577792740857</v>
      </c>
      <c r="O104" s="3">
        <f t="shared" si="11"/>
        <v>0.66272437056872402</v>
      </c>
    </row>
    <row r="105" spans="1:15" x14ac:dyDescent="0.3">
      <c r="A105" s="3">
        <v>93</v>
      </c>
      <c r="B105" s="3">
        <v>186.32</v>
      </c>
      <c r="C105" s="3">
        <v>165.45</v>
      </c>
      <c r="D105" s="3">
        <v>174.55</v>
      </c>
      <c r="E105" s="3">
        <v>157.21</v>
      </c>
      <c r="F105" s="3">
        <f t="shared" si="6"/>
        <v>0.77083333333333337</v>
      </c>
      <c r="G105" s="3">
        <f t="shared" si="7"/>
        <v>0.74159404386151673</v>
      </c>
      <c r="H105" s="3">
        <v>187.37</v>
      </c>
      <c r="I105" s="3">
        <v>189.99</v>
      </c>
      <c r="J105" s="3">
        <v>213.18</v>
      </c>
      <c r="K105" s="3">
        <v>174.79</v>
      </c>
      <c r="L105" s="3">
        <f t="shared" si="8"/>
        <v>0.68382378775333752</v>
      </c>
      <c r="M105" s="3">
        <f t="shared" si="9"/>
        <v>0.74125820894530203</v>
      </c>
      <c r="N105" s="3">
        <f t="shared" si="10"/>
        <v>0.80214787256900721</v>
      </c>
      <c r="O105" s="3">
        <f t="shared" si="11"/>
        <v>0.73630701092794981</v>
      </c>
    </row>
    <row r="106" spans="1:15" x14ac:dyDescent="0.3">
      <c r="A106" s="3">
        <v>94</v>
      </c>
      <c r="B106" s="3">
        <v>149.24</v>
      </c>
      <c r="C106" s="3">
        <v>168.8</v>
      </c>
      <c r="D106" s="3">
        <v>188.53</v>
      </c>
      <c r="E106" s="3">
        <v>156.79</v>
      </c>
      <c r="F106" s="3">
        <f t="shared" si="6"/>
        <v>0.77916666666666667</v>
      </c>
      <c r="G106" s="3">
        <f t="shared" si="7"/>
        <v>0.76938183882860001</v>
      </c>
      <c r="H106" s="3">
        <v>187.38</v>
      </c>
      <c r="I106" s="3">
        <v>190.09</v>
      </c>
      <c r="J106" s="3">
        <v>213.22</v>
      </c>
      <c r="K106" s="3">
        <v>174.83</v>
      </c>
      <c r="L106" s="3">
        <f t="shared" si="8"/>
        <v>0.68458288206819418</v>
      </c>
      <c r="M106" s="3">
        <f t="shared" si="9"/>
        <v>0.74794399082913321</v>
      </c>
      <c r="N106" s="3">
        <f t="shared" si="10"/>
        <v>0.8045663936764943</v>
      </c>
      <c r="O106" s="3">
        <f t="shared" si="11"/>
        <v>0.73895863760756286</v>
      </c>
    </row>
    <row r="107" spans="1:15" x14ac:dyDescent="0.3">
      <c r="A107" s="3">
        <v>95</v>
      </c>
      <c r="B107" s="3">
        <v>168.62</v>
      </c>
      <c r="C107" s="3">
        <v>159.91999999999999</v>
      </c>
      <c r="D107" s="3">
        <v>204.28</v>
      </c>
      <c r="E107" s="3">
        <v>172.38</v>
      </c>
      <c r="F107" s="3">
        <f t="shared" si="6"/>
        <v>0.78749999999999998</v>
      </c>
      <c r="G107" s="3">
        <f t="shared" si="7"/>
        <v>0.79777684612523825</v>
      </c>
      <c r="H107" s="3">
        <v>188.01</v>
      </c>
      <c r="I107" s="3">
        <v>191.62</v>
      </c>
      <c r="J107" s="3">
        <v>213.29</v>
      </c>
      <c r="K107" s="3">
        <v>175.05</v>
      </c>
      <c r="L107" s="3">
        <f t="shared" si="8"/>
        <v>0.73240582390421061</v>
      </c>
      <c r="M107" s="3">
        <f t="shared" si="9"/>
        <v>0.85023645365175582</v>
      </c>
      <c r="N107" s="3">
        <f t="shared" si="10"/>
        <v>0.80879880561459705</v>
      </c>
      <c r="O107" s="3">
        <f t="shared" si="11"/>
        <v>0.75354258434542754</v>
      </c>
    </row>
    <row r="108" spans="1:15" x14ac:dyDescent="0.3">
      <c r="A108" s="3">
        <v>96</v>
      </c>
      <c r="B108" s="3">
        <v>171.64</v>
      </c>
      <c r="C108" s="3">
        <v>188.49</v>
      </c>
      <c r="D108" s="3">
        <v>202.95</v>
      </c>
      <c r="E108" s="3">
        <v>167.62</v>
      </c>
      <c r="F108" s="3">
        <f t="shared" si="6"/>
        <v>0.79583333333333328</v>
      </c>
      <c r="G108" s="3">
        <f t="shared" si="7"/>
        <v>0.82683015918578795</v>
      </c>
      <c r="H108" s="3">
        <v>188.63</v>
      </c>
      <c r="I108" s="3">
        <v>191.89</v>
      </c>
      <c r="J108" s="3">
        <v>214.14</v>
      </c>
      <c r="K108" s="3">
        <v>176.21</v>
      </c>
      <c r="L108" s="3">
        <f t="shared" si="8"/>
        <v>0.77946967142537016</v>
      </c>
      <c r="M108" s="3">
        <f t="shared" si="9"/>
        <v>0.86828806473809972</v>
      </c>
      <c r="N108" s="3">
        <f t="shared" si="10"/>
        <v>0.86019237914870683</v>
      </c>
      <c r="O108" s="3">
        <f t="shared" si="11"/>
        <v>0.8304397580541687</v>
      </c>
    </row>
    <row r="109" spans="1:15" x14ac:dyDescent="0.3">
      <c r="A109" s="3">
        <v>97</v>
      </c>
      <c r="B109" s="3">
        <v>185.42</v>
      </c>
      <c r="C109" s="3">
        <v>205.27</v>
      </c>
      <c r="D109" s="3">
        <v>177.62</v>
      </c>
      <c r="E109" s="3">
        <v>172.72</v>
      </c>
      <c r="F109" s="3">
        <f t="shared" si="6"/>
        <v>0.8041666666666667</v>
      </c>
      <c r="G109" s="3">
        <f t="shared" si="7"/>
        <v>0.85659876830051918</v>
      </c>
      <c r="H109" s="3">
        <v>188.99</v>
      </c>
      <c r="I109" s="3">
        <v>193.28</v>
      </c>
      <c r="J109" s="3">
        <v>214.21</v>
      </c>
      <c r="K109" s="3">
        <v>176.42</v>
      </c>
      <c r="L109" s="3">
        <f t="shared" si="8"/>
        <v>0.80679706676023788</v>
      </c>
      <c r="M109" s="3">
        <f t="shared" si="9"/>
        <v>0.96122043292335901</v>
      </c>
      <c r="N109" s="3">
        <f t="shared" si="10"/>
        <v>0.86442479108681136</v>
      </c>
      <c r="O109" s="3">
        <f t="shared" si="11"/>
        <v>0.84436079812212916</v>
      </c>
    </row>
    <row r="110" spans="1:15" x14ac:dyDescent="0.3">
      <c r="A110" s="3">
        <v>98</v>
      </c>
      <c r="B110" s="3">
        <v>162.43</v>
      </c>
      <c r="C110" s="3">
        <v>185.63</v>
      </c>
      <c r="D110" s="3">
        <v>201.99</v>
      </c>
      <c r="E110" s="3">
        <v>167.55</v>
      </c>
      <c r="F110" s="3">
        <f t="shared" ref="F110:F132" si="12">(A110-0.5)/COUNTA($A$13:$A$132)</f>
        <v>0.8125</v>
      </c>
      <c r="G110" s="3">
        <f t="shared" si="7"/>
        <v>0.88714655901887607</v>
      </c>
      <c r="H110" s="3">
        <v>189.84</v>
      </c>
      <c r="I110" s="3">
        <v>193.79</v>
      </c>
      <c r="J110" s="3">
        <v>214.39</v>
      </c>
      <c r="K110" s="3">
        <v>176.42</v>
      </c>
      <c r="L110" s="3">
        <f t="shared" si="8"/>
        <v>0.87132008352311718</v>
      </c>
      <c r="M110" s="3">
        <f t="shared" si="9"/>
        <v>0.99531792053089918</v>
      </c>
      <c r="N110" s="3">
        <f t="shared" si="10"/>
        <v>0.87530813607050395</v>
      </c>
      <c r="O110" s="3">
        <f t="shared" si="11"/>
        <v>0.84436079812212916</v>
      </c>
    </row>
    <row r="111" spans="1:15" x14ac:dyDescent="0.3">
      <c r="A111" s="3">
        <v>99</v>
      </c>
      <c r="B111" s="3">
        <v>178.81</v>
      </c>
      <c r="C111" s="3">
        <v>197.38</v>
      </c>
      <c r="D111" s="3">
        <v>195.6</v>
      </c>
      <c r="E111" s="3">
        <v>132.49</v>
      </c>
      <c r="F111" s="3">
        <f t="shared" si="12"/>
        <v>0.8208333333333333</v>
      </c>
      <c r="G111" s="3">
        <f t="shared" si="7"/>
        <v>0.91854553105910053</v>
      </c>
      <c r="H111" s="3">
        <v>189.96</v>
      </c>
      <c r="I111" s="3">
        <v>194.1</v>
      </c>
      <c r="J111" s="3">
        <v>214.44</v>
      </c>
      <c r="K111" s="3">
        <v>176.44</v>
      </c>
      <c r="L111" s="3">
        <f t="shared" si="8"/>
        <v>0.88042921530140639</v>
      </c>
      <c r="M111" s="3">
        <f t="shared" si="9"/>
        <v>1.0160438443707771</v>
      </c>
      <c r="N111" s="3">
        <f t="shared" si="10"/>
        <v>0.87833128745486411</v>
      </c>
      <c r="O111" s="3">
        <f t="shared" si="11"/>
        <v>0.8456866114619358</v>
      </c>
    </row>
    <row r="112" spans="1:15" x14ac:dyDescent="0.3">
      <c r="A112" s="3">
        <v>100</v>
      </c>
      <c r="B112" s="3">
        <v>172.65</v>
      </c>
      <c r="C112" s="3">
        <v>186.71</v>
      </c>
      <c r="D112" s="3">
        <v>178.86</v>
      </c>
      <c r="E112" s="3">
        <v>166.18</v>
      </c>
      <c r="F112" s="3">
        <f t="shared" si="12"/>
        <v>0.82916666666666672</v>
      </c>
      <c r="G112" s="3">
        <f t="shared" si="7"/>
        <v>0.95087729940193921</v>
      </c>
      <c r="H112" s="3">
        <v>190.02</v>
      </c>
      <c r="I112" s="3">
        <v>194.24</v>
      </c>
      <c r="J112" s="3">
        <v>214.58</v>
      </c>
      <c r="K112" s="3">
        <v>176.67</v>
      </c>
      <c r="L112" s="3">
        <f t="shared" si="8"/>
        <v>0.8849837811905511</v>
      </c>
      <c r="M112" s="3">
        <f t="shared" si="9"/>
        <v>1.0254039390081422</v>
      </c>
      <c r="N112" s="3">
        <f t="shared" si="10"/>
        <v>0.88679611133107128</v>
      </c>
      <c r="O112" s="3">
        <f t="shared" si="11"/>
        <v>0.86093346486970279</v>
      </c>
    </row>
    <row r="113" spans="1:15" x14ac:dyDescent="0.3">
      <c r="A113" s="3">
        <v>101</v>
      </c>
      <c r="B113" s="3">
        <v>164.65</v>
      </c>
      <c r="C113" s="3">
        <v>194.81</v>
      </c>
      <c r="D113" s="3">
        <v>211.23</v>
      </c>
      <c r="E113" s="3">
        <v>176.79</v>
      </c>
      <c r="F113" s="3">
        <f t="shared" si="12"/>
        <v>0.83750000000000002</v>
      </c>
      <c r="G113" s="3">
        <f t="shared" si="7"/>
        <v>0.98423496044632541</v>
      </c>
      <c r="H113" s="3">
        <v>190.32</v>
      </c>
      <c r="I113" s="3">
        <v>194.81</v>
      </c>
      <c r="J113" s="3">
        <v>214.71</v>
      </c>
      <c r="K113" s="3">
        <v>176.79</v>
      </c>
      <c r="L113" s="3">
        <f t="shared" si="8"/>
        <v>0.907756610636272</v>
      </c>
      <c r="M113" s="3">
        <f t="shared" si="9"/>
        <v>1.0635128957459816</v>
      </c>
      <c r="N113" s="3">
        <f t="shared" si="10"/>
        <v>0.8946563049304056</v>
      </c>
      <c r="O113" s="3">
        <f t="shared" si="11"/>
        <v>0.86888834490853839</v>
      </c>
    </row>
    <row r="114" spans="1:15" x14ac:dyDescent="0.3">
      <c r="A114" s="3">
        <v>102</v>
      </c>
      <c r="B114" s="3">
        <v>178.52</v>
      </c>
      <c r="C114" s="3">
        <v>198.09</v>
      </c>
      <c r="D114" s="3">
        <v>213.29</v>
      </c>
      <c r="E114" s="3">
        <v>197.98</v>
      </c>
      <c r="F114" s="3">
        <f t="shared" si="12"/>
        <v>0.84583333333333333</v>
      </c>
      <c r="G114" s="3">
        <f t="shared" si="7"/>
        <v>1.0187254360963267</v>
      </c>
      <c r="H114" s="3">
        <v>190.36</v>
      </c>
      <c r="I114" s="3">
        <v>194.92</v>
      </c>
      <c r="J114" s="3">
        <v>215.17</v>
      </c>
      <c r="K114" s="3">
        <v>177.03</v>
      </c>
      <c r="L114" s="3">
        <f t="shared" si="8"/>
        <v>0.91079298789570318</v>
      </c>
      <c r="M114" s="3">
        <f t="shared" si="9"/>
        <v>1.0708672558181953</v>
      </c>
      <c r="N114" s="3">
        <f t="shared" si="10"/>
        <v>0.92246929766651098</v>
      </c>
      <c r="O114" s="3">
        <f t="shared" si="11"/>
        <v>0.88479810498620959</v>
      </c>
    </row>
    <row r="115" spans="1:15" x14ac:dyDescent="0.3">
      <c r="A115" s="3">
        <v>103</v>
      </c>
      <c r="B115" s="3">
        <v>170.11</v>
      </c>
      <c r="C115" s="3">
        <v>164.07</v>
      </c>
      <c r="D115" s="3">
        <v>199.12</v>
      </c>
      <c r="E115" s="3">
        <v>184.78</v>
      </c>
      <c r="F115" s="3">
        <f t="shared" si="12"/>
        <v>0.85416666666666663</v>
      </c>
      <c r="G115" s="3">
        <f t="shared" si="7"/>
        <v>1.054472451770053</v>
      </c>
      <c r="H115" s="3">
        <v>190.88</v>
      </c>
      <c r="I115" s="3">
        <v>195.07</v>
      </c>
      <c r="J115" s="3">
        <v>215.25</v>
      </c>
      <c r="K115" s="3">
        <v>177.64</v>
      </c>
      <c r="L115" s="3">
        <f t="shared" si="8"/>
        <v>0.95026589226828706</v>
      </c>
      <c r="M115" s="3">
        <f t="shared" si="9"/>
        <v>1.080895928643943</v>
      </c>
      <c r="N115" s="3">
        <f t="shared" si="10"/>
        <v>0.92730633988148681</v>
      </c>
      <c r="O115" s="3">
        <f t="shared" si="11"/>
        <v>0.92523541185028813</v>
      </c>
    </row>
    <row r="116" spans="1:15" x14ac:dyDescent="0.3">
      <c r="A116" s="3">
        <v>104</v>
      </c>
      <c r="B116" s="3">
        <v>167.15</v>
      </c>
      <c r="C116" s="3">
        <v>170.48</v>
      </c>
      <c r="D116" s="3">
        <v>187.97</v>
      </c>
      <c r="E116" s="3">
        <v>180.51</v>
      </c>
      <c r="F116" s="3">
        <f t="shared" si="12"/>
        <v>0.86250000000000004</v>
      </c>
      <c r="G116" s="3">
        <f t="shared" si="7"/>
        <v>1.0916203674341685</v>
      </c>
      <c r="H116" s="3">
        <v>191.37</v>
      </c>
      <c r="I116" s="3">
        <v>197</v>
      </c>
      <c r="J116" s="3">
        <v>215.78</v>
      </c>
      <c r="K116" s="3">
        <v>179.08</v>
      </c>
      <c r="L116" s="3">
        <f t="shared" si="8"/>
        <v>0.98746151369630075</v>
      </c>
      <c r="M116" s="3">
        <f t="shared" si="9"/>
        <v>1.209931519001892</v>
      </c>
      <c r="N116" s="3">
        <f t="shared" si="10"/>
        <v>0.95935174455569672</v>
      </c>
      <c r="O116" s="3">
        <f t="shared" si="11"/>
        <v>1.0206939723163138</v>
      </c>
    </row>
    <row r="117" spans="1:15" x14ac:dyDescent="0.3">
      <c r="A117" s="3">
        <v>105</v>
      </c>
      <c r="B117" s="3">
        <v>190.32</v>
      </c>
      <c r="C117" s="3">
        <v>184.86</v>
      </c>
      <c r="D117" s="3">
        <v>180.93</v>
      </c>
      <c r="E117" s="3">
        <v>167.27</v>
      </c>
      <c r="F117" s="3">
        <f t="shared" si="12"/>
        <v>0.87083333333333335</v>
      </c>
      <c r="G117" s="3">
        <f t="shared" si="7"/>
        <v>1.1303391749761575</v>
      </c>
      <c r="H117" s="3">
        <v>192.03</v>
      </c>
      <c r="I117" s="3">
        <v>197.18</v>
      </c>
      <c r="J117" s="3">
        <v>217.56</v>
      </c>
      <c r="K117" s="3">
        <v>180.14</v>
      </c>
      <c r="L117" s="3">
        <f t="shared" si="8"/>
        <v>1.0375617384768894</v>
      </c>
      <c r="M117" s="3">
        <f t="shared" si="9"/>
        <v>1.2219659263927893</v>
      </c>
      <c r="N117" s="3">
        <f t="shared" si="10"/>
        <v>1.0669759338388922</v>
      </c>
      <c r="O117" s="3">
        <f t="shared" si="11"/>
        <v>1.090962079326024</v>
      </c>
    </row>
    <row r="118" spans="1:15" x14ac:dyDescent="0.3">
      <c r="A118" s="3">
        <v>106</v>
      </c>
      <c r="B118" s="3">
        <v>167.25</v>
      </c>
      <c r="C118" s="3">
        <v>189.11</v>
      </c>
      <c r="D118" s="3">
        <v>213.22</v>
      </c>
      <c r="E118" s="3">
        <v>159.34</v>
      </c>
      <c r="F118" s="3">
        <f t="shared" si="12"/>
        <v>0.87916666666666665</v>
      </c>
      <c r="G118" s="3">
        <f t="shared" si="7"/>
        <v>1.170831118956791</v>
      </c>
      <c r="H118" s="3">
        <v>192.77</v>
      </c>
      <c r="I118" s="3">
        <v>197.38</v>
      </c>
      <c r="J118" s="3">
        <v>217.66</v>
      </c>
      <c r="K118" s="3">
        <v>180.51</v>
      </c>
      <c r="L118" s="3">
        <f t="shared" si="8"/>
        <v>1.0937347177763383</v>
      </c>
      <c r="M118" s="3">
        <f t="shared" si="9"/>
        <v>1.2353374901604515</v>
      </c>
      <c r="N118" s="3">
        <f t="shared" si="10"/>
        <v>1.0730222366076108</v>
      </c>
      <c r="O118" s="3">
        <f t="shared" si="11"/>
        <v>1.1154896261124332</v>
      </c>
    </row>
    <row r="119" spans="1:15" x14ac:dyDescent="0.3">
      <c r="A119" s="3">
        <v>107</v>
      </c>
      <c r="B119" s="3">
        <v>179.2</v>
      </c>
      <c r="C119" s="3">
        <v>179.68</v>
      </c>
      <c r="D119" s="3">
        <v>175.36</v>
      </c>
      <c r="E119" s="3">
        <v>142.35</v>
      </c>
      <c r="F119" s="3">
        <f t="shared" si="12"/>
        <v>0.88749999999999996</v>
      </c>
      <c r="G119" s="3">
        <f t="shared" si="7"/>
        <v>1.213339622488518</v>
      </c>
      <c r="H119" s="3">
        <v>193.37</v>
      </c>
      <c r="I119" s="3">
        <v>197.45</v>
      </c>
      <c r="J119" s="3">
        <v>219.55</v>
      </c>
      <c r="K119" s="3">
        <v>181.35</v>
      </c>
      <c r="L119" s="3">
        <f t="shared" si="8"/>
        <v>1.1392803766677824</v>
      </c>
      <c r="M119" s="3">
        <f t="shared" si="9"/>
        <v>1.2400175374791331</v>
      </c>
      <c r="N119" s="3">
        <f t="shared" si="10"/>
        <v>1.1872973589363978</v>
      </c>
      <c r="O119" s="3">
        <f t="shared" si="11"/>
        <v>1.1711737863842806</v>
      </c>
    </row>
    <row r="120" spans="1:15" x14ac:dyDescent="0.3">
      <c r="A120" s="3">
        <v>108</v>
      </c>
      <c r="B120" s="3">
        <v>171.65</v>
      </c>
      <c r="C120" s="3">
        <v>142.38</v>
      </c>
      <c r="D120" s="3">
        <v>187.6</v>
      </c>
      <c r="E120" s="3">
        <v>167.07</v>
      </c>
      <c r="F120" s="3">
        <f t="shared" si="12"/>
        <v>0.89583333333333337</v>
      </c>
      <c r="G120" s="3">
        <f t="shared" si="7"/>
        <v>1.2581615610630965</v>
      </c>
      <c r="H120" s="3">
        <v>193.41</v>
      </c>
      <c r="I120" s="3">
        <v>197.68</v>
      </c>
      <c r="J120" s="3">
        <v>221.49</v>
      </c>
      <c r="K120" s="3">
        <v>181.66</v>
      </c>
      <c r="L120" s="3">
        <f t="shared" si="8"/>
        <v>1.1423167539272114</v>
      </c>
      <c r="M120" s="3">
        <f t="shared" si="9"/>
        <v>1.2553948358119469</v>
      </c>
      <c r="N120" s="3">
        <f t="shared" si="10"/>
        <v>1.3045956326495431</v>
      </c>
      <c r="O120" s="3">
        <f t="shared" si="11"/>
        <v>1.1917238931512719</v>
      </c>
    </row>
    <row r="121" spans="1:15" x14ac:dyDescent="0.3">
      <c r="A121" s="3">
        <v>109</v>
      </c>
      <c r="B121" s="3">
        <v>166.35</v>
      </c>
      <c r="C121" s="3">
        <v>167.72</v>
      </c>
      <c r="D121" s="3">
        <v>208.33</v>
      </c>
      <c r="E121" s="3">
        <v>126.94</v>
      </c>
      <c r="F121" s="3">
        <f t="shared" si="12"/>
        <v>0.90416666666666667</v>
      </c>
      <c r="G121" s="3">
        <f t="shared" si="7"/>
        <v>1.3056645257298085</v>
      </c>
      <c r="H121" s="3">
        <v>193.77</v>
      </c>
      <c r="I121" s="3">
        <v>198.09</v>
      </c>
      <c r="J121" s="3">
        <v>222.47</v>
      </c>
      <c r="K121" s="3">
        <v>181.76</v>
      </c>
      <c r="L121" s="3">
        <f t="shared" si="8"/>
        <v>1.169644149262079</v>
      </c>
      <c r="M121" s="3">
        <f t="shared" si="9"/>
        <v>1.282806541535656</v>
      </c>
      <c r="N121" s="3">
        <f t="shared" si="10"/>
        <v>1.3638493997829872</v>
      </c>
      <c r="O121" s="3">
        <f t="shared" si="11"/>
        <v>1.1983529598503011</v>
      </c>
    </row>
    <row r="122" spans="1:15" x14ac:dyDescent="0.3">
      <c r="A122" s="3">
        <v>110</v>
      </c>
      <c r="B122" s="3">
        <v>175.41</v>
      </c>
      <c r="C122" s="3">
        <v>199.9</v>
      </c>
      <c r="D122" s="3">
        <v>172.86</v>
      </c>
      <c r="E122" s="3">
        <v>205.18</v>
      </c>
      <c r="F122" s="3">
        <f t="shared" si="12"/>
        <v>0.91249999999999998</v>
      </c>
      <c r="G122" s="3">
        <f t="shared" si="7"/>
        <v>1.3563117453352478</v>
      </c>
      <c r="H122" s="3">
        <v>194.17</v>
      </c>
      <c r="I122" s="3">
        <v>198.68</v>
      </c>
      <c r="J122" s="3">
        <v>225.14</v>
      </c>
      <c r="K122" s="3">
        <v>183.67</v>
      </c>
      <c r="L122" s="3">
        <f>STANDARDIZE(H122, AVERAGE($H$13:$H$132), _xlfn.STDEV.S($H$13:$H$132))</f>
        <v>1.2000079218563737</v>
      </c>
      <c r="M122" s="3">
        <f t="shared" si="9"/>
        <v>1.3222526546502622</v>
      </c>
      <c r="N122" s="3">
        <f t="shared" si="10"/>
        <v>1.5252856837077795</v>
      </c>
      <c r="O122" s="3">
        <f t="shared" si="11"/>
        <v>1.3249681338017629</v>
      </c>
    </row>
    <row r="123" spans="1:15" x14ac:dyDescent="0.3">
      <c r="A123" s="3">
        <v>111</v>
      </c>
      <c r="B123" s="3">
        <v>172.05</v>
      </c>
      <c r="C123" s="3">
        <v>174.43</v>
      </c>
      <c r="D123" s="3">
        <v>211.64</v>
      </c>
      <c r="E123" s="3">
        <v>152.31</v>
      </c>
      <c r="F123" s="3">
        <f t="shared" si="12"/>
        <v>0.92083333333333328</v>
      </c>
      <c r="G123" s="3">
        <f t="shared" si="7"/>
        <v>1.4106991784503966</v>
      </c>
      <c r="H123" s="3">
        <v>195.85</v>
      </c>
      <c r="I123" s="3">
        <v>198.69</v>
      </c>
      <c r="J123" s="3">
        <v>225.42</v>
      </c>
      <c r="K123" s="3">
        <v>184.64</v>
      </c>
      <c r="L123" s="3">
        <f t="shared" si="8"/>
        <v>1.3275357667524188</v>
      </c>
      <c r="M123" s="3">
        <f t="shared" si="9"/>
        <v>1.3229212328386448</v>
      </c>
      <c r="N123" s="3">
        <f t="shared" si="10"/>
        <v>1.5422153314601923</v>
      </c>
      <c r="O123" s="3">
        <f t="shared" si="11"/>
        <v>1.3892700807823484</v>
      </c>
    </row>
    <row r="124" spans="1:15" x14ac:dyDescent="0.3">
      <c r="A124" s="3">
        <v>112</v>
      </c>
      <c r="B124" s="3">
        <v>181.88</v>
      </c>
      <c r="C124" s="3">
        <v>168.2</v>
      </c>
      <c r="D124" s="3">
        <v>183.19</v>
      </c>
      <c r="E124" s="3">
        <v>191.26</v>
      </c>
      <c r="F124" s="3">
        <f t="shared" si="12"/>
        <v>0.9291666666666667</v>
      </c>
      <c r="G124" s="3">
        <f t="shared" si="7"/>
        <v>1.4696127443196003</v>
      </c>
      <c r="H124" s="3">
        <v>196.13</v>
      </c>
      <c r="I124" s="3">
        <v>199.43</v>
      </c>
      <c r="J124" s="3">
        <v>226.62</v>
      </c>
      <c r="K124" s="3">
        <v>184.78</v>
      </c>
      <c r="L124" s="3">
        <f t="shared" si="8"/>
        <v>1.3487904075684263</v>
      </c>
      <c r="M124" s="3">
        <f t="shared" si="9"/>
        <v>1.3723960187789987</v>
      </c>
      <c r="N124" s="3">
        <f t="shared" si="10"/>
        <v>1.6147709646848196</v>
      </c>
      <c r="O124" s="3">
        <f t="shared" si="11"/>
        <v>1.3985507741609906</v>
      </c>
    </row>
    <row r="125" spans="1:15" x14ac:dyDescent="0.3">
      <c r="A125" s="3">
        <v>113</v>
      </c>
      <c r="B125" s="3">
        <v>201.11</v>
      </c>
      <c r="C125" s="3">
        <v>195.07</v>
      </c>
      <c r="D125" s="3">
        <v>203.05</v>
      </c>
      <c r="E125" s="3">
        <v>160.97999999999999</v>
      </c>
      <c r="F125" s="3">
        <f t="shared" si="12"/>
        <v>0.9375</v>
      </c>
      <c r="G125" s="3">
        <f t="shared" si="7"/>
        <v>1.5341205443525465</v>
      </c>
      <c r="H125" s="3">
        <v>199.72</v>
      </c>
      <c r="I125" s="3">
        <v>199.62</v>
      </c>
      <c r="J125" s="3">
        <v>228.21</v>
      </c>
      <c r="K125" s="3">
        <v>185.18</v>
      </c>
      <c r="L125" s="3">
        <f t="shared" si="8"/>
        <v>1.6213052666022361</v>
      </c>
      <c r="M125" s="3">
        <f t="shared" si="9"/>
        <v>1.3850990043582785</v>
      </c>
      <c r="N125" s="3">
        <f t="shared" si="10"/>
        <v>1.7109071787074492</v>
      </c>
      <c r="O125" s="3">
        <f t="shared" si="11"/>
        <v>1.4250670409571087</v>
      </c>
    </row>
    <row r="126" spans="1:15" x14ac:dyDescent="0.3">
      <c r="A126" s="3">
        <v>114</v>
      </c>
      <c r="B126" s="3">
        <v>154.21</v>
      </c>
      <c r="C126" s="3">
        <v>193.79</v>
      </c>
      <c r="D126" s="3">
        <v>197.88</v>
      </c>
      <c r="E126" s="3">
        <v>192.23</v>
      </c>
      <c r="F126" s="3">
        <f t="shared" si="12"/>
        <v>0.9458333333333333</v>
      </c>
      <c r="G126" s="3">
        <f t="shared" si="7"/>
        <v>1.6057296060590072</v>
      </c>
      <c r="H126" s="3">
        <v>199.99</v>
      </c>
      <c r="I126" s="3">
        <v>199.9</v>
      </c>
      <c r="J126" s="3">
        <v>229.02</v>
      </c>
      <c r="K126" s="3">
        <v>187.08</v>
      </c>
      <c r="L126" s="3">
        <f t="shared" si="8"/>
        <v>1.6418008131033868</v>
      </c>
      <c r="M126" s="3">
        <f t="shared" si="9"/>
        <v>1.4038191936330069</v>
      </c>
      <c r="N126" s="3">
        <f t="shared" si="10"/>
        <v>1.7598822311340721</v>
      </c>
      <c r="O126" s="3">
        <f t="shared" si="11"/>
        <v>1.5510193082386681</v>
      </c>
    </row>
    <row r="127" spans="1:15" x14ac:dyDescent="0.3">
      <c r="A127" s="3">
        <v>115</v>
      </c>
      <c r="B127" s="3">
        <v>145.88999999999999</v>
      </c>
      <c r="C127" s="3">
        <v>175.16</v>
      </c>
      <c r="D127" s="3">
        <v>203.39</v>
      </c>
      <c r="E127" s="3">
        <v>139.34</v>
      </c>
      <c r="F127" s="3">
        <f t="shared" si="12"/>
        <v>0.95416666666666672</v>
      </c>
      <c r="G127" s="3">
        <f t="shared" si="7"/>
        <v>1.686670816330061</v>
      </c>
      <c r="H127" s="3">
        <v>201.11</v>
      </c>
      <c r="I127" s="3">
        <v>202.29</v>
      </c>
      <c r="J127" s="3">
        <v>229.33</v>
      </c>
      <c r="K127" s="3">
        <v>188.49</v>
      </c>
      <c r="L127" s="3">
        <f t="shared" si="8"/>
        <v>1.7268193763674169</v>
      </c>
      <c r="M127" s="3">
        <f t="shared" si="9"/>
        <v>1.5636093806565796</v>
      </c>
      <c r="N127" s="3">
        <f t="shared" si="10"/>
        <v>1.7786257697171006</v>
      </c>
      <c r="O127" s="3">
        <f t="shared" si="11"/>
        <v>1.6444891486949829</v>
      </c>
    </row>
    <row r="128" spans="1:15" x14ac:dyDescent="0.3">
      <c r="A128" s="3">
        <v>116</v>
      </c>
      <c r="B128" s="3">
        <v>178.49</v>
      </c>
      <c r="C128" s="3">
        <v>170.66</v>
      </c>
      <c r="D128" s="3">
        <v>193.8</v>
      </c>
      <c r="E128" s="3">
        <v>172.68</v>
      </c>
      <c r="F128" s="3">
        <f t="shared" si="12"/>
        <v>0.96250000000000002</v>
      </c>
      <c r="G128" s="3">
        <f t="shared" si="7"/>
        <v>1.7804643416920258</v>
      </c>
      <c r="H128" s="3">
        <v>201.27</v>
      </c>
      <c r="I128" s="3">
        <v>202.78</v>
      </c>
      <c r="J128" s="3">
        <v>231</v>
      </c>
      <c r="K128" s="3">
        <v>191.26</v>
      </c>
      <c r="L128" s="3">
        <f t="shared" si="8"/>
        <v>1.7389648854051352</v>
      </c>
      <c r="M128" s="3">
        <f t="shared" si="9"/>
        <v>1.5963697118873548</v>
      </c>
      <c r="N128" s="3">
        <f t="shared" si="10"/>
        <v>1.8795990259547046</v>
      </c>
      <c r="O128" s="3">
        <f t="shared" si="11"/>
        <v>1.828114296258097</v>
      </c>
    </row>
    <row r="129" spans="1:15" x14ac:dyDescent="0.3">
      <c r="A129" s="3">
        <v>117</v>
      </c>
      <c r="B129" s="3">
        <v>176.08</v>
      </c>
      <c r="C129" s="3">
        <v>183.98</v>
      </c>
      <c r="D129" s="3">
        <v>215.25</v>
      </c>
      <c r="E129" s="3">
        <v>177.64</v>
      </c>
      <c r="F129" s="3">
        <f t="shared" si="12"/>
        <v>0.97083333333333333</v>
      </c>
      <c r="G129" s="3">
        <f t="shared" si="7"/>
        <v>1.8931845346736642</v>
      </c>
      <c r="H129" s="3">
        <v>202.12</v>
      </c>
      <c r="I129" s="3">
        <v>205.27</v>
      </c>
      <c r="J129" s="3">
        <v>231.76</v>
      </c>
      <c r="K129" s="3">
        <v>192.23</v>
      </c>
      <c r="L129" s="3">
        <f t="shared" si="8"/>
        <v>1.8034879021680144</v>
      </c>
      <c r="M129" s="3">
        <f t="shared" si="9"/>
        <v>1.7628456807947606</v>
      </c>
      <c r="N129" s="3">
        <f t="shared" si="10"/>
        <v>1.9255509269969673</v>
      </c>
      <c r="O129" s="3">
        <f t="shared" si="11"/>
        <v>1.8924162432386824</v>
      </c>
    </row>
    <row r="130" spans="1:15" x14ac:dyDescent="0.3">
      <c r="A130" s="3">
        <v>118</v>
      </c>
      <c r="B130" s="3">
        <v>202.48</v>
      </c>
      <c r="C130" s="3">
        <v>174.54</v>
      </c>
      <c r="D130" s="3">
        <v>203.99</v>
      </c>
      <c r="E130" s="3">
        <v>170.27</v>
      </c>
      <c r="F130" s="3">
        <f t="shared" si="12"/>
        <v>0.97916666666666663</v>
      </c>
      <c r="G130" s="3">
        <f t="shared" si="7"/>
        <v>2.0368341317013874</v>
      </c>
      <c r="H130" s="3">
        <v>202.48</v>
      </c>
      <c r="I130" s="3">
        <v>212.8</v>
      </c>
      <c r="J130" s="3">
        <v>237.23</v>
      </c>
      <c r="K130" s="3">
        <v>197.98</v>
      </c>
      <c r="L130" s="3">
        <f t="shared" si="8"/>
        <v>1.83081529750288</v>
      </c>
      <c r="M130" s="3">
        <f t="shared" si="9"/>
        <v>2.2662850566472752</v>
      </c>
      <c r="N130" s="3">
        <f t="shared" si="10"/>
        <v>2.2562836884458877</v>
      </c>
      <c r="O130" s="3">
        <f t="shared" si="11"/>
        <v>2.2735875784328745</v>
      </c>
    </row>
    <row r="131" spans="1:15" x14ac:dyDescent="0.3">
      <c r="A131" s="3">
        <v>119</v>
      </c>
      <c r="B131" s="3">
        <v>182.4</v>
      </c>
      <c r="C131" s="3">
        <v>197.18</v>
      </c>
      <c r="D131" s="3">
        <v>194.52</v>
      </c>
      <c r="E131" s="3">
        <v>150.87</v>
      </c>
      <c r="F131" s="3">
        <f t="shared" si="12"/>
        <v>0.98750000000000004</v>
      </c>
      <c r="G131" s="3">
        <f t="shared" si="7"/>
        <v>2.2414027276049464</v>
      </c>
      <c r="H131" s="3">
        <v>210.38</v>
      </c>
      <c r="I131" s="3">
        <v>215.17</v>
      </c>
      <c r="J131" s="3">
        <v>237.49</v>
      </c>
      <c r="K131" s="3">
        <v>198.69</v>
      </c>
      <c r="L131" s="3">
        <f t="shared" si="8"/>
        <v>2.430499806240233</v>
      </c>
      <c r="M131" s="3">
        <f t="shared" si="9"/>
        <v>2.4247380872940809</v>
      </c>
      <c r="N131" s="3">
        <f t="shared" si="10"/>
        <v>2.2720040756445581</v>
      </c>
      <c r="O131" s="3">
        <f t="shared" si="11"/>
        <v>2.3206539519959839</v>
      </c>
    </row>
    <row r="132" spans="1:15" x14ac:dyDescent="0.3">
      <c r="A132" s="3">
        <v>120</v>
      </c>
      <c r="B132" s="3">
        <v>182.09</v>
      </c>
      <c r="C132" s="3">
        <v>215.17</v>
      </c>
      <c r="D132" s="3">
        <v>221.49</v>
      </c>
      <c r="E132" s="3">
        <v>162.21</v>
      </c>
      <c r="F132" s="3">
        <f t="shared" si="12"/>
        <v>0.99583333333333335</v>
      </c>
      <c r="G132" s="3">
        <f t="shared" si="7"/>
        <v>2.6382572734767509</v>
      </c>
      <c r="H132" s="3">
        <v>216.39</v>
      </c>
      <c r="I132" s="3">
        <v>217.86</v>
      </c>
      <c r="J132" s="3">
        <v>238.7</v>
      </c>
      <c r="K132" s="3">
        <v>205.18</v>
      </c>
      <c r="L132" s="3">
        <f t="shared" si="8"/>
        <v>2.8867154894695344</v>
      </c>
      <c r="M132" s="3">
        <f t="shared" si="9"/>
        <v>2.6045856199691513</v>
      </c>
      <c r="N132" s="3">
        <f t="shared" si="10"/>
        <v>2.3451643391460548</v>
      </c>
      <c r="O132" s="3">
        <f t="shared" si="11"/>
        <v>2.7508803807629949</v>
      </c>
    </row>
    <row r="134" spans="1:15" x14ac:dyDescent="0.3">
      <c r="A134" s="5" t="s">
        <v>45</v>
      </c>
    </row>
    <row r="147" spans="1:14" x14ac:dyDescent="0.3">
      <c r="A147" t="s">
        <v>46</v>
      </c>
    </row>
    <row r="149" spans="1:14" x14ac:dyDescent="0.3">
      <c r="A149" s="5" t="s">
        <v>47</v>
      </c>
    </row>
    <row r="150" spans="1:14" x14ac:dyDescent="0.3">
      <c r="A150" s="24" t="s">
        <v>51</v>
      </c>
      <c r="B150" s="24"/>
      <c r="C150" s="3" t="s">
        <v>48</v>
      </c>
      <c r="D150" s="6">
        <f>_xlfn.F.TEST(B13:B132,C13:C132)</f>
        <v>0.16747729630513686</v>
      </c>
      <c r="F150" s="4" t="s">
        <v>61</v>
      </c>
      <c r="G150" s="4" t="s">
        <v>60</v>
      </c>
      <c r="I150" s="23" t="s">
        <v>62</v>
      </c>
      <c r="J150" s="23"/>
      <c r="K150" s="23"/>
      <c r="L150" s="23"/>
      <c r="M150" s="6">
        <f>G153/G151</f>
        <v>1.5762013542378759</v>
      </c>
      <c r="N150" t="s">
        <v>63</v>
      </c>
    </row>
    <row r="151" spans="1:14" x14ac:dyDescent="0.3">
      <c r="A151" s="25" t="s">
        <v>52</v>
      </c>
      <c r="B151" s="25"/>
      <c r="C151" s="13" t="s">
        <v>49</v>
      </c>
      <c r="D151" s="14">
        <f>_xlfn.F.TEST(B13:B132,D13:D132)</f>
        <v>1.3659976733953857E-2</v>
      </c>
      <c r="F151" s="3" t="s">
        <v>31</v>
      </c>
      <c r="G151" s="3">
        <f>_xlfn.VAR.S(B13:B132)</f>
        <v>173.54356806022412</v>
      </c>
    </row>
    <row r="152" spans="1:14" x14ac:dyDescent="0.3">
      <c r="A152" s="24" t="s">
        <v>53</v>
      </c>
      <c r="B152" s="24"/>
      <c r="C152" s="3" t="s">
        <v>50</v>
      </c>
      <c r="D152" s="6">
        <f>_xlfn.F.TEST(B13:B132,E13:E132)</f>
        <v>0.14083274783130373</v>
      </c>
      <c r="F152" s="3" t="s">
        <v>32</v>
      </c>
      <c r="G152" s="3">
        <f>_xlfn.VAR.S(C13:C132)</f>
        <v>223.71525108543426</v>
      </c>
    </row>
    <row r="153" spans="1:14" x14ac:dyDescent="0.3">
      <c r="A153" s="24" t="s">
        <v>54</v>
      </c>
      <c r="B153" s="24"/>
      <c r="C153" s="3" t="s">
        <v>57</v>
      </c>
      <c r="D153" s="6">
        <f>_xlfn.F.TEST(C13:C132,D13:D132)</f>
        <v>0.27417389230632516</v>
      </c>
      <c r="F153" s="3" t="s">
        <v>33</v>
      </c>
      <c r="G153" s="3">
        <f>_xlfn.VAR.S(D13:D132)</f>
        <v>273.53960699579824</v>
      </c>
    </row>
    <row r="154" spans="1:14" x14ac:dyDescent="0.3">
      <c r="A154" s="24" t="s">
        <v>55</v>
      </c>
      <c r="B154" s="24"/>
      <c r="C154" s="3" t="s">
        <v>58</v>
      </c>
      <c r="D154" s="6">
        <f>_xlfn.F.TEST(C13:C132,E13:E132)</f>
        <v>0.92611230065756467</v>
      </c>
      <c r="F154" s="3" t="s">
        <v>34</v>
      </c>
      <c r="G154" s="3">
        <f>_xlfn.VAR.S(E13:E132)</f>
        <v>227.55963186974788</v>
      </c>
    </row>
    <row r="155" spans="1:14" x14ac:dyDescent="0.3">
      <c r="A155" s="24" t="s">
        <v>56</v>
      </c>
      <c r="B155" s="24"/>
      <c r="C155" s="3" t="s">
        <v>59</v>
      </c>
      <c r="D155" s="6">
        <f>_xlfn.F.TEST(D13:D132,E13:E132)</f>
        <v>0.31683791628228164</v>
      </c>
    </row>
    <row r="156" spans="1:14" x14ac:dyDescent="0.3">
      <c r="A156" t="s">
        <v>20</v>
      </c>
    </row>
    <row r="157" spans="1:14" x14ac:dyDescent="0.3">
      <c r="A157" t="s">
        <v>64</v>
      </c>
    </row>
    <row r="158" spans="1:14" x14ac:dyDescent="0.3">
      <c r="A158" t="s">
        <v>82</v>
      </c>
    </row>
    <row r="160" spans="1:14" x14ac:dyDescent="0.3">
      <c r="A160" s="5" t="s">
        <v>81</v>
      </c>
    </row>
    <row r="161" spans="1:14" ht="15" thickBot="1" x14ac:dyDescent="0.35">
      <c r="B161" t="s">
        <v>65</v>
      </c>
    </row>
    <row r="162" spans="1:14" x14ac:dyDescent="0.3">
      <c r="B162" s="16" t="s">
        <v>66</v>
      </c>
      <c r="C162" s="16" t="s">
        <v>67</v>
      </c>
      <c r="D162" s="16" t="s">
        <v>68</v>
      </c>
      <c r="E162" s="16" t="s">
        <v>69</v>
      </c>
      <c r="F162" s="16" t="s">
        <v>60</v>
      </c>
    </row>
    <row r="163" spans="1:14" x14ac:dyDescent="0.3">
      <c r="B163" t="s">
        <v>31</v>
      </c>
      <c r="C163">
        <v>120</v>
      </c>
      <c r="D163">
        <v>21403.390000000007</v>
      </c>
      <c r="E163">
        <v>178.36158333333339</v>
      </c>
      <c r="F163">
        <v>173.54356806022412</v>
      </c>
    </row>
    <row r="164" spans="1:14" x14ac:dyDescent="0.3">
      <c r="B164" t="s">
        <v>32</v>
      </c>
      <c r="C164">
        <v>120</v>
      </c>
      <c r="D164">
        <v>21468.350000000017</v>
      </c>
      <c r="E164">
        <v>178.90291666666681</v>
      </c>
      <c r="F164">
        <v>223.71525108543426</v>
      </c>
    </row>
    <row r="165" spans="1:14" x14ac:dyDescent="0.3">
      <c r="B165" t="s">
        <v>33</v>
      </c>
      <c r="C165">
        <v>120</v>
      </c>
      <c r="D165">
        <v>23989.590000000004</v>
      </c>
      <c r="E165">
        <v>199.91325000000003</v>
      </c>
      <c r="F165">
        <v>273.53960699579824</v>
      </c>
    </row>
    <row r="166" spans="1:14" ht="15" thickBot="1" x14ac:dyDescent="0.35">
      <c r="B166" s="15" t="s">
        <v>34</v>
      </c>
      <c r="C166" s="15">
        <v>120</v>
      </c>
      <c r="D166" s="15">
        <v>19641.929999999989</v>
      </c>
      <c r="E166" s="15">
        <v>163.68274999999991</v>
      </c>
      <c r="F166" s="15">
        <v>227.55963186974788</v>
      </c>
    </row>
    <row r="168" spans="1:14" ht="15" thickBot="1" x14ac:dyDescent="0.35">
      <c r="B168" t="s">
        <v>70</v>
      </c>
    </row>
    <row r="169" spans="1:14" x14ac:dyDescent="0.3">
      <c r="B169" s="16" t="s">
        <v>71</v>
      </c>
      <c r="C169" s="16" t="s">
        <v>72</v>
      </c>
      <c r="D169" s="16" t="s">
        <v>73</v>
      </c>
      <c r="E169" s="16" t="s">
        <v>74</v>
      </c>
      <c r="F169" s="16" t="s">
        <v>75</v>
      </c>
      <c r="G169" s="16" t="s">
        <v>76</v>
      </c>
      <c r="H169" s="16" t="s">
        <v>77</v>
      </c>
    </row>
    <row r="170" spans="1:14" x14ac:dyDescent="0.3">
      <c r="B170" t="s">
        <v>78</v>
      </c>
      <c r="C170">
        <v>79979.167089166644</v>
      </c>
      <c r="D170">
        <v>3</v>
      </c>
      <c r="E170">
        <v>26659.722363055549</v>
      </c>
      <c r="F170">
        <v>118.70421654401432</v>
      </c>
      <c r="G170">
        <v>2.11567089499983E-57</v>
      </c>
      <c r="H170">
        <v>2.6236374659507562</v>
      </c>
    </row>
    <row r="171" spans="1:14" x14ac:dyDescent="0.3">
      <c r="B171" t="s">
        <v>79</v>
      </c>
      <c r="C171">
        <v>106904.60890333334</v>
      </c>
      <c r="D171">
        <v>476</v>
      </c>
      <c r="E171">
        <v>224.58951450280114</v>
      </c>
    </row>
    <row r="173" spans="1:14" ht="15" thickBot="1" x14ac:dyDescent="0.35">
      <c r="B173" s="15" t="s">
        <v>80</v>
      </c>
      <c r="C173" s="15">
        <v>186883.77599249998</v>
      </c>
      <c r="D173" s="15">
        <v>479</v>
      </c>
      <c r="E173" s="15"/>
      <c r="F173" s="15"/>
      <c r="G173" s="15"/>
      <c r="H173" s="15"/>
    </row>
    <row r="175" spans="1:14" ht="16.2" x14ac:dyDescent="0.3">
      <c r="A175" s="9" t="s">
        <v>84</v>
      </c>
      <c r="B175" s="9"/>
      <c r="C175" s="9"/>
      <c r="D175" s="9"/>
      <c r="E175" s="9"/>
      <c r="F175" s="9"/>
      <c r="G175" s="9"/>
      <c r="H175" s="9"/>
      <c r="I175" s="9"/>
      <c r="J175" s="9"/>
      <c r="K175" s="9"/>
      <c r="L175" s="9"/>
      <c r="M175" s="9"/>
      <c r="N175" s="9"/>
    </row>
    <row r="176" spans="1:14" x14ac:dyDescent="0.3">
      <c r="A176" s="9" t="s">
        <v>83</v>
      </c>
      <c r="B176" s="9"/>
      <c r="C176" s="9"/>
      <c r="D176" s="9"/>
      <c r="E176" s="9"/>
      <c r="F176" s="9"/>
      <c r="G176" s="9"/>
      <c r="H176" s="9"/>
      <c r="I176" s="9"/>
      <c r="J176" s="9"/>
      <c r="K176" s="9"/>
      <c r="L176" s="9"/>
      <c r="M176" s="9"/>
      <c r="N176" s="9"/>
    </row>
    <row r="179" spans="1:1" x14ac:dyDescent="0.3">
      <c r="A179" s="12"/>
    </row>
    <row r="180" spans="1:1" x14ac:dyDescent="0.3">
      <c r="A180" s="11"/>
    </row>
  </sheetData>
  <sortState xmlns:xlrd2="http://schemas.microsoft.com/office/spreadsheetml/2017/richdata2" ref="K13:K132">
    <sortCondition ref="K13:K132"/>
  </sortState>
  <mergeCells count="8">
    <mergeCell ref="I150:L150"/>
    <mergeCell ref="A153:B153"/>
    <mergeCell ref="A154:B154"/>
    <mergeCell ref="A155:B155"/>
    <mergeCell ref="A10:B10"/>
    <mergeCell ref="A150:B150"/>
    <mergeCell ref="A151:B151"/>
    <mergeCell ref="A152:B15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A3BCA-3B56-4B82-BD03-F8F3818BD9E1}">
  <dimension ref="A1:N21"/>
  <sheetViews>
    <sheetView workbookViewId="0">
      <selection activeCell="M14" sqref="M14"/>
    </sheetView>
  </sheetViews>
  <sheetFormatPr defaultRowHeight="14.4" x14ac:dyDescent="0.3"/>
  <cols>
    <col min="1" max="1" width="18.6640625" customWidth="1"/>
  </cols>
  <sheetData>
    <row r="1" spans="1:14" x14ac:dyDescent="0.3">
      <c r="A1" s="1" t="s">
        <v>0</v>
      </c>
    </row>
    <row r="3" spans="1:14" x14ac:dyDescent="0.3">
      <c r="A3" s="12" t="s">
        <v>85</v>
      </c>
    </row>
    <row r="5" spans="1:14" x14ac:dyDescent="0.3">
      <c r="A5" t="s">
        <v>93</v>
      </c>
    </row>
    <row r="6" spans="1:14" x14ac:dyDescent="0.3">
      <c r="A6" t="s">
        <v>92</v>
      </c>
    </row>
    <row r="7" spans="1:14" x14ac:dyDescent="0.3">
      <c r="J7" s="18"/>
    </row>
    <row r="8" spans="1:14" x14ac:dyDescent="0.3">
      <c r="A8" s="4" t="s">
        <v>94</v>
      </c>
      <c r="B8" s="4" t="s">
        <v>86</v>
      </c>
      <c r="C8" s="4" t="s">
        <v>87</v>
      </c>
      <c r="D8" s="4" t="s">
        <v>88</v>
      </c>
      <c r="E8" s="4" t="s">
        <v>89</v>
      </c>
      <c r="F8" s="4" t="s">
        <v>95</v>
      </c>
      <c r="J8" s="18"/>
      <c r="K8" s="18"/>
      <c r="L8" s="18"/>
      <c r="M8" s="18"/>
      <c r="N8" s="18"/>
    </row>
    <row r="9" spans="1:14" x14ac:dyDescent="0.3">
      <c r="A9" s="3" t="s">
        <v>90</v>
      </c>
      <c r="B9" s="3">
        <v>50</v>
      </c>
      <c r="C9" s="3">
        <v>142</v>
      </c>
      <c r="D9" s="3">
        <v>131</v>
      </c>
      <c r="E9" s="3">
        <v>70</v>
      </c>
      <c r="F9" s="3">
        <f>SUM(B9:E9)</f>
        <v>393</v>
      </c>
    </row>
    <row r="10" spans="1:14" x14ac:dyDescent="0.3">
      <c r="A10" s="3" t="s">
        <v>91</v>
      </c>
      <c r="B10" s="3">
        <v>435</v>
      </c>
      <c r="C10" s="3">
        <v>1523</v>
      </c>
      <c r="D10" s="3">
        <v>1356</v>
      </c>
      <c r="E10" s="3">
        <v>750</v>
      </c>
      <c r="F10" s="3">
        <f>SUM(B10:E10)</f>
        <v>4064</v>
      </c>
      <c r="H10" s="17"/>
    </row>
    <row r="11" spans="1:14" x14ac:dyDescent="0.3">
      <c r="A11" s="4" t="s">
        <v>96</v>
      </c>
      <c r="B11" s="3">
        <f>SUM(B9:B10)</f>
        <v>485</v>
      </c>
      <c r="C11" s="3">
        <f>SUM(C9:C10)</f>
        <v>1665</v>
      </c>
      <c r="D11" s="3">
        <f>SUM(D9:D10)</f>
        <v>1487</v>
      </c>
      <c r="E11" s="3">
        <f>SUM(E9:E10)</f>
        <v>820</v>
      </c>
      <c r="F11" s="3">
        <f>SUM(F9:F10)</f>
        <v>4457</v>
      </c>
      <c r="G11" t="s">
        <v>97</v>
      </c>
    </row>
    <row r="13" spans="1:14" x14ac:dyDescent="0.3">
      <c r="A13" s="4" t="s">
        <v>98</v>
      </c>
      <c r="B13" s="4" t="s">
        <v>86</v>
      </c>
      <c r="C13" s="4" t="s">
        <v>87</v>
      </c>
      <c r="D13" s="4" t="s">
        <v>88</v>
      </c>
      <c r="E13" s="4" t="s">
        <v>89</v>
      </c>
      <c r="F13" s="18"/>
    </row>
    <row r="14" spans="1:14" x14ac:dyDescent="0.3">
      <c r="A14" s="3" t="s">
        <v>90</v>
      </c>
      <c r="B14" s="3">
        <f>(F9*B11)/F11</f>
        <v>42.765312990800986</v>
      </c>
      <c r="C14" s="3">
        <f>(F9*C11)/F11</f>
        <v>146.81287861790443</v>
      </c>
      <c r="D14" s="3">
        <f>(F9*D11)/F11</f>
        <v>131.1175678707651</v>
      </c>
      <c r="E14" s="3">
        <f>(F9*E11)/F11</f>
        <v>72.304240520529504</v>
      </c>
    </row>
    <row r="15" spans="1:14" x14ac:dyDescent="0.3">
      <c r="A15" s="3" t="s">
        <v>91</v>
      </c>
      <c r="B15" s="3">
        <f>(F10*B11)/F11</f>
        <v>442.23468700919904</v>
      </c>
      <c r="C15" s="3">
        <f>(F10*C11)/F11</f>
        <v>1518.1871213820955</v>
      </c>
      <c r="D15" s="3">
        <f>(F10*D11)/F11</f>
        <v>1355.882432129235</v>
      </c>
      <c r="E15" s="3">
        <f>(F10*E11)/F11</f>
        <v>747.69575947947044</v>
      </c>
    </row>
    <row r="16" spans="1:14" x14ac:dyDescent="0.3">
      <c r="A16" s="18"/>
      <c r="J16" s="7"/>
    </row>
    <row r="17" spans="1:12" x14ac:dyDescent="0.3">
      <c r="A17" s="3" t="s">
        <v>76</v>
      </c>
      <c r="B17" s="6">
        <f>CHITEST(B9:E10,B14:E15)</f>
        <v>0.66030949070918821</v>
      </c>
    </row>
    <row r="18" spans="1:12" x14ac:dyDescent="0.3">
      <c r="A18" s="19" t="s">
        <v>99</v>
      </c>
      <c r="B18" s="3">
        <v>0.05</v>
      </c>
    </row>
    <row r="19" spans="1:12" x14ac:dyDescent="0.3">
      <c r="A19" t="s">
        <v>100</v>
      </c>
    </row>
    <row r="21" spans="1:12" x14ac:dyDescent="0.3">
      <c r="A21" s="9" t="s">
        <v>101</v>
      </c>
      <c r="B21" s="9"/>
      <c r="C21" s="9"/>
      <c r="D21" s="9"/>
      <c r="E21" s="9"/>
      <c r="F21" s="9"/>
      <c r="G21" s="9"/>
      <c r="H21" s="9"/>
      <c r="I21" s="9"/>
      <c r="J21" s="9"/>
      <c r="K21" s="9"/>
      <c r="L21"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0E039-E430-4AC9-A73F-1C78A2342587}">
  <dimension ref="A1:R306"/>
  <sheetViews>
    <sheetView workbookViewId="0">
      <selection activeCell="G21" sqref="G21"/>
    </sheetView>
  </sheetViews>
  <sheetFormatPr defaultRowHeight="14.4" x14ac:dyDescent="0.3"/>
  <cols>
    <col min="1" max="1" width="11.5546875" customWidth="1"/>
    <col min="2" max="2" width="11.44140625" customWidth="1"/>
    <col min="3" max="3" width="11.109375" customWidth="1"/>
    <col min="4" max="4" width="11.5546875" customWidth="1"/>
    <col min="6" max="6" width="19.109375" customWidth="1"/>
    <col min="7" max="7" width="12" customWidth="1"/>
    <col min="8" max="8" width="10.6640625" customWidth="1"/>
    <col min="14" max="14" width="18.6640625" customWidth="1"/>
    <col min="15" max="15" width="11.5546875" customWidth="1"/>
    <col min="16" max="16" width="10.6640625" customWidth="1"/>
  </cols>
  <sheetData>
    <row r="1" spans="1:18" x14ac:dyDescent="0.3">
      <c r="A1" s="1" t="s">
        <v>0</v>
      </c>
    </row>
    <row r="3" spans="1:18" x14ac:dyDescent="0.3">
      <c r="A3" t="s">
        <v>102</v>
      </c>
    </row>
    <row r="4" spans="1:18" x14ac:dyDescent="0.3">
      <c r="A4" t="s">
        <v>103</v>
      </c>
    </row>
    <row r="6" spans="1:18" x14ac:dyDescent="0.3">
      <c r="A6" s="4" t="s">
        <v>104</v>
      </c>
      <c r="B6" s="4" t="s">
        <v>105</v>
      </c>
      <c r="C6" s="4" t="s">
        <v>106</v>
      </c>
      <c r="D6" s="4" t="s">
        <v>107</v>
      </c>
      <c r="F6" t="s">
        <v>111</v>
      </c>
    </row>
    <row r="7" spans="1:18" x14ac:dyDescent="0.3">
      <c r="A7" s="3" t="s">
        <v>108</v>
      </c>
      <c r="B7" s="3" t="s">
        <v>108</v>
      </c>
      <c r="C7" s="3" t="s">
        <v>109</v>
      </c>
      <c r="D7" s="3" t="s">
        <v>108</v>
      </c>
      <c r="F7" t="s">
        <v>110</v>
      </c>
    </row>
    <row r="8" spans="1:18" x14ac:dyDescent="0.3">
      <c r="A8" s="3" t="s">
        <v>108</v>
      </c>
      <c r="B8" s="3" t="s">
        <v>108</v>
      </c>
      <c r="C8" s="3" t="s">
        <v>108</v>
      </c>
      <c r="D8" s="3" t="s">
        <v>109</v>
      </c>
    </row>
    <row r="9" spans="1:18" x14ac:dyDescent="0.3">
      <c r="A9" s="3" t="s">
        <v>108</v>
      </c>
      <c r="B9" s="3" t="s">
        <v>109</v>
      </c>
      <c r="C9" s="3" t="s">
        <v>109</v>
      </c>
      <c r="D9" s="3" t="s">
        <v>108</v>
      </c>
      <c r="F9" s="4" t="s">
        <v>94</v>
      </c>
      <c r="G9" s="4" t="s">
        <v>104</v>
      </c>
      <c r="H9" s="4" t="s">
        <v>105</v>
      </c>
      <c r="I9" s="4" t="s">
        <v>106</v>
      </c>
      <c r="J9" s="4" t="s">
        <v>107</v>
      </c>
      <c r="K9" s="4" t="s">
        <v>95</v>
      </c>
      <c r="N9" s="4" t="s">
        <v>98</v>
      </c>
      <c r="O9" s="4" t="s">
        <v>104</v>
      </c>
      <c r="P9" s="4" t="s">
        <v>105</v>
      </c>
      <c r="Q9" s="4" t="s">
        <v>106</v>
      </c>
      <c r="R9" s="4" t="s">
        <v>107</v>
      </c>
    </row>
    <row r="10" spans="1:18" x14ac:dyDescent="0.3">
      <c r="A10" s="3" t="s">
        <v>108</v>
      </c>
      <c r="B10" s="3" t="s">
        <v>108</v>
      </c>
      <c r="C10" s="3" t="s">
        <v>108</v>
      </c>
      <c r="D10" s="3" t="s">
        <v>108</v>
      </c>
      <c r="F10" s="3" t="s">
        <v>108</v>
      </c>
      <c r="G10" s="3">
        <f>COUNTIF($A$7:$A$306, F10)</f>
        <v>271</v>
      </c>
      <c r="H10" s="3">
        <f>COUNTIF($B$7:$B$306, F10)</f>
        <v>267</v>
      </c>
      <c r="I10" s="3">
        <f>COUNTIF($C$7:$C$306, F10)</f>
        <v>269</v>
      </c>
      <c r="J10" s="3">
        <f>COUNTIF($D$7:$D$306, F10)</f>
        <v>280</v>
      </c>
      <c r="K10" s="3">
        <f>SUM(G10:J10)</f>
        <v>1087</v>
      </c>
      <c r="N10" s="3" t="s">
        <v>108</v>
      </c>
      <c r="O10" s="3">
        <f>(K10*$G$12)/$K$12</f>
        <v>271.75</v>
      </c>
      <c r="P10" s="3">
        <f>(K10*$G$12)/$K$12</f>
        <v>271.75</v>
      </c>
      <c r="Q10" s="3">
        <f>(K10*$G$12)/$K$12</f>
        <v>271.75</v>
      </c>
      <c r="R10" s="3">
        <f>(K10*$G$12)/$K$12</f>
        <v>271.75</v>
      </c>
    </row>
    <row r="11" spans="1:18" x14ac:dyDescent="0.3">
      <c r="A11" s="3" t="s">
        <v>108</v>
      </c>
      <c r="B11" s="3" t="s">
        <v>108</v>
      </c>
      <c r="C11" s="3" t="s">
        <v>109</v>
      </c>
      <c r="D11" s="3" t="s">
        <v>108</v>
      </c>
      <c r="F11" s="3" t="s">
        <v>109</v>
      </c>
      <c r="G11" s="3">
        <f>COUNTIF($A$7:$A$306, F11)</f>
        <v>29</v>
      </c>
      <c r="H11" s="3">
        <f>COUNTIF($B$7:$B$306, F11)</f>
        <v>33</v>
      </c>
      <c r="I11" s="3">
        <f>COUNTIF($C$7:$C$306, F11)</f>
        <v>31</v>
      </c>
      <c r="J11" s="3">
        <f>COUNTIF($D$7:$D$306, F11)</f>
        <v>20</v>
      </c>
      <c r="K11" s="3">
        <f>SUM(G11:J11)</f>
        <v>113</v>
      </c>
      <c r="N11" s="3" t="s">
        <v>109</v>
      </c>
      <c r="O11" s="3">
        <f>(K11*$G$12)/$K$12</f>
        <v>28.25</v>
      </c>
      <c r="P11" s="3">
        <f>(K11*$G$12)/$K$12</f>
        <v>28.25</v>
      </c>
      <c r="Q11" s="3">
        <f>(K11*$G$12)/$K$12</f>
        <v>28.25</v>
      </c>
      <c r="R11" s="3">
        <f>(K11*$G$12)/$K$12</f>
        <v>28.25</v>
      </c>
    </row>
    <row r="12" spans="1:18" x14ac:dyDescent="0.3">
      <c r="A12" s="3" t="s">
        <v>108</v>
      </c>
      <c r="B12" s="3" t="s">
        <v>108</v>
      </c>
      <c r="C12" s="3" t="s">
        <v>108</v>
      </c>
      <c r="D12" s="3" t="s">
        <v>108</v>
      </c>
      <c r="F12" s="4" t="s">
        <v>96</v>
      </c>
      <c r="G12" s="3">
        <f>SUM(G10:G11)</f>
        <v>300</v>
      </c>
      <c r="H12" s="3">
        <f>SUM(H10:H11)</f>
        <v>300</v>
      </c>
      <c r="I12" s="3">
        <f>SUM(I10:I11)</f>
        <v>300</v>
      </c>
      <c r="J12" s="3">
        <f>SUM(J10:J11)</f>
        <v>300</v>
      </c>
      <c r="K12" s="3">
        <f>SUM(K10:K11)</f>
        <v>1200</v>
      </c>
      <c r="L12" t="s">
        <v>97</v>
      </c>
    </row>
    <row r="13" spans="1:18" x14ac:dyDescent="0.3">
      <c r="A13" s="3" t="s">
        <v>108</v>
      </c>
      <c r="B13" s="3" t="s">
        <v>109</v>
      </c>
      <c r="C13" s="3" t="s">
        <v>108</v>
      </c>
      <c r="D13" s="3" t="s">
        <v>108</v>
      </c>
    </row>
    <row r="14" spans="1:18" x14ac:dyDescent="0.3">
      <c r="A14" s="3" t="s">
        <v>108</v>
      </c>
      <c r="B14" s="3" t="s">
        <v>108</v>
      </c>
      <c r="C14" s="3" t="s">
        <v>108</v>
      </c>
      <c r="D14" s="3" t="s">
        <v>108</v>
      </c>
      <c r="F14" s="3" t="s">
        <v>76</v>
      </c>
      <c r="G14" s="6">
        <f>CHITEST(G10:J11, O10:R11)</f>
        <v>0.27710209912331329</v>
      </c>
    </row>
    <row r="15" spans="1:18" x14ac:dyDescent="0.3">
      <c r="A15" s="3" t="s">
        <v>108</v>
      </c>
      <c r="B15" s="3" t="s">
        <v>108</v>
      </c>
      <c r="C15" s="3" t="s">
        <v>108</v>
      </c>
      <c r="D15" s="3" t="s">
        <v>108</v>
      </c>
      <c r="F15" s="19" t="s">
        <v>99</v>
      </c>
      <c r="G15" s="3">
        <v>0.05</v>
      </c>
    </row>
    <row r="16" spans="1:18" x14ac:dyDescent="0.3">
      <c r="A16" s="3" t="s">
        <v>108</v>
      </c>
      <c r="B16" s="3" t="s">
        <v>108</v>
      </c>
      <c r="C16" s="3" t="s">
        <v>108</v>
      </c>
      <c r="D16" s="3" t="s">
        <v>108</v>
      </c>
      <c r="F16" t="s">
        <v>112</v>
      </c>
    </row>
    <row r="17" spans="1:14" x14ac:dyDescent="0.3">
      <c r="A17" s="3" t="s">
        <v>109</v>
      </c>
      <c r="B17" s="3" t="s">
        <v>108</v>
      </c>
      <c r="C17" s="3" t="s">
        <v>108</v>
      </c>
      <c r="D17" s="3" t="s">
        <v>108</v>
      </c>
    </row>
    <row r="18" spans="1:14" x14ac:dyDescent="0.3">
      <c r="A18" s="3" t="s">
        <v>108</v>
      </c>
      <c r="B18" s="3" t="s">
        <v>108</v>
      </c>
      <c r="C18" s="3" t="s">
        <v>108</v>
      </c>
      <c r="D18" s="3" t="s">
        <v>108</v>
      </c>
      <c r="F18" s="9" t="s">
        <v>113</v>
      </c>
      <c r="G18" s="9"/>
      <c r="H18" s="9"/>
      <c r="I18" s="9"/>
      <c r="J18" s="9"/>
      <c r="K18" s="9"/>
      <c r="L18" s="9"/>
      <c r="M18" s="9"/>
      <c r="N18" s="9"/>
    </row>
    <row r="19" spans="1:14" x14ac:dyDescent="0.3">
      <c r="A19" s="3" t="s">
        <v>108</v>
      </c>
      <c r="B19" s="3" t="s">
        <v>108</v>
      </c>
      <c r="C19" s="3" t="s">
        <v>108</v>
      </c>
      <c r="D19" s="3" t="s">
        <v>109</v>
      </c>
    </row>
    <row r="20" spans="1:14" x14ac:dyDescent="0.3">
      <c r="A20" s="3" t="s">
        <v>108</v>
      </c>
      <c r="B20" s="3" t="s">
        <v>108</v>
      </c>
      <c r="C20" s="3" t="s">
        <v>108</v>
      </c>
      <c r="D20" s="3" t="s">
        <v>108</v>
      </c>
    </row>
    <row r="21" spans="1:14" x14ac:dyDescent="0.3">
      <c r="A21" s="3" t="s">
        <v>108</v>
      </c>
      <c r="B21" s="3" t="s">
        <v>108</v>
      </c>
      <c r="C21" s="3" t="s">
        <v>108</v>
      </c>
      <c r="D21" s="3" t="s">
        <v>108</v>
      </c>
    </row>
    <row r="22" spans="1:14" x14ac:dyDescent="0.3">
      <c r="A22" s="3" t="s">
        <v>108</v>
      </c>
      <c r="B22" s="3" t="s">
        <v>108</v>
      </c>
      <c r="C22" s="3" t="s">
        <v>109</v>
      </c>
      <c r="D22" s="3" t="s">
        <v>108</v>
      </c>
    </row>
    <row r="23" spans="1:14" x14ac:dyDescent="0.3">
      <c r="A23" s="3" t="s">
        <v>108</v>
      </c>
      <c r="B23" s="3" t="s">
        <v>108</v>
      </c>
      <c r="C23" s="3" t="s">
        <v>108</v>
      </c>
      <c r="D23" s="3" t="s">
        <v>108</v>
      </c>
    </row>
    <row r="24" spans="1:14" x14ac:dyDescent="0.3">
      <c r="A24" s="3" t="s">
        <v>108</v>
      </c>
      <c r="B24" s="3" t="s">
        <v>108</v>
      </c>
      <c r="C24" s="3" t="s">
        <v>108</v>
      </c>
      <c r="D24" s="3" t="s">
        <v>108</v>
      </c>
    </row>
    <row r="25" spans="1:14" x14ac:dyDescent="0.3">
      <c r="A25" s="3" t="s">
        <v>108</v>
      </c>
      <c r="B25" s="3" t="s">
        <v>108</v>
      </c>
      <c r="C25" s="3" t="s">
        <v>108</v>
      </c>
      <c r="D25" s="3" t="s">
        <v>108</v>
      </c>
    </row>
    <row r="26" spans="1:14" x14ac:dyDescent="0.3">
      <c r="A26" s="3" t="s">
        <v>109</v>
      </c>
      <c r="B26" s="3" t="s">
        <v>108</v>
      </c>
      <c r="C26" s="3" t="s">
        <v>108</v>
      </c>
      <c r="D26" s="3" t="s">
        <v>109</v>
      </c>
    </row>
    <row r="27" spans="1:14" x14ac:dyDescent="0.3">
      <c r="A27" s="3" t="s">
        <v>108</v>
      </c>
      <c r="B27" s="3" t="s">
        <v>108</v>
      </c>
      <c r="C27" s="3" t="s">
        <v>108</v>
      </c>
      <c r="D27" s="3" t="s">
        <v>108</v>
      </c>
    </row>
    <row r="28" spans="1:14" x14ac:dyDescent="0.3">
      <c r="A28" s="3" t="s">
        <v>108</v>
      </c>
      <c r="B28" s="3" t="s">
        <v>108</v>
      </c>
      <c r="C28" s="3" t="s">
        <v>109</v>
      </c>
      <c r="D28" s="3" t="s">
        <v>108</v>
      </c>
    </row>
    <row r="29" spans="1:14" x14ac:dyDescent="0.3">
      <c r="A29" s="3" t="s">
        <v>108</v>
      </c>
      <c r="B29" s="3" t="s">
        <v>108</v>
      </c>
      <c r="C29" s="3" t="s">
        <v>108</v>
      </c>
      <c r="D29" s="3" t="s">
        <v>108</v>
      </c>
    </row>
    <row r="30" spans="1:14" x14ac:dyDescent="0.3">
      <c r="A30" s="3" t="s">
        <v>109</v>
      </c>
      <c r="B30" s="3" t="s">
        <v>108</v>
      </c>
      <c r="C30" s="3" t="s">
        <v>108</v>
      </c>
      <c r="D30" s="3" t="s">
        <v>108</v>
      </c>
    </row>
    <row r="31" spans="1:14" x14ac:dyDescent="0.3">
      <c r="A31" s="3" t="s">
        <v>108</v>
      </c>
      <c r="B31" s="3" t="s">
        <v>108</v>
      </c>
      <c r="C31" s="3" t="s">
        <v>108</v>
      </c>
      <c r="D31" s="3" t="s">
        <v>108</v>
      </c>
    </row>
    <row r="32" spans="1:14" x14ac:dyDescent="0.3">
      <c r="A32" s="3" t="s">
        <v>108</v>
      </c>
      <c r="B32" s="3" t="s">
        <v>108</v>
      </c>
      <c r="C32" s="3" t="s">
        <v>108</v>
      </c>
      <c r="D32" s="3" t="s">
        <v>108</v>
      </c>
    </row>
    <row r="33" spans="1:4" x14ac:dyDescent="0.3">
      <c r="A33" s="3" t="s">
        <v>108</v>
      </c>
      <c r="B33" s="3" t="s">
        <v>108</v>
      </c>
      <c r="C33" s="3" t="s">
        <v>108</v>
      </c>
      <c r="D33" s="3" t="s">
        <v>108</v>
      </c>
    </row>
    <row r="34" spans="1:4" x14ac:dyDescent="0.3">
      <c r="A34" s="3" t="s">
        <v>108</v>
      </c>
      <c r="B34" s="3" t="s">
        <v>108</v>
      </c>
      <c r="C34" s="3" t="s">
        <v>108</v>
      </c>
      <c r="D34" s="3" t="s">
        <v>108</v>
      </c>
    </row>
    <row r="35" spans="1:4" x14ac:dyDescent="0.3">
      <c r="A35" s="3" t="s">
        <v>108</v>
      </c>
      <c r="B35" s="3" t="s">
        <v>108</v>
      </c>
      <c r="C35" s="3" t="s">
        <v>108</v>
      </c>
      <c r="D35" s="3" t="s">
        <v>108</v>
      </c>
    </row>
    <row r="36" spans="1:4" x14ac:dyDescent="0.3">
      <c r="A36" s="3" t="s">
        <v>108</v>
      </c>
      <c r="B36" s="3" t="s">
        <v>108</v>
      </c>
      <c r="C36" s="3" t="s">
        <v>108</v>
      </c>
      <c r="D36" s="3" t="s">
        <v>108</v>
      </c>
    </row>
    <row r="37" spans="1:4" x14ac:dyDescent="0.3">
      <c r="A37" s="3" t="s">
        <v>108</v>
      </c>
      <c r="B37" s="3" t="s">
        <v>108</v>
      </c>
      <c r="C37" s="3" t="s">
        <v>108</v>
      </c>
      <c r="D37" s="3" t="s">
        <v>108</v>
      </c>
    </row>
    <row r="38" spans="1:4" x14ac:dyDescent="0.3">
      <c r="A38" s="3" t="s">
        <v>108</v>
      </c>
      <c r="B38" s="3" t="s">
        <v>108</v>
      </c>
      <c r="C38" s="3" t="s">
        <v>108</v>
      </c>
      <c r="D38" s="3" t="s">
        <v>109</v>
      </c>
    </row>
    <row r="39" spans="1:4" x14ac:dyDescent="0.3">
      <c r="A39" s="3" t="s">
        <v>108</v>
      </c>
      <c r="B39" s="3" t="s">
        <v>108</v>
      </c>
      <c r="C39" s="3" t="s">
        <v>108</v>
      </c>
      <c r="D39" s="3" t="s">
        <v>108</v>
      </c>
    </row>
    <row r="40" spans="1:4" x14ac:dyDescent="0.3">
      <c r="A40" s="3" t="s">
        <v>109</v>
      </c>
      <c r="B40" s="3" t="s">
        <v>108</v>
      </c>
      <c r="C40" s="3" t="s">
        <v>108</v>
      </c>
      <c r="D40" s="3" t="s">
        <v>108</v>
      </c>
    </row>
    <row r="41" spans="1:4" x14ac:dyDescent="0.3">
      <c r="A41" s="3" t="s">
        <v>108</v>
      </c>
      <c r="B41" s="3" t="s">
        <v>108</v>
      </c>
      <c r="C41" s="3" t="s">
        <v>108</v>
      </c>
      <c r="D41" s="3" t="s">
        <v>108</v>
      </c>
    </row>
    <row r="42" spans="1:4" x14ac:dyDescent="0.3">
      <c r="A42" s="3" t="s">
        <v>108</v>
      </c>
      <c r="B42" s="3" t="s">
        <v>108</v>
      </c>
      <c r="C42" s="3" t="s">
        <v>108</v>
      </c>
      <c r="D42" s="3" t="s">
        <v>108</v>
      </c>
    </row>
    <row r="43" spans="1:4" x14ac:dyDescent="0.3">
      <c r="A43" s="3" t="s">
        <v>108</v>
      </c>
      <c r="B43" s="3" t="s">
        <v>108</v>
      </c>
      <c r="C43" s="3" t="s">
        <v>108</v>
      </c>
      <c r="D43" s="3" t="s">
        <v>108</v>
      </c>
    </row>
    <row r="44" spans="1:4" x14ac:dyDescent="0.3">
      <c r="A44" s="3" t="s">
        <v>108</v>
      </c>
      <c r="B44" s="3" t="s">
        <v>108</v>
      </c>
      <c r="C44" s="3" t="s">
        <v>109</v>
      </c>
      <c r="D44" s="3" t="s">
        <v>108</v>
      </c>
    </row>
    <row r="45" spans="1:4" x14ac:dyDescent="0.3">
      <c r="A45" s="3" t="s">
        <v>108</v>
      </c>
      <c r="B45" s="3" t="s">
        <v>108</v>
      </c>
      <c r="C45" s="3" t="s">
        <v>108</v>
      </c>
      <c r="D45" s="3" t="s">
        <v>108</v>
      </c>
    </row>
    <row r="46" spans="1:4" x14ac:dyDescent="0.3">
      <c r="A46" s="3" t="s">
        <v>109</v>
      </c>
      <c r="B46" s="3" t="s">
        <v>108</v>
      </c>
      <c r="C46" s="3" t="s">
        <v>109</v>
      </c>
      <c r="D46" s="3" t="s">
        <v>108</v>
      </c>
    </row>
    <row r="47" spans="1:4" x14ac:dyDescent="0.3">
      <c r="A47" s="3" t="s">
        <v>108</v>
      </c>
      <c r="B47" s="3" t="s">
        <v>108</v>
      </c>
      <c r="C47" s="3" t="s">
        <v>108</v>
      </c>
      <c r="D47" s="3" t="s">
        <v>108</v>
      </c>
    </row>
    <row r="48" spans="1:4" x14ac:dyDescent="0.3">
      <c r="A48" s="3" t="s">
        <v>109</v>
      </c>
      <c r="B48" s="3" t="s">
        <v>108</v>
      </c>
      <c r="C48" s="3" t="s">
        <v>108</v>
      </c>
      <c r="D48" s="3" t="s">
        <v>108</v>
      </c>
    </row>
    <row r="49" spans="1:4" x14ac:dyDescent="0.3">
      <c r="A49" s="3" t="s">
        <v>108</v>
      </c>
      <c r="B49" s="3" t="s">
        <v>108</v>
      </c>
      <c r="C49" s="3" t="s">
        <v>108</v>
      </c>
      <c r="D49" s="3" t="s">
        <v>108</v>
      </c>
    </row>
    <row r="50" spans="1:4" x14ac:dyDescent="0.3">
      <c r="A50" s="3" t="s">
        <v>108</v>
      </c>
      <c r="B50" s="3" t="s">
        <v>108</v>
      </c>
      <c r="C50" s="3" t="s">
        <v>108</v>
      </c>
      <c r="D50" s="3" t="s">
        <v>108</v>
      </c>
    </row>
    <row r="51" spans="1:4" x14ac:dyDescent="0.3">
      <c r="A51" s="3" t="s">
        <v>109</v>
      </c>
      <c r="B51" s="3" t="s">
        <v>108</v>
      </c>
      <c r="C51" s="3" t="s">
        <v>109</v>
      </c>
      <c r="D51" s="3" t="s">
        <v>108</v>
      </c>
    </row>
    <row r="52" spans="1:4" x14ac:dyDescent="0.3">
      <c r="A52" s="3" t="s">
        <v>108</v>
      </c>
      <c r="B52" s="3" t="s">
        <v>108</v>
      </c>
      <c r="C52" s="3" t="s">
        <v>108</v>
      </c>
      <c r="D52" s="3" t="s">
        <v>108</v>
      </c>
    </row>
    <row r="53" spans="1:4" x14ac:dyDescent="0.3">
      <c r="A53" s="3" t="s">
        <v>108</v>
      </c>
      <c r="B53" s="3" t="s">
        <v>108</v>
      </c>
      <c r="C53" s="3" t="s">
        <v>108</v>
      </c>
      <c r="D53" s="3" t="s">
        <v>108</v>
      </c>
    </row>
    <row r="54" spans="1:4" x14ac:dyDescent="0.3">
      <c r="A54" s="3" t="s">
        <v>109</v>
      </c>
      <c r="B54" s="3" t="s">
        <v>108</v>
      </c>
      <c r="C54" s="3" t="s">
        <v>108</v>
      </c>
      <c r="D54" s="3" t="s">
        <v>108</v>
      </c>
    </row>
    <row r="55" spans="1:4" x14ac:dyDescent="0.3">
      <c r="A55" s="3" t="s">
        <v>108</v>
      </c>
      <c r="B55" s="3" t="s">
        <v>108</v>
      </c>
      <c r="C55" s="3" t="s">
        <v>108</v>
      </c>
      <c r="D55" s="3" t="s">
        <v>108</v>
      </c>
    </row>
    <row r="56" spans="1:4" x14ac:dyDescent="0.3">
      <c r="A56" s="3" t="s">
        <v>108</v>
      </c>
      <c r="B56" s="3" t="s">
        <v>108</v>
      </c>
      <c r="C56" s="3" t="s">
        <v>108</v>
      </c>
      <c r="D56" s="3" t="s">
        <v>109</v>
      </c>
    </row>
    <row r="57" spans="1:4" x14ac:dyDescent="0.3">
      <c r="A57" s="3" t="s">
        <v>108</v>
      </c>
      <c r="B57" s="3" t="s">
        <v>108</v>
      </c>
      <c r="C57" s="3" t="s">
        <v>108</v>
      </c>
      <c r="D57" s="3" t="s">
        <v>108</v>
      </c>
    </row>
    <row r="58" spans="1:4" x14ac:dyDescent="0.3">
      <c r="A58" s="3" t="s">
        <v>108</v>
      </c>
      <c r="B58" s="3" t="s">
        <v>109</v>
      </c>
      <c r="C58" s="3" t="s">
        <v>108</v>
      </c>
      <c r="D58" s="3" t="s">
        <v>108</v>
      </c>
    </row>
    <row r="59" spans="1:4" x14ac:dyDescent="0.3">
      <c r="A59" s="3" t="s">
        <v>108</v>
      </c>
      <c r="B59" s="3" t="s">
        <v>108</v>
      </c>
      <c r="C59" s="3" t="s">
        <v>108</v>
      </c>
      <c r="D59" s="3" t="s">
        <v>108</v>
      </c>
    </row>
    <row r="60" spans="1:4" x14ac:dyDescent="0.3">
      <c r="A60" s="3" t="s">
        <v>108</v>
      </c>
      <c r="B60" s="3" t="s">
        <v>108</v>
      </c>
      <c r="C60" s="3" t="s">
        <v>108</v>
      </c>
      <c r="D60" s="3" t="s">
        <v>108</v>
      </c>
    </row>
    <row r="61" spans="1:4" x14ac:dyDescent="0.3">
      <c r="A61" s="3" t="s">
        <v>108</v>
      </c>
      <c r="B61" s="3" t="s">
        <v>108</v>
      </c>
      <c r="C61" s="3" t="s">
        <v>108</v>
      </c>
      <c r="D61" s="3" t="s">
        <v>108</v>
      </c>
    </row>
    <row r="62" spans="1:4" x14ac:dyDescent="0.3">
      <c r="A62" s="3" t="s">
        <v>108</v>
      </c>
      <c r="B62" s="3" t="s">
        <v>108</v>
      </c>
      <c r="C62" s="3" t="s">
        <v>108</v>
      </c>
      <c r="D62" s="3" t="s">
        <v>108</v>
      </c>
    </row>
    <row r="63" spans="1:4" x14ac:dyDescent="0.3">
      <c r="A63" s="3" t="s">
        <v>108</v>
      </c>
      <c r="B63" s="3" t="s">
        <v>108</v>
      </c>
      <c r="C63" s="3" t="s">
        <v>108</v>
      </c>
      <c r="D63" s="3" t="s">
        <v>108</v>
      </c>
    </row>
    <row r="64" spans="1:4" x14ac:dyDescent="0.3">
      <c r="A64" s="3" t="s">
        <v>108</v>
      </c>
      <c r="B64" s="3" t="s">
        <v>108</v>
      </c>
      <c r="C64" s="3" t="s">
        <v>108</v>
      </c>
      <c r="D64" s="3" t="s">
        <v>108</v>
      </c>
    </row>
    <row r="65" spans="1:4" x14ac:dyDescent="0.3">
      <c r="A65" s="3" t="s">
        <v>108</v>
      </c>
      <c r="B65" s="3" t="s">
        <v>108</v>
      </c>
      <c r="C65" s="3" t="s">
        <v>108</v>
      </c>
      <c r="D65" s="3" t="s">
        <v>108</v>
      </c>
    </row>
    <row r="66" spans="1:4" x14ac:dyDescent="0.3">
      <c r="A66" s="3" t="s">
        <v>109</v>
      </c>
      <c r="B66" s="3" t="s">
        <v>108</v>
      </c>
      <c r="C66" s="3" t="s">
        <v>108</v>
      </c>
      <c r="D66" s="3" t="s">
        <v>108</v>
      </c>
    </row>
    <row r="67" spans="1:4" x14ac:dyDescent="0.3">
      <c r="A67" s="3" t="s">
        <v>108</v>
      </c>
      <c r="B67" s="3" t="s">
        <v>108</v>
      </c>
      <c r="C67" s="3" t="s">
        <v>108</v>
      </c>
      <c r="D67" s="3" t="s">
        <v>109</v>
      </c>
    </row>
    <row r="68" spans="1:4" x14ac:dyDescent="0.3">
      <c r="A68" s="3" t="s">
        <v>108</v>
      </c>
      <c r="B68" s="3" t="s">
        <v>108</v>
      </c>
      <c r="C68" s="3" t="s">
        <v>108</v>
      </c>
      <c r="D68" s="3" t="s">
        <v>108</v>
      </c>
    </row>
    <row r="69" spans="1:4" x14ac:dyDescent="0.3">
      <c r="A69" s="3" t="s">
        <v>108</v>
      </c>
      <c r="B69" s="3" t="s">
        <v>108</v>
      </c>
      <c r="C69" s="3" t="s">
        <v>108</v>
      </c>
      <c r="D69" s="3" t="s">
        <v>108</v>
      </c>
    </row>
    <row r="70" spans="1:4" x14ac:dyDescent="0.3">
      <c r="A70" s="3" t="s">
        <v>108</v>
      </c>
      <c r="B70" s="3" t="s">
        <v>108</v>
      </c>
      <c r="C70" s="3" t="s">
        <v>108</v>
      </c>
      <c r="D70" s="3" t="s">
        <v>108</v>
      </c>
    </row>
    <row r="71" spans="1:4" x14ac:dyDescent="0.3">
      <c r="A71" s="3" t="s">
        <v>108</v>
      </c>
      <c r="B71" s="3" t="s">
        <v>108</v>
      </c>
      <c r="C71" s="3" t="s">
        <v>108</v>
      </c>
      <c r="D71" s="3" t="s">
        <v>108</v>
      </c>
    </row>
    <row r="72" spans="1:4" x14ac:dyDescent="0.3">
      <c r="A72" s="3" t="s">
        <v>108</v>
      </c>
      <c r="B72" s="3" t="s">
        <v>108</v>
      </c>
      <c r="C72" s="3" t="s">
        <v>108</v>
      </c>
      <c r="D72" s="3" t="s">
        <v>108</v>
      </c>
    </row>
    <row r="73" spans="1:4" x14ac:dyDescent="0.3">
      <c r="A73" s="3" t="s">
        <v>108</v>
      </c>
      <c r="B73" s="3" t="s">
        <v>108</v>
      </c>
      <c r="C73" s="3" t="s">
        <v>109</v>
      </c>
      <c r="D73" s="3" t="s">
        <v>108</v>
      </c>
    </row>
    <row r="74" spans="1:4" x14ac:dyDescent="0.3">
      <c r="A74" s="3" t="s">
        <v>108</v>
      </c>
      <c r="B74" s="3" t="s">
        <v>108</v>
      </c>
      <c r="C74" s="3" t="s">
        <v>108</v>
      </c>
      <c r="D74" s="3" t="s">
        <v>108</v>
      </c>
    </row>
    <row r="75" spans="1:4" x14ac:dyDescent="0.3">
      <c r="A75" s="3" t="s">
        <v>108</v>
      </c>
      <c r="B75" s="3" t="s">
        <v>109</v>
      </c>
      <c r="C75" s="3" t="s">
        <v>108</v>
      </c>
      <c r="D75" s="3" t="s">
        <v>108</v>
      </c>
    </row>
    <row r="76" spans="1:4" x14ac:dyDescent="0.3">
      <c r="A76" s="3" t="s">
        <v>108</v>
      </c>
      <c r="B76" s="3" t="s">
        <v>108</v>
      </c>
      <c r="C76" s="3" t="s">
        <v>108</v>
      </c>
      <c r="D76" s="3" t="s">
        <v>108</v>
      </c>
    </row>
    <row r="77" spans="1:4" x14ac:dyDescent="0.3">
      <c r="A77" s="3" t="s">
        <v>108</v>
      </c>
      <c r="B77" s="3" t="s">
        <v>108</v>
      </c>
      <c r="C77" s="3" t="s">
        <v>108</v>
      </c>
      <c r="D77" s="3" t="s">
        <v>108</v>
      </c>
    </row>
    <row r="78" spans="1:4" x14ac:dyDescent="0.3">
      <c r="A78" s="3" t="s">
        <v>109</v>
      </c>
      <c r="B78" s="3" t="s">
        <v>109</v>
      </c>
      <c r="C78" s="3" t="s">
        <v>108</v>
      </c>
      <c r="D78" s="3" t="s">
        <v>108</v>
      </c>
    </row>
    <row r="79" spans="1:4" x14ac:dyDescent="0.3">
      <c r="A79" s="3" t="s">
        <v>108</v>
      </c>
      <c r="B79" s="3" t="s">
        <v>108</v>
      </c>
      <c r="C79" s="3" t="s">
        <v>108</v>
      </c>
      <c r="D79" s="3" t="s">
        <v>108</v>
      </c>
    </row>
    <row r="80" spans="1:4" x14ac:dyDescent="0.3">
      <c r="A80" s="3" t="s">
        <v>108</v>
      </c>
      <c r="B80" s="3" t="s">
        <v>108</v>
      </c>
      <c r="C80" s="3" t="s">
        <v>109</v>
      </c>
      <c r="D80" s="3" t="s">
        <v>108</v>
      </c>
    </row>
    <row r="81" spans="1:4" x14ac:dyDescent="0.3">
      <c r="A81" s="3" t="s">
        <v>108</v>
      </c>
      <c r="B81" s="3" t="s">
        <v>108</v>
      </c>
      <c r="C81" s="3" t="s">
        <v>108</v>
      </c>
      <c r="D81" s="3" t="s">
        <v>108</v>
      </c>
    </row>
    <row r="82" spans="1:4" x14ac:dyDescent="0.3">
      <c r="A82" s="3" t="s">
        <v>108</v>
      </c>
      <c r="B82" s="3" t="s">
        <v>108</v>
      </c>
      <c r="C82" s="3" t="s">
        <v>109</v>
      </c>
      <c r="D82" s="3" t="s">
        <v>108</v>
      </c>
    </row>
    <row r="83" spans="1:4" x14ac:dyDescent="0.3">
      <c r="A83" s="3" t="s">
        <v>108</v>
      </c>
      <c r="B83" s="3" t="s">
        <v>108</v>
      </c>
      <c r="C83" s="3" t="s">
        <v>108</v>
      </c>
      <c r="D83" s="3" t="s">
        <v>108</v>
      </c>
    </row>
    <row r="84" spans="1:4" x14ac:dyDescent="0.3">
      <c r="A84" s="3" t="s">
        <v>109</v>
      </c>
      <c r="B84" s="3" t="s">
        <v>108</v>
      </c>
      <c r="C84" s="3" t="s">
        <v>108</v>
      </c>
      <c r="D84" s="3" t="s">
        <v>108</v>
      </c>
    </row>
    <row r="85" spans="1:4" x14ac:dyDescent="0.3">
      <c r="A85" s="3" t="s">
        <v>109</v>
      </c>
      <c r="B85" s="3" t="s">
        <v>108</v>
      </c>
      <c r="C85" s="3" t="s">
        <v>108</v>
      </c>
      <c r="D85" s="3" t="s">
        <v>109</v>
      </c>
    </row>
    <row r="86" spans="1:4" x14ac:dyDescent="0.3">
      <c r="A86" s="3" t="s">
        <v>108</v>
      </c>
      <c r="B86" s="3" t="s">
        <v>108</v>
      </c>
      <c r="C86" s="3" t="s">
        <v>108</v>
      </c>
      <c r="D86" s="3" t="s">
        <v>108</v>
      </c>
    </row>
    <row r="87" spans="1:4" x14ac:dyDescent="0.3">
      <c r="A87" s="3" t="s">
        <v>108</v>
      </c>
      <c r="B87" s="3" t="s">
        <v>108</v>
      </c>
      <c r="C87" s="3" t="s">
        <v>108</v>
      </c>
      <c r="D87" s="3" t="s">
        <v>108</v>
      </c>
    </row>
    <row r="88" spans="1:4" x14ac:dyDescent="0.3">
      <c r="A88" s="3" t="s">
        <v>108</v>
      </c>
      <c r="B88" s="3" t="s">
        <v>108</v>
      </c>
      <c r="C88" s="3" t="s">
        <v>108</v>
      </c>
      <c r="D88" s="3" t="s">
        <v>109</v>
      </c>
    </row>
    <row r="89" spans="1:4" x14ac:dyDescent="0.3">
      <c r="A89" s="3" t="s">
        <v>109</v>
      </c>
      <c r="B89" s="3" t="s">
        <v>108</v>
      </c>
      <c r="C89" s="3" t="s">
        <v>108</v>
      </c>
      <c r="D89" s="3" t="s">
        <v>108</v>
      </c>
    </row>
    <row r="90" spans="1:4" x14ac:dyDescent="0.3">
      <c r="A90" s="3" t="s">
        <v>109</v>
      </c>
      <c r="B90" s="3" t="s">
        <v>108</v>
      </c>
      <c r="C90" s="3" t="s">
        <v>108</v>
      </c>
      <c r="D90" s="3" t="s">
        <v>108</v>
      </c>
    </row>
    <row r="91" spans="1:4" x14ac:dyDescent="0.3">
      <c r="A91" s="3" t="s">
        <v>108</v>
      </c>
      <c r="B91" s="3" t="s">
        <v>108</v>
      </c>
      <c r="C91" s="3" t="s">
        <v>108</v>
      </c>
      <c r="D91" s="3" t="s">
        <v>108</v>
      </c>
    </row>
    <row r="92" spans="1:4" x14ac:dyDescent="0.3">
      <c r="A92" s="3" t="s">
        <v>108</v>
      </c>
      <c r="B92" s="3" t="s">
        <v>108</v>
      </c>
      <c r="C92" s="3" t="s">
        <v>109</v>
      </c>
      <c r="D92" s="3" t="s">
        <v>108</v>
      </c>
    </row>
    <row r="93" spans="1:4" x14ac:dyDescent="0.3">
      <c r="A93" s="3" t="s">
        <v>108</v>
      </c>
      <c r="B93" s="3" t="s">
        <v>108</v>
      </c>
      <c r="C93" s="3" t="s">
        <v>108</v>
      </c>
      <c r="D93" s="3" t="s">
        <v>108</v>
      </c>
    </row>
    <row r="94" spans="1:4" x14ac:dyDescent="0.3">
      <c r="A94" s="3" t="s">
        <v>108</v>
      </c>
      <c r="B94" s="3" t="s">
        <v>108</v>
      </c>
      <c r="C94" s="3" t="s">
        <v>109</v>
      </c>
      <c r="D94" s="3" t="s">
        <v>108</v>
      </c>
    </row>
    <row r="95" spans="1:4" x14ac:dyDescent="0.3">
      <c r="A95" s="3" t="s">
        <v>108</v>
      </c>
      <c r="B95" s="3" t="s">
        <v>108</v>
      </c>
      <c r="C95" s="3" t="s">
        <v>109</v>
      </c>
      <c r="D95" s="3" t="s">
        <v>108</v>
      </c>
    </row>
    <row r="96" spans="1:4" x14ac:dyDescent="0.3">
      <c r="A96" s="3" t="s">
        <v>109</v>
      </c>
      <c r="B96" s="3" t="s">
        <v>109</v>
      </c>
      <c r="C96" s="3" t="s">
        <v>108</v>
      </c>
      <c r="D96" s="3" t="s">
        <v>108</v>
      </c>
    </row>
    <row r="97" spans="1:4" x14ac:dyDescent="0.3">
      <c r="A97" s="3" t="s">
        <v>108</v>
      </c>
      <c r="B97" s="3" t="s">
        <v>108</v>
      </c>
      <c r="C97" s="3" t="s">
        <v>108</v>
      </c>
      <c r="D97" s="3" t="s">
        <v>108</v>
      </c>
    </row>
    <row r="98" spans="1:4" x14ac:dyDescent="0.3">
      <c r="A98" s="3" t="s">
        <v>108</v>
      </c>
      <c r="B98" s="3" t="s">
        <v>108</v>
      </c>
      <c r="C98" s="3" t="s">
        <v>108</v>
      </c>
      <c r="D98" s="3" t="s">
        <v>108</v>
      </c>
    </row>
    <row r="99" spans="1:4" x14ac:dyDescent="0.3">
      <c r="A99" s="3" t="s">
        <v>108</v>
      </c>
      <c r="B99" s="3" t="s">
        <v>108</v>
      </c>
      <c r="C99" s="3" t="s">
        <v>108</v>
      </c>
      <c r="D99" s="3" t="s">
        <v>108</v>
      </c>
    </row>
    <row r="100" spans="1:4" x14ac:dyDescent="0.3">
      <c r="A100" s="3" t="s">
        <v>108</v>
      </c>
      <c r="B100" s="3" t="s">
        <v>108</v>
      </c>
      <c r="C100" s="3" t="s">
        <v>108</v>
      </c>
      <c r="D100" s="3" t="s">
        <v>108</v>
      </c>
    </row>
    <row r="101" spans="1:4" x14ac:dyDescent="0.3">
      <c r="A101" s="3" t="s">
        <v>108</v>
      </c>
      <c r="B101" s="3" t="s">
        <v>108</v>
      </c>
      <c r="C101" s="3" t="s">
        <v>108</v>
      </c>
      <c r="D101" s="3" t="s">
        <v>108</v>
      </c>
    </row>
    <row r="102" spans="1:4" x14ac:dyDescent="0.3">
      <c r="A102" s="3" t="s">
        <v>108</v>
      </c>
      <c r="B102" s="3" t="s">
        <v>108</v>
      </c>
      <c r="C102" s="3" t="s">
        <v>108</v>
      </c>
      <c r="D102" s="3" t="s">
        <v>108</v>
      </c>
    </row>
    <row r="103" spans="1:4" x14ac:dyDescent="0.3">
      <c r="A103" s="3" t="s">
        <v>108</v>
      </c>
      <c r="B103" s="3" t="s">
        <v>109</v>
      </c>
      <c r="C103" s="3" t="s">
        <v>108</v>
      </c>
      <c r="D103" s="3" t="s">
        <v>108</v>
      </c>
    </row>
    <row r="104" spans="1:4" x14ac:dyDescent="0.3">
      <c r="A104" s="3" t="s">
        <v>108</v>
      </c>
      <c r="B104" s="3" t="s">
        <v>108</v>
      </c>
      <c r="C104" s="3" t="s">
        <v>108</v>
      </c>
      <c r="D104" s="3" t="s">
        <v>108</v>
      </c>
    </row>
    <row r="105" spans="1:4" x14ac:dyDescent="0.3">
      <c r="A105" s="3" t="s">
        <v>109</v>
      </c>
      <c r="B105" s="3" t="s">
        <v>108</v>
      </c>
      <c r="C105" s="3" t="s">
        <v>108</v>
      </c>
      <c r="D105" s="3" t="s">
        <v>108</v>
      </c>
    </row>
    <row r="106" spans="1:4" x14ac:dyDescent="0.3">
      <c r="A106" s="3" t="s">
        <v>108</v>
      </c>
      <c r="B106" s="3" t="s">
        <v>108</v>
      </c>
      <c r="C106" s="3" t="s">
        <v>109</v>
      </c>
      <c r="D106" s="3" t="s">
        <v>108</v>
      </c>
    </row>
    <row r="107" spans="1:4" x14ac:dyDescent="0.3">
      <c r="A107" s="3" t="s">
        <v>108</v>
      </c>
      <c r="B107" s="3" t="s">
        <v>108</v>
      </c>
      <c r="C107" s="3" t="s">
        <v>108</v>
      </c>
      <c r="D107" s="3" t="s">
        <v>108</v>
      </c>
    </row>
    <row r="108" spans="1:4" x14ac:dyDescent="0.3">
      <c r="A108" s="3" t="s">
        <v>109</v>
      </c>
      <c r="B108" s="3" t="s">
        <v>108</v>
      </c>
      <c r="C108" s="3" t="s">
        <v>109</v>
      </c>
      <c r="D108" s="3" t="s">
        <v>108</v>
      </c>
    </row>
    <row r="109" spans="1:4" x14ac:dyDescent="0.3">
      <c r="A109" s="3" t="s">
        <v>109</v>
      </c>
      <c r="B109" s="3" t="s">
        <v>108</v>
      </c>
      <c r="C109" s="3" t="s">
        <v>108</v>
      </c>
      <c r="D109" s="3" t="s">
        <v>108</v>
      </c>
    </row>
    <row r="110" spans="1:4" x14ac:dyDescent="0.3">
      <c r="A110" s="3" t="s">
        <v>109</v>
      </c>
      <c r="B110" s="3" t="s">
        <v>108</v>
      </c>
      <c r="C110" s="3" t="s">
        <v>108</v>
      </c>
      <c r="D110" s="3" t="s">
        <v>108</v>
      </c>
    </row>
    <row r="111" spans="1:4" x14ac:dyDescent="0.3">
      <c r="A111" s="3" t="s">
        <v>108</v>
      </c>
      <c r="B111" s="3" t="s">
        <v>108</v>
      </c>
      <c r="C111" s="3" t="s">
        <v>108</v>
      </c>
      <c r="D111" s="3" t="s">
        <v>108</v>
      </c>
    </row>
    <row r="112" spans="1:4" x14ac:dyDescent="0.3">
      <c r="A112" s="3" t="s">
        <v>108</v>
      </c>
      <c r="B112" s="3" t="s">
        <v>108</v>
      </c>
      <c r="C112" s="3" t="s">
        <v>108</v>
      </c>
      <c r="D112" s="3" t="s">
        <v>108</v>
      </c>
    </row>
    <row r="113" spans="1:4" x14ac:dyDescent="0.3">
      <c r="A113" s="3" t="s">
        <v>108</v>
      </c>
      <c r="B113" s="3" t="s">
        <v>108</v>
      </c>
      <c r="C113" s="3" t="s">
        <v>108</v>
      </c>
      <c r="D113" s="3" t="s">
        <v>108</v>
      </c>
    </row>
    <row r="114" spans="1:4" x14ac:dyDescent="0.3">
      <c r="A114" s="3" t="s">
        <v>108</v>
      </c>
      <c r="B114" s="3" t="s">
        <v>108</v>
      </c>
      <c r="C114" s="3" t="s">
        <v>108</v>
      </c>
      <c r="D114" s="3" t="s">
        <v>108</v>
      </c>
    </row>
    <row r="115" spans="1:4" x14ac:dyDescent="0.3">
      <c r="A115" s="3" t="s">
        <v>108</v>
      </c>
      <c r="B115" s="3" t="s">
        <v>108</v>
      </c>
      <c r="C115" s="3" t="s">
        <v>108</v>
      </c>
      <c r="D115" s="3" t="s">
        <v>108</v>
      </c>
    </row>
    <row r="116" spans="1:4" x14ac:dyDescent="0.3">
      <c r="A116" s="3" t="s">
        <v>108</v>
      </c>
      <c r="B116" s="3" t="s">
        <v>109</v>
      </c>
      <c r="C116" s="3" t="s">
        <v>108</v>
      </c>
      <c r="D116" s="3" t="s">
        <v>108</v>
      </c>
    </row>
    <row r="117" spans="1:4" x14ac:dyDescent="0.3">
      <c r="A117" s="3" t="s">
        <v>108</v>
      </c>
      <c r="B117" s="3" t="s">
        <v>108</v>
      </c>
      <c r="C117" s="3" t="s">
        <v>108</v>
      </c>
      <c r="D117" s="3" t="s">
        <v>108</v>
      </c>
    </row>
    <row r="118" spans="1:4" x14ac:dyDescent="0.3">
      <c r="A118" s="3" t="s">
        <v>108</v>
      </c>
      <c r="B118" s="3" t="s">
        <v>108</v>
      </c>
      <c r="C118" s="3" t="s">
        <v>108</v>
      </c>
      <c r="D118" s="3" t="s">
        <v>108</v>
      </c>
    </row>
    <row r="119" spans="1:4" x14ac:dyDescent="0.3">
      <c r="A119" s="3" t="s">
        <v>108</v>
      </c>
      <c r="B119" s="3" t="s">
        <v>108</v>
      </c>
      <c r="C119" s="3" t="s">
        <v>108</v>
      </c>
      <c r="D119" s="3" t="s">
        <v>108</v>
      </c>
    </row>
    <row r="120" spans="1:4" x14ac:dyDescent="0.3">
      <c r="A120" s="3" t="s">
        <v>108</v>
      </c>
      <c r="B120" s="3" t="s">
        <v>108</v>
      </c>
      <c r="C120" s="3" t="s">
        <v>108</v>
      </c>
      <c r="D120" s="3" t="s">
        <v>108</v>
      </c>
    </row>
    <row r="121" spans="1:4" x14ac:dyDescent="0.3">
      <c r="A121" s="3" t="s">
        <v>108</v>
      </c>
      <c r="B121" s="3" t="s">
        <v>109</v>
      </c>
      <c r="C121" s="3" t="s">
        <v>108</v>
      </c>
      <c r="D121" s="3" t="s">
        <v>108</v>
      </c>
    </row>
    <row r="122" spans="1:4" x14ac:dyDescent="0.3">
      <c r="A122" s="3" t="s">
        <v>108</v>
      </c>
      <c r="B122" s="3" t="s">
        <v>108</v>
      </c>
      <c r="C122" s="3" t="s">
        <v>108</v>
      </c>
      <c r="D122" s="3" t="s">
        <v>108</v>
      </c>
    </row>
    <row r="123" spans="1:4" x14ac:dyDescent="0.3">
      <c r="A123" s="3" t="s">
        <v>108</v>
      </c>
      <c r="B123" s="3" t="s">
        <v>108</v>
      </c>
      <c r="C123" s="3" t="s">
        <v>108</v>
      </c>
      <c r="D123" s="3" t="s">
        <v>108</v>
      </c>
    </row>
    <row r="124" spans="1:4" x14ac:dyDescent="0.3">
      <c r="A124" s="3" t="s">
        <v>109</v>
      </c>
      <c r="B124" s="3" t="s">
        <v>108</v>
      </c>
      <c r="C124" s="3" t="s">
        <v>108</v>
      </c>
      <c r="D124" s="3" t="s">
        <v>108</v>
      </c>
    </row>
    <row r="125" spans="1:4" x14ac:dyDescent="0.3">
      <c r="A125" s="3" t="s">
        <v>108</v>
      </c>
      <c r="B125" s="3" t="s">
        <v>108</v>
      </c>
      <c r="C125" s="3" t="s">
        <v>108</v>
      </c>
      <c r="D125" s="3" t="s">
        <v>108</v>
      </c>
    </row>
    <row r="126" spans="1:4" x14ac:dyDescent="0.3">
      <c r="A126" s="3" t="s">
        <v>108</v>
      </c>
      <c r="B126" s="3" t="s">
        <v>108</v>
      </c>
      <c r="C126" s="3" t="s">
        <v>108</v>
      </c>
      <c r="D126" s="3" t="s">
        <v>108</v>
      </c>
    </row>
    <row r="127" spans="1:4" x14ac:dyDescent="0.3">
      <c r="A127" s="3" t="s">
        <v>108</v>
      </c>
      <c r="B127" s="3" t="s">
        <v>108</v>
      </c>
      <c r="C127" s="3" t="s">
        <v>108</v>
      </c>
      <c r="D127" s="3" t="s">
        <v>108</v>
      </c>
    </row>
    <row r="128" spans="1:4" x14ac:dyDescent="0.3">
      <c r="A128" s="3" t="s">
        <v>108</v>
      </c>
      <c r="B128" s="3" t="s">
        <v>108</v>
      </c>
      <c r="C128" s="3" t="s">
        <v>108</v>
      </c>
      <c r="D128" s="3" t="s">
        <v>108</v>
      </c>
    </row>
    <row r="129" spans="1:4" x14ac:dyDescent="0.3">
      <c r="A129" s="3" t="s">
        <v>108</v>
      </c>
      <c r="B129" s="3" t="s">
        <v>108</v>
      </c>
      <c r="C129" s="3" t="s">
        <v>109</v>
      </c>
      <c r="D129" s="3" t="s">
        <v>108</v>
      </c>
    </row>
    <row r="130" spans="1:4" x14ac:dyDescent="0.3">
      <c r="A130" s="3" t="s">
        <v>108</v>
      </c>
      <c r="B130" s="3" t="s">
        <v>108</v>
      </c>
      <c r="C130" s="3" t="s">
        <v>108</v>
      </c>
      <c r="D130" s="3" t="s">
        <v>108</v>
      </c>
    </row>
    <row r="131" spans="1:4" x14ac:dyDescent="0.3">
      <c r="A131" s="3" t="s">
        <v>108</v>
      </c>
      <c r="B131" s="3" t="s">
        <v>108</v>
      </c>
      <c r="C131" s="3" t="s">
        <v>108</v>
      </c>
      <c r="D131" s="3" t="s">
        <v>108</v>
      </c>
    </row>
    <row r="132" spans="1:4" x14ac:dyDescent="0.3">
      <c r="A132" s="3" t="s">
        <v>108</v>
      </c>
      <c r="B132" s="3" t="s">
        <v>108</v>
      </c>
      <c r="C132" s="3" t="s">
        <v>108</v>
      </c>
      <c r="D132" s="3" t="s">
        <v>108</v>
      </c>
    </row>
    <row r="133" spans="1:4" x14ac:dyDescent="0.3">
      <c r="A133" s="3" t="s">
        <v>108</v>
      </c>
      <c r="B133" s="3" t="s">
        <v>109</v>
      </c>
      <c r="C133" s="3" t="s">
        <v>108</v>
      </c>
      <c r="D133" s="3" t="s">
        <v>108</v>
      </c>
    </row>
    <row r="134" spans="1:4" x14ac:dyDescent="0.3">
      <c r="A134" s="3" t="s">
        <v>108</v>
      </c>
      <c r="B134" s="3" t="s">
        <v>108</v>
      </c>
      <c r="C134" s="3" t="s">
        <v>108</v>
      </c>
      <c r="D134" s="3" t="s">
        <v>108</v>
      </c>
    </row>
    <row r="135" spans="1:4" x14ac:dyDescent="0.3">
      <c r="A135" s="3" t="s">
        <v>109</v>
      </c>
      <c r="B135" s="3" t="s">
        <v>108</v>
      </c>
      <c r="C135" s="3" t="s">
        <v>108</v>
      </c>
      <c r="D135" s="3" t="s">
        <v>108</v>
      </c>
    </row>
    <row r="136" spans="1:4" x14ac:dyDescent="0.3">
      <c r="A136" s="3" t="s">
        <v>108</v>
      </c>
      <c r="B136" s="3" t="s">
        <v>108</v>
      </c>
      <c r="C136" s="3" t="s">
        <v>108</v>
      </c>
      <c r="D136" s="3" t="s">
        <v>108</v>
      </c>
    </row>
    <row r="137" spans="1:4" x14ac:dyDescent="0.3">
      <c r="A137" s="3" t="s">
        <v>108</v>
      </c>
      <c r="B137" s="3" t="s">
        <v>108</v>
      </c>
      <c r="C137" s="3" t="s">
        <v>108</v>
      </c>
      <c r="D137" s="3" t="s">
        <v>108</v>
      </c>
    </row>
    <row r="138" spans="1:4" x14ac:dyDescent="0.3">
      <c r="A138" s="3" t="s">
        <v>108</v>
      </c>
      <c r="B138" s="3" t="s">
        <v>108</v>
      </c>
      <c r="C138" s="3" t="s">
        <v>108</v>
      </c>
      <c r="D138" s="3" t="s">
        <v>108</v>
      </c>
    </row>
    <row r="139" spans="1:4" x14ac:dyDescent="0.3">
      <c r="A139" s="3" t="s">
        <v>108</v>
      </c>
      <c r="B139" s="3" t="s">
        <v>108</v>
      </c>
      <c r="C139" s="3" t="s">
        <v>108</v>
      </c>
      <c r="D139" s="3" t="s">
        <v>108</v>
      </c>
    </row>
    <row r="140" spans="1:4" x14ac:dyDescent="0.3">
      <c r="A140" s="3" t="s">
        <v>108</v>
      </c>
      <c r="B140" s="3" t="s">
        <v>108</v>
      </c>
      <c r="C140" s="3" t="s">
        <v>108</v>
      </c>
      <c r="D140" s="3" t="s">
        <v>108</v>
      </c>
    </row>
    <row r="141" spans="1:4" x14ac:dyDescent="0.3">
      <c r="A141" s="3" t="s">
        <v>108</v>
      </c>
      <c r="B141" s="3" t="s">
        <v>108</v>
      </c>
      <c r="C141" s="3" t="s">
        <v>108</v>
      </c>
      <c r="D141" s="3" t="s">
        <v>108</v>
      </c>
    </row>
    <row r="142" spans="1:4" x14ac:dyDescent="0.3">
      <c r="A142" s="3" t="s">
        <v>108</v>
      </c>
      <c r="B142" s="3" t="s">
        <v>108</v>
      </c>
      <c r="C142" s="3" t="s">
        <v>108</v>
      </c>
      <c r="D142" s="3" t="s">
        <v>108</v>
      </c>
    </row>
    <row r="143" spans="1:4" x14ac:dyDescent="0.3">
      <c r="A143" s="3" t="s">
        <v>108</v>
      </c>
      <c r="B143" s="3" t="s">
        <v>108</v>
      </c>
      <c r="C143" s="3" t="s">
        <v>108</v>
      </c>
      <c r="D143" s="3" t="s">
        <v>108</v>
      </c>
    </row>
    <row r="144" spans="1:4" x14ac:dyDescent="0.3">
      <c r="A144" s="3" t="s">
        <v>108</v>
      </c>
      <c r="B144" s="3" t="s">
        <v>108</v>
      </c>
      <c r="C144" s="3" t="s">
        <v>108</v>
      </c>
      <c r="D144" s="3" t="s">
        <v>109</v>
      </c>
    </row>
    <row r="145" spans="1:4" x14ac:dyDescent="0.3">
      <c r="A145" s="3" t="s">
        <v>108</v>
      </c>
      <c r="B145" s="3" t="s">
        <v>109</v>
      </c>
      <c r="C145" s="3" t="s">
        <v>108</v>
      </c>
      <c r="D145" s="3" t="s">
        <v>109</v>
      </c>
    </row>
    <row r="146" spans="1:4" x14ac:dyDescent="0.3">
      <c r="A146" s="3" t="s">
        <v>108</v>
      </c>
      <c r="B146" s="3" t="s">
        <v>109</v>
      </c>
      <c r="C146" s="3" t="s">
        <v>108</v>
      </c>
      <c r="D146" s="3" t="s">
        <v>108</v>
      </c>
    </row>
    <row r="147" spans="1:4" x14ac:dyDescent="0.3">
      <c r="A147" s="3" t="s">
        <v>108</v>
      </c>
      <c r="B147" s="3" t="s">
        <v>108</v>
      </c>
      <c r="C147" s="3" t="s">
        <v>108</v>
      </c>
      <c r="D147" s="3" t="s">
        <v>108</v>
      </c>
    </row>
    <row r="148" spans="1:4" x14ac:dyDescent="0.3">
      <c r="A148" s="3" t="s">
        <v>108</v>
      </c>
      <c r="B148" s="3" t="s">
        <v>108</v>
      </c>
      <c r="C148" s="3" t="s">
        <v>108</v>
      </c>
      <c r="D148" s="3" t="s">
        <v>108</v>
      </c>
    </row>
    <row r="149" spans="1:4" x14ac:dyDescent="0.3">
      <c r="A149" s="3" t="s">
        <v>109</v>
      </c>
      <c r="B149" s="3" t="s">
        <v>108</v>
      </c>
      <c r="C149" s="3" t="s">
        <v>109</v>
      </c>
      <c r="D149" s="3" t="s">
        <v>108</v>
      </c>
    </row>
    <row r="150" spans="1:4" x14ac:dyDescent="0.3">
      <c r="A150" s="3" t="s">
        <v>108</v>
      </c>
      <c r="B150" s="3" t="s">
        <v>108</v>
      </c>
      <c r="C150" s="3" t="s">
        <v>108</v>
      </c>
      <c r="D150" s="3" t="s">
        <v>108</v>
      </c>
    </row>
    <row r="151" spans="1:4" x14ac:dyDescent="0.3">
      <c r="A151" s="3" t="s">
        <v>108</v>
      </c>
      <c r="B151" s="3" t="s">
        <v>108</v>
      </c>
      <c r="C151" s="3" t="s">
        <v>108</v>
      </c>
      <c r="D151" s="3" t="s">
        <v>108</v>
      </c>
    </row>
    <row r="152" spans="1:4" x14ac:dyDescent="0.3">
      <c r="A152" s="3" t="s">
        <v>108</v>
      </c>
      <c r="B152" s="3" t="s">
        <v>108</v>
      </c>
      <c r="C152" s="3" t="s">
        <v>108</v>
      </c>
      <c r="D152" s="3" t="s">
        <v>108</v>
      </c>
    </row>
    <row r="153" spans="1:4" x14ac:dyDescent="0.3">
      <c r="A153" s="3" t="s">
        <v>108</v>
      </c>
      <c r="B153" s="3" t="s">
        <v>108</v>
      </c>
      <c r="C153" s="3" t="s">
        <v>108</v>
      </c>
      <c r="D153" s="3" t="s">
        <v>108</v>
      </c>
    </row>
    <row r="154" spans="1:4" x14ac:dyDescent="0.3">
      <c r="A154" s="3" t="s">
        <v>108</v>
      </c>
      <c r="B154" s="3" t="s">
        <v>108</v>
      </c>
      <c r="C154" s="3" t="s">
        <v>108</v>
      </c>
      <c r="D154" s="3" t="s">
        <v>108</v>
      </c>
    </row>
    <row r="155" spans="1:4" x14ac:dyDescent="0.3">
      <c r="A155" s="3" t="s">
        <v>108</v>
      </c>
      <c r="B155" s="3" t="s">
        <v>108</v>
      </c>
      <c r="C155" s="3" t="s">
        <v>108</v>
      </c>
      <c r="D155" s="3" t="s">
        <v>108</v>
      </c>
    </row>
    <row r="156" spans="1:4" x14ac:dyDescent="0.3">
      <c r="A156" s="3" t="s">
        <v>108</v>
      </c>
      <c r="B156" s="3" t="s">
        <v>108</v>
      </c>
      <c r="C156" s="3" t="s">
        <v>108</v>
      </c>
      <c r="D156" s="3" t="s">
        <v>108</v>
      </c>
    </row>
    <row r="157" spans="1:4" x14ac:dyDescent="0.3">
      <c r="A157" s="3" t="s">
        <v>108</v>
      </c>
      <c r="B157" s="3" t="s">
        <v>109</v>
      </c>
      <c r="C157" s="3" t="s">
        <v>109</v>
      </c>
      <c r="D157" s="3" t="s">
        <v>108</v>
      </c>
    </row>
    <row r="158" spans="1:4" x14ac:dyDescent="0.3">
      <c r="A158" s="3" t="s">
        <v>108</v>
      </c>
      <c r="B158" s="3" t="s">
        <v>108</v>
      </c>
      <c r="C158" s="3" t="s">
        <v>108</v>
      </c>
      <c r="D158" s="3" t="s">
        <v>108</v>
      </c>
    </row>
    <row r="159" spans="1:4" x14ac:dyDescent="0.3">
      <c r="A159" s="3" t="s">
        <v>108</v>
      </c>
      <c r="B159" s="3" t="s">
        <v>108</v>
      </c>
      <c r="C159" s="3" t="s">
        <v>108</v>
      </c>
      <c r="D159" s="3" t="s">
        <v>108</v>
      </c>
    </row>
    <row r="160" spans="1:4" x14ac:dyDescent="0.3">
      <c r="A160" s="3" t="s">
        <v>108</v>
      </c>
      <c r="B160" s="3" t="s">
        <v>108</v>
      </c>
      <c r="C160" s="3" t="s">
        <v>108</v>
      </c>
      <c r="D160" s="3" t="s">
        <v>108</v>
      </c>
    </row>
    <row r="161" spans="1:4" x14ac:dyDescent="0.3">
      <c r="A161" s="3" t="s">
        <v>108</v>
      </c>
      <c r="B161" s="3" t="s">
        <v>108</v>
      </c>
      <c r="C161" s="3" t="s">
        <v>108</v>
      </c>
      <c r="D161" s="3" t="s">
        <v>108</v>
      </c>
    </row>
    <row r="162" spans="1:4" x14ac:dyDescent="0.3">
      <c r="A162" s="3" t="s">
        <v>108</v>
      </c>
      <c r="B162" s="3" t="s">
        <v>108</v>
      </c>
      <c r="C162" s="3" t="s">
        <v>108</v>
      </c>
      <c r="D162" s="3" t="s">
        <v>108</v>
      </c>
    </row>
    <row r="163" spans="1:4" x14ac:dyDescent="0.3">
      <c r="A163" s="3" t="s">
        <v>108</v>
      </c>
      <c r="B163" s="3" t="s">
        <v>108</v>
      </c>
      <c r="C163" s="3" t="s">
        <v>108</v>
      </c>
      <c r="D163" s="3" t="s">
        <v>108</v>
      </c>
    </row>
    <row r="164" spans="1:4" x14ac:dyDescent="0.3">
      <c r="A164" s="3" t="s">
        <v>108</v>
      </c>
      <c r="B164" s="3" t="s">
        <v>108</v>
      </c>
      <c r="C164" s="3" t="s">
        <v>108</v>
      </c>
      <c r="D164" s="3" t="s">
        <v>108</v>
      </c>
    </row>
    <row r="165" spans="1:4" x14ac:dyDescent="0.3">
      <c r="A165" s="3" t="s">
        <v>108</v>
      </c>
      <c r="B165" s="3" t="s">
        <v>108</v>
      </c>
      <c r="C165" s="3" t="s">
        <v>108</v>
      </c>
      <c r="D165" s="3" t="s">
        <v>108</v>
      </c>
    </row>
    <row r="166" spans="1:4" x14ac:dyDescent="0.3">
      <c r="A166" s="3" t="s">
        <v>108</v>
      </c>
      <c r="B166" s="3" t="s">
        <v>109</v>
      </c>
      <c r="C166" s="3" t="s">
        <v>108</v>
      </c>
      <c r="D166" s="3" t="s">
        <v>108</v>
      </c>
    </row>
    <row r="167" spans="1:4" x14ac:dyDescent="0.3">
      <c r="A167" s="3" t="s">
        <v>108</v>
      </c>
      <c r="B167" s="3" t="s">
        <v>108</v>
      </c>
      <c r="C167" s="3" t="s">
        <v>108</v>
      </c>
      <c r="D167" s="3" t="s">
        <v>108</v>
      </c>
    </row>
    <row r="168" spans="1:4" x14ac:dyDescent="0.3">
      <c r="A168" s="3" t="s">
        <v>108</v>
      </c>
      <c r="B168" s="3" t="s">
        <v>108</v>
      </c>
      <c r="C168" s="3" t="s">
        <v>108</v>
      </c>
      <c r="D168" s="3" t="s">
        <v>109</v>
      </c>
    </row>
    <row r="169" spans="1:4" x14ac:dyDescent="0.3">
      <c r="A169" s="3" t="s">
        <v>108</v>
      </c>
      <c r="B169" s="3" t="s">
        <v>108</v>
      </c>
      <c r="C169" s="3" t="s">
        <v>108</v>
      </c>
      <c r="D169" s="3" t="s">
        <v>108</v>
      </c>
    </row>
    <row r="170" spans="1:4" x14ac:dyDescent="0.3">
      <c r="A170" s="3" t="s">
        <v>108</v>
      </c>
      <c r="B170" s="3" t="s">
        <v>108</v>
      </c>
      <c r="C170" s="3" t="s">
        <v>108</v>
      </c>
      <c r="D170" s="3" t="s">
        <v>108</v>
      </c>
    </row>
    <row r="171" spans="1:4" x14ac:dyDescent="0.3">
      <c r="A171" s="3" t="s">
        <v>108</v>
      </c>
      <c r="B171" s="3" t="s">
        <v>108</v>
      </c>
      <c r="C171" s="3" t="s">
        <v>109</v>
      </c>
      <c r="D171" s="3" t="s">
        <v>108</v>
      </c>
    </row>
    <row r="172" spans="1:4" x14ac:dyDescent="0.3">
      <c r="A172" s="3" t="s">
        <v>109</v>
      </c>
      <c r="B172" s="3" t="s">
        <v>108</v>
      </c>
      <c r="C172" s="3" t="s">
        <v>108</v>
      </c>
      <c r="D172" s="3" t="s">
        <v>108</v>
      </c>
    </row>
    <row r="173" spans="1:4" x14ac:dyDescent="0.3">
      <c r="A173" s="3" t="s">
        <v>108</v>
      </c>
      <c r="B173" s="3" t="s">
        <v>108</v>
      </c>
      <c r="C173" s="3" t="s">
        <v>108</v>
      </c>
      <c r="D173" s="3" t="s">
        <v>108</v>
      </c>
    </row>
    <row r="174" spans="1:4" x14ac:dyDescent="0.3">
      <c r="A174" s="3" t="s">
        <v>109</v>
      </c>
      <c r="B174" s="3" t="s">
        <v>108</v>
      </c>
      <c r="C174" s="3" t="s">
        <v>108</v>
      </c>
      <c r="D174" s="3" t="s">
        <v>108</v>
      </c>
    </row>
    <row r="175" spans="1:4" x14ac:dyDescent="0.3">
      <c r="A175" s="3" t="s">
        <v>108</v>
      </c>
      <c r="B175" s="3" t="s">
        <v>109</v>
      </c>
      <c r="C175" s="3" t="s">
        <v>108</v>
      </c>
      <c r="D175" s="3" t="s">
        <v>108</v>
      </c>
    </row>
    <row r="176" spans="1:4" x14ac:dyDescent="0.3">
      <c r="A176" s="3" t="s">
        <v>108</v>
      </c>
      <c r="B176" s="3" t="s">
        <v>108</v>
      </c>
      <c r="C176" s="3" t="s">
        <v>108</v>
      </c>
      <c r="D176" s="3" t="s">
        <v>108</v>
      </c>
    </row>
    <row r="177" spans="1:4" x14ac:dyDescent="0.3">
      <c r="A177" s="3" t="s">
        <v>108</v>
      </c>
      <c r="B177" s="3" t="s">
        <v>109</v>
      </c>
      <c r="C177" s="3" t="s">
        <v>108</v>
      </c>
      <c r="D177" s="3" t="s">
        <v>108</v>
      </c>
    </row>
    <row r="178" spans="1:4" x14ac:dyDescent="0.3">
      <c r="A178" s="3" t="s">
        <v>108</v>
      </c>
      <c r="B178" s="3" t="s">
        <v>108</v>
      </c>
      <c r="C178" s="3" t="s">
        <v>108</v>
      </c>
      <c r="D178" s="3" t="s">
        <v>108</v>
      </c>
    </row>
    <row r="179" spans="1:4" x14ac:dyDescent="0.3">
      <c r="A179" s="3" t="s">
        <v>108</v>
      </c>
      <c r="B179" s="3" t="s">
        <v>108</v>
      </c>
      <c r="C179" s="3" t="s">
        <v>108</v>
      </c>
      <c r="D179" s="3" t="s">
        <v>108</v>
      </c>
    </row>
    <row r="180" spans="1:4" x14ac:dyDescent="0.3">
      <c r="A180" s="3" t="s">
        <v>108</v>
      </c>
      <c r="B180" s="3" t="s">
        <v>108</v>
      </c>
      <c r="C180" s="3" t="s">
        <v>109</v>
      </c>
      <c r="D180" s="3" t="s">
        <v>108</v>
      </c>
    </row>
    <row r="181" spans="1:4" x14ac:dyDescent="0.3">
      <c r="A181" s="3" t="s">
        <v>108</v>
      </c>
      <c r="B181" s="3" t="s">
        <v>108</v>
      </c>
      <c r="C181" s="3" t="s">
        <v>108</v>
      </c>
      <c r="D181" s="3" t="s">
        <v>108</v>
      </c>
    </row>
    <row r="182" spans="1:4" x14ac:dyDescent="0.3">
      <c r="A182" s="3" t="s">
        <v>108</v>
      </c>
      <c r="B182" s="3" t="s">
        <v>109</v>
      </c>
      <c r="C182" s="3" t="s">
        <v>109</v>
      </c>
      <c r="D182" s="3" t="s">
        <v>108</v>
      </c>
    </row>
    <row r="183" spans="1:4" x14ac:dyDescent="0.3">
      <c r="A183" s="3" t="s">
        <v>108</v>
      </c>
      <c r="B183" s="3" t="s">
        <v>108</v>
      </c>
      <c r="C183" s="3" t="s">
        <v>108</v>
      </c>
      <c r="D183" s="3" t="s">
        <v>108</v>
      </c>
    </row>
    <row r="184" spans="1:4" x14ac:dyDescent="0.3">
      <c r="A184" s="3" t="s">
        <v>108</v>
      </c>
      <c r="B184" s="3" t="s">
        <v>108</v>
      </c>
      <c r="C184" s="3" t="s">
        <v>108</v>
      </c>
      <c r="D184" s="3" t="s">
        <v>109</v>
      </c>
    </row>
    <row r="185" spans="1:4" x14ac:dyDescent="0.3">
      <c r="A185" s="3" t="s">
        <v>108</v>
      </c>
      <c r="B185" s="3" t="s">
        <v>108</v>
      </c>
      <c r="C185" s="3" t="s">
        <v>108</v>
      </c>
      <c r="D185" s="3" t="s">
        <v>109</v>
      </c>
    </row>
    <row r="186" spans="1:4" x14ac:dyDescent="0.3">
      <c r="A186" s="3" t="s">
        <v>108</v>
      </c>
      <c r="B186" s="3" t="s">
        <v>109</v>
      </c>
      <c r="C186" s="3" t="s">
        <v>108</v>
      </c>
      <c r="D186" s="3" t="s">
        <v>108</v>
      </c>
    </row>
    <row r="187" spans="1:4" x14ac:dyDescent="0.3">
      <c r="A187" s="3" t="s">
        <v>108</v>
      </c>
      <c r="B187" s="3" t="s">
        <v>108</v>
      </c>
      <c r="C187" s="3" t="s">
        <v>108</v>
      </c>
      <c r="D187" s="3" t="s">
        <v>108</v>
      </c>
    </row>
    <row r="188" spans="1:4" x14ac:dyDescent="0.3">
      <c r="A188" s="3" t="s">
        <v>108</v>
      </c>
      <c r="B188" s="3" t="s">
        <v>108</v>
      </c>
      <c r="C188" s="3" t="s">
        <v>108</v>
      </c>
      <c r="D188" s="3" t="s">
        <v>108</v>
      </c>
    </row>
    <row r="189" spans="1:4" x14ac:dyDescent="0.3">
      <c r="A189" s="3" t="s">
        <v>108</v>
      </c>
      <c r="B189" s="3" t="s">
        <v>108</v>
      </c>
      <c r="C189" s="3" t="s">
        <v>108</v>
      </c>
      <c r="D189" s="3" t="s">
        <v>108</v>
      </c>
    </row>
    <row r="190" spans="1:4" x14ac:dyDescent="0.3">
      <c r="A190" s="3" t="s">
        <v>108</v>
      </c>
      <c r="B190" s="3" t="s">
        <v>109</v>
      </c>
      <c r="C190" s="3" t="s">
        <v>108</v>
      </c>
      <c r="D190" s="3" t="s">
        <v>109</v>
      </c>
    </row>
    <row r="191" spans="1:4" x14ac:dyDescent="0.3">
      <c r="A191" s="3" t="s">
        <v>108</v>
      </c>
      <c r="B191" s="3" t="s">
        <v>108</v>
      </c>
      <c r="C191" s="3" t="s">
        <v>108</v>
      </c>
      <c r="D191" s="3" t="s">
        <v>109</v>
      </c>
    </row>
    <row r="192" spans="1:4" x14ac:dyDescent="0.3">
      <c r="A192" s="3" t="s">
        <v>109</v>
      </c>
      <c r="B192" s="3" t="s">
        <v>108</v>
      </c>
      <c r="C192" s="3" t="s">
        <v>108</v>
      </c>
      <c r="D192" s="3" t="s">
        <v>108</v>
      </c>
    </row>
    <row r="193" spans="1:4" x14ac:dyDescent="0.3">
      <c r="A193" s="3" t="s">
        <v>108</v>
      </c>
      <c r="B193" s="3" t="s">
        <v>109</v>
      </c>
      <c r="C193" s="3" t="s">
        <v>108</v>
      </c>
      <c r="D193" s="3" t="s">
        <v>108</v>
      </c>
    </row>
    <row r="194" spans="1:4" x14ac:dyDescent="0.3">
      <c r="A194" s="3" t="s">
        <v>108</v>
      </c>
      <c r="B194" s="3" t="s">
        <v>108</v>
      </c>
      <c r="C194" s="3" t="s">
        <v>108</v>
      </c>
      <c r="D194" s="3" t="s">
        <v>109</v>
      </c>
    </row>
    <row r="195" spans="1:4" x14ac:dyDescent="0.3">
      <c r="A195" s="3" t="s">
        <v>108</v>
      </c>
      <c r="B195" s="3" t="s">
        <v>108</v>
      </c>
      <c r="C195" s="3" t="s">
        <v>108</v>
      </c>
      <c r="D195" s="3" t="s">
        <v>108</v>
      </c>
    </row>
    <row r="196" spans="1:4" x14ac:dyDescent="0.3">
      <c r="A196" s="3" t="s">
        <v>108</v>
      </c>
      <c r="B196" s="3" t="s">
        <v>108</v>
      </c>
      <c r="C196" s="3" t="s">
        <v>108</v>
      </c>
      <c r="D196" s="3" t="s">
        <v>108</v>
      </c>
    </row>
    <row r="197" spans="1:4" x14ac:dyDescent="0.3">
      <c r="A197" s="3" t="s">
        <v>108</v>
      </c>
      <c r="B197" s="3" t="s">
        <v>108</v>
      </c>
      <c r="C197" s="3" t="s">
        <v>108</v>
      </c>
      <c r="D197" s="3" t="s">
        <v>108</v>
      </c>
    </row>
    <row r="198" spans="1:4" x14ac:dyDescent="0.3">
      <c r="A198" s="3" t="s">
        <v>108</v>
      </c>
      <c r="B198" s="3" t="s">
        <v>108</v>
      </c>
      <c r="C198" s="3" t="s">
        <v>108</v>
      </c>
      <c r="D198" s="3" t="s">
        <v>108</v>
      </c>
    </row>
    <row r="199" spans="1:4" x14ac:dyDescent="0.3">
      <c r="A199" s="3" t="s">
        <v>108</v>
      </c>
      <c r="B199" s="3" t="s">
        <v>108</v>
      </c>
      <c r="C199" s="3" t="s">
        <v>108</v>
      </c>
      <c r="D199" s="3" t="s">
        <v>108</v>
      </c>
    </row>
    <row r="200" spans="1:4" x14ac:dyDescent="0.3">
      <c r="A200" s="3" t="s">
        <v>108</v>
      </c>
      <c r="B200" s="3" t="s">
        <v>108</v>
      </c>
      <c r="C200" s="3" t="s">
        <v>108</v>
      </c>
      <c r="D200" s="3" t="s">
        <v>108</v>
      </c>
    </row>
    <row r="201" spans="1:4" x14ac:dyDescent="0.3">
      <c r="A201" s="3" t="s">
        <v>108</v>
      </c>
      <c r="B201" s="3" t="s">
        <v>108</v>
      </c>
      <c r="C201" s="3" t="s">
        <v>108</v>
      </c>
      <c r="D201" s="3" t="s">
        <v>108</v>
      </c>
    </row>
    <row r="202" spans="1:4" x14ac:dyDescent="0.3">
      <c r="A202" s="3" t="s">
        <v>108</v>
      </c>
      <c r="B202" s="3" t="s">
        <v>108</v>
      </c>
      <c r="C202" s="3" t="s">
        <v>108</v>
      </c>
      <c r="D202" s="3" t="s">
        <v>108</v>
      </c>
    </row>
    <row r="203" spans="1:4" x14ac:dyDescent="0.3">
      <c r="A203" s="3" t="s">
        <v>108</v>
      </c>
      <c r="B203" s="3" t="s">
        <v>108</v>
      </c>
      <c r="C203" s="3" t="s">
        <v>108</v>
      </c>
      <c r="D203" s="3" t="s">
        <v>108</v>
      </c>
    </row>
    <row r="204" spans="1:4" x14ac:dyDescent="0.3">
      <c r="A204" s="3" t="s">
        <v>108</v>
      </c>
      <c r="B204" s="3" t="s">
        <v>108</v>
      </c>
      <c r="C204" s="3" t="s">
        <v>108</v>
      </c>
      <c r="D204" s="3" t="s">
        <v>109</v>
      </c>
    </row>
    <row r="205" spans="1:4" x14ac:dyDescent="0.3">
      <c r="A205" s="3" t="s">
        <v>108</v>
      </c>
      <c r="B205" s="3" t="s">
        <v>109</v>
      </c>
      <c r="C205" s="3" t="s">
        <v>108</v>
      </c>
      <c r="D205" s="3" t="s">
        <v>108</v>
      </c>
    </row>
    <row r="206" spans="1:4" x14ac:dyDescent="0.3">
      <c r="A206" s="3" t="s">
        <v>108</v>
      </c>
      <c r="B206" s="3" t="s">
        <v>108</v>
      </c>
      <c r="C206" s="3" t="s">
        <v>108</v>
      </c>
      <c r="D206" s="3" t="s">
        <v>108</v>
      </c>
    </row>
    <row r="207" spans="1:4" x14ac:dyDescent="0.3">
      <c r="A207" s="3" t="s">
        <v>108</v>
      </c>
      <c r="B207" s="3" t="s">
        <v>108</v>
      </c>
      <c r="C207" s="3" t="s">
        <v>108</v>
      </c>
      <c r="D207" s="3" t="s">
        <v>108</v>
      </c>
    </row>
    <row r="208" spans="1:4" x14ac:dyDescent="0.3">
      <c r="A208" s="3" t="s">
        <v>108</v>
      </c>
      <c r="B208" s="3" t="s">
        <v>108</v>
      </c>
      <c r="C208" s="3" t="s">
        <v>108</v>
      </c>
      <c r="D208" s="3" t="s">
        <v>108</v>
      </c>
    </row>
    <row r="209" spans="1:4" x14ac:dyDescent="0.3">
      <c r="A209" s="3" t="s">
        <v>108</v>
      </c>
      <c r="B209" s="3" t="s">
        <v>108</v>
      </c>
      <c r="C209" s="3" t="s">
        <v>108</v>
      </c>
      <c r="D209" s="3" t="s">
        <v>108</v>
      </c>
    </row>
    <row r="210" spans="1:4" x14ac:dyDescent="0.3">
      <c r="A210" s="3" t="s">
        <v>108</v>
      </c>
      <c r="B210" s="3" t="s">
        <v>108</v>
      </c>
      <c r="C210" s="3" t="s">
        <v>108</v>
      </c>
      <c r="D210" s="3" t="s">
        <v>108</v>
      </c>
    </row>
    <row r="211" spans="1:4" x14ac:dyDescent="0.3">
      <c r="A211" s="3" t="s">
        <v>108</v>
      </c>
      <c r="B211" s="3" t="s">
        <v>108</v>
      </c>
      <c r="C211" s="3" t="s">
        <v>108</v>
      </c>
      <c r="D211" s="3" t="s">
        <v>108</v>
      </c>
    </row>
    <row r="212" spans="1:4" x14ac:dyDescent="0.3">
      <c r="A212" s="3" t="s">
        <v>108</v>
      </c>
      <c r="B212" s="3" t="s">
        <v>108</v>
      </c>
      <c r="C212" s="3" t="s">
        <v>108</v>
      </c>
      <c r="D212" s="3" t="s">
        <v>108</v>
      </c>
    </row>
    <row r="213" spans="1:4" x14ac:dyDescent="0.3">
      <c r="A213" s="3" t="s">
        <v>108</v>
      </c>
      <c r="B213" s="3" t="s">
        <v>108</v>
      </c>
      <c r="C213" s="3" t="s">
        <v>108</v>
      </c>
      <c r="D213" s="3" t="s">
        <v>108</v>
      </c>
    </row>
    <row r="214" spans="1:4" x14ac:dyDescent="0.3">
      <c r="A214" s="3" t="s">
        <v>108</v>
      </c>
      <c r="B214" s="3" t="s">
        <v>109</v>
      </c>
      <c r="C214" s="3" t="s">
        <v>109</v>
      </c>
      <c r="D214" s="3" t="s">
        <v>108</v>
      </c>
    </row>
    <row r="215" spans="1:4" x14ac:dyDescent="0.3">
      <c r="A215" s="3" t="s">
        <v>108</v>
      </c>
      <c r="B215" s="3" t="s">
        <v>108</v>
      </c>
      <c r="C215" s="3" t="s">
        <v>108</v>
      </c>
      <c r="D215" s="3" t="s">
        <v>108</v>
      </c>
    </row>
    <row r="216" spans="1:4" x14ac:dyDescent="0.3">
      <c r="A216" s="3" t="s">
        <v>108</v>
      </c>
      <c r="B216" s="3" t="s">
        <v>108</v>
      </c>
      <c r="C216" s="3" t="s">
        <v>108</v>
      </c>
      <c r="D216" s="3" t="s">
        <v>108</v>
      </c>
    </row>
    <row r="217" spans="1:4" x14ac:dyDescent="0.3">
      <c r="A217" s="3" t="s">
        <v>108</v>
      </c>
      <c r="B217" s="3" t="s">
        <v>108</v>
      </c>
      <c r="C217" s="3" t="s">
        <v>108</v>
      </c>
      <c r="D217" s="3" t="s">
        <v>108</v>
      </c>
    </row>
    <row r="218" spans="1:4" x14ac:dyDescent="0.3">
      <c r="A218" s="3" t="s">
        <v>108</v>
      </c>
      <c r="B218" s="3" t="s">
        <v>108</v>
      </c>
      <c r="C218" s="3" t="s">
        <v>108</v>
      </c>
      <c r="D218" s="3" t="s">
        <v>108</v>
      </c>
    </row>
    <row r="219" spans="1:4" x14ac:dyDescent="0.3">
      <c r="A219" s="3" t="s">
        <v>108</v>
      </c>
      <c r="B219" s="3" t="s">
        <v>108</v>
      </c>
      <c r="C219" s="3" t="s">
        <v>108</v>
      </c>
      <c r="D219" s="3" t="s">
        <v>108</v>
      </c>
    </row>
    <row r="220" spans="1:4" x14ac:dyDescent="0.3">
      <c r="A220" s="3" t="s">
        <v>108</v>
      </c>
      <c r="B220" s="3" t="s">
        <v>108</v>
      </c>
      <c r="C220" s="3" t="s">
        <v>108</v>
      </c>
      <c r="D220" s="3" t="s">
        <v>108</v>
      </c>
    </row>
    <row r="221" spans="1:4" x14ac:dyDescent="0.3">
      <c r="A221" s="3" t="s">
        <v>108</v>
      </c>
      <c r="B221" s="3" t="s">
        <v>108</v>
      </c>
      <c r="C221" s="3" t="s">
        <v>108</v>
      </c>
      <c r="D221" s="3" t="s">
        <v>108</v>
      </c>
    </row>
    <row r="222" spans="1:4" x14ac:dyDescent="0.3">
      <c r="A222" s="3" t="s">
        <v>108</v>
      </c>
      <c r="B222" s="3" t="s">
        <v>108</v>
      </c>
      <c r="C222" s="3" t="s">
        <v>108</v>
      </c>
      <c r="D222" s="3" t="s">
        <v>108</v>
      </c>
    </row>
    <row r="223" spans="1:4" x14ac:dyDescent="0.3">
      <c r="A223" s="3" t="s">
        <v>108</v>
      </c>
      <c r="B223" s="3" t="s">
        <v>109</v>
      </c>
      <c r="C223" s="3" t="s">
        <v>108</v>
      </c>
      <c r="D223" s="3" t="s">
        <v>108</v>
      </c>
    </row>
    <row r="224" spans="1:4" x14ac:dyDescent="0.3">
      <c r="A224" s="3" t="s">
        <v>108</v>
      </c>
      <c r="B224" s="3" t="s">
        <v>108</v>
      </c>
      <c r="C224" s="3" t="s">
        <v>108</v>
      </c>
      <c r="D224" s="3" t="s">
        <v>108</v>
      </c>
    </row>
    <row r="225" spans="1:4" x14ac:dyDescent="0.3">
      <c r="A225" s="3" t="s">
        <v>108</v>
      </c>
      <c r="B225" s="3" t="s">
        <v>108</v>
      </c>
      <c r="C225" s="3" t="s">
        <v>108</v>
      </c>
      <c r="D225" s="3" t="s">
        <v>109</v>
      </c>
    </row>
    <row r="226" spans="1:4" x14ac:dyDescent="0.3">
      <c r="A226" s="3" t="s">
        <v>108</v>
      </c>
      <c r="B226" s="3" t="s">
        <v>108</v>
      </c>
      <c r="C226" s="3" t="s">
        <v>108</v>
      </c>
      <c r="D226" s="3" t="s">
        <v>108</v>
      </c>
    </row>
    <row r="227" spans="1:4" x14ac:dyDescent="0.3">
      <c r="A227" s="3" t="s">
        <v>108</v>
      </c>
      <c r="B227" s="3" t="s">
        <v>108</v>
      </c>
      <c r="C227" s="3" t="s">
        <v>108</v>
      </c>
      <c r="D227" s="3" t="s">
        <v>108</v>
      </c>
    </row>
    <row r="228" spans="1:4" x14ac:dyDescent="0.3">
      <c r="A228" s="3" t="s">
        <v>108</v>
      </c>
      <c r="B228" s="3" t="s">
        <v>108</v>
      </c>
      <c r="C228" s="3" t="s">
        <v>109</v>
      </c>
      <c r="D228" s="3" t="s">
        <v>108</v>
      </c>
    </row>
    <row r="229" spans="1:4" x14ac:dyDescent="0.3">
      <c r="A229" s="3" t="s">
        <v>109</v>
      </c>
      <c r="B229" s="3" t="s">
        <v>108</v>
      </c>
      <c r="C229" s="3" t="s">
        <v>108</v>
      </c>
      <c r="D229" s="3" t="s">
        <v>108</v>
      </c>
    </row>
    <row r="230" spans="1:4" x14ac:dyDescent="0.3">
      <c r="A230" s="3" t="s">
        <v>108</v>
      </c>
      <c r="B230" s="3" t="s">
        <v>108</v>
      </c>
      <c r="C230" s="3" t="s">
        <v>108</v>
      </c>
      <c r="D230" s="3" t="s">
        <v>108</v>
      </c>
    </row>
    <row r="231" spans="1:4" x14ac:dyDescent="0.3">
      <c r="A231" s="3" t="s">
        <v>109</v>
      </c>
      <c r="B231" s="3" t="s">
        <v>108</v>
      </c>
      <c r="C231" s="3" t="s">
        <v>108</v>
      </c>
      <c r="D231" s="3" t="s">
        <v>108</v>
      </c>
    </row>
    <row r="232" spans="1:4" x14ac:dyDescent="0.3">
      <c r="A232" s="3" t="s">
        <v>108</v>
      </c>
      <c r="B232" s="3" t="s">
        <v>109</v>
      </c>
      <c r="C232" s="3" t="s">
        <v>108</v>
      </c>
      <c r="D232" s="3" t="s">
        <v>108</v>
      </c>
    </row>
    <row r="233" spans="1:4" x14ac:dyDescent="0.3">
      <c r="A233" s="3" t="s">
        <v>108</v>
      </c>
      <c r="B233" s="3" t="s">
        <v>108</v>
      </c>
      <c r="C233" s="3" t="s">
        <v>108</v>
      </c>
      <c r="D233" s="3" t="s">
        <v>108</v>
      </c>
    </row>
    <row r="234" spans="1:4" x14ac:dyDescent="0.3">
      <c r="A234" s="3" t="s">
        <v>108</v>
      </c>
      <c r="B234" s="3" t="s">
        <v>108</v>
      </c>
      <c r="C234" s="3" t="s">
        <v>108</v>
      </c>
      <c r="D234" s="3" t="s">
        <v>108</v>
      </c>
    </row>
    <row r="235" spans="1:4" x14ac:dyDescent="0.3">
      <c r="A235" s="3" t="s">
        <v>108</v>
      </c>
      <c r="B235" s="3" t="s">
        <v>108</v>
      </c>
      <c r="C235" s="3" t="s">
        <v>108</v>
      </c>
      <c r="D235" s="3" t="s">
        <v>108</v>
      </c>
    </row>
    <row r="236" spans="1:4" x14ac:dyDescent="0.3">
      <c r="A236" s="3" t="s">
        <v>108</v>
      </c>
      <c r="B236" s="3" t="s">
        <v>108</v>
      </c>
      <c r="C236" s="3" t="s">
        <v>108</v>
      </c>
      <c r="D236" s="3" t="s">
        <v>108</v>
      </c>
    </row>
    <row r="237" spans="1:4" x14ac:dyDescent="0.3">
      <c r="A237" s="3" t="s">
        <v>108</v>
      </c>
      <c r="B237" s="3" t="s">
        <v>108</v>
      </c>
      <c r="C237" s="3" t="s">
        <v>108</v>
      </c>
      <c r="D237" s="3" t="s">
        <v>108</v>
      </c>
    </row>
    <row r="238" spans="1:4" x14ac:dyDescent="0.3">
      <c r="A238" s="3" t="s">
        <v>108</v>
      </c>
      <c r="B238" s="3" t="s">
        <v>108</v>
      </c>
      <c r="C238" s="3" t="s">
        <v>108</v>
      </c>
      <c r="D238" s="3" t="s">
        <v>108</v>
      </c>
    </row>
    <row r="239" spans="1:4" x14ac:dyDescent="0.3">
      <c r="A239" s="3" t="s">
        <v>108</v>
      </c>
      <c r="B239" s="3" t="s">
        <v>108</v>
      </c>
      <c r="C239" s="3" t="s">
        <v>108</v>
      </c>
      <c r="D239" s="3" t="s">
        <v>108</v>
      </c>
    </row>
    <row r="240" spans="1:4" x14ac:dyDescent="0.3">
      <c r="A240" s="3" t="s">
        <v>108</v>
      </c>
      <c r="B240" s="3" t="s">
        <v>108</v>
      </c>
      <c r="C240" s="3" t="s">
        <v>108</v>
      </c>
      <c r="D240" s="3" t="s">
        <v>108</v>
      </c>
    </row>
    <row r="241" spans="1:4" x14ac:dyDescent="0.3">
      <c r="A241" s="3" t="s">
        <v>108</v>
      </c>
      <c r="B241" s="3" t="s">
        <v>109</v>
      </c>
      <c r="C241" s="3" t="s">
        <v>109</v>
      </c>
      <c r="D241" s="3" t="s">
        <v>108</v>
      </c>
    </row>
    <row r="242" spans="1:4" x14ac:dyDescent="0.3">
      <c r="A242" s="3" t="s">
        <v>108</v>
      </c>
      <c r="B242" s="3" t="s">
        <v>108</v>
      </c>
      <c r="C242" s="3" t="s">
        <v>108</v>
      </c>
      <c r="D242" s="3" t="s">
        <v>108</v>
      </c>
    </row>
    <row r="243" spans="1:4" x14ac:dyDescent="0.3">
      <c r="A243" s="3" t="s">
        <v>108</v>
      </c>
      <c r="B243" s="3" t="s">
        <v>108</v>
      </c>
      <c r="C243" s="3" t="s">
        <v>108</v>
      </c>
      <c r="D243" s="3" t="s">
        <v>108</v>
      </c>
    </row>
    <row r="244" spans="1:4" x14ac:dyDescent="0.3">
      <c r="A244" s="3" t="s">
        <v>108</v>
      </c>
      <c r="B244" s="3" t="s">
        <v>108</v>
      </c>
      <c r="C244" s="3" t="s">
        <v>108</v>
      </c>
      <c r="D244" s="3" t="s">
        <v>108</v>
      </c>
    </row>
    <row r="245" spans="1:4" x14ac:dyDescent="0.3">
      <c r="A245" s="3" t="s">
        <v>108</v>
      </c>
      <c r="B245" s="3" t="s">
        <v>108</v>
      </c>
      <c r="C245" s="3" t="s">
        <v>108</v>
      </c>
      <c r="D245" s="3" t="s">
        <v>108</v>
      </c>
    </row>
    <row r="246" spans="1:4" x14ac:dyDescent="0.3">
      <c r="A246" s="3" t="s">
        <v>108</v>
      </c>
      <c r="B246" s="3" t="s">
        <v>108</v>
      </c>
      <c r="C246" s="3" t="s">
        <v>108</v>
      </c>
      <c r="D246" s="3" t="s">
        <v>108</v>
      </c>
    </row>
    <row r="247" spans="1:4" x14ac:dyDescent="0.3">
      <c r="A247" s="3" t="s">
        <v>108</v>
      </c>
      <c r="B247" s="3" t="s">
        <v>108</v>
      </c>
      <c r="C247" s="3" t="s">
        <v>108</v>
      </c>
      <c r="D247" s="3" t="s">
        <v>108</v>
      </c>
    </row>
    <row r="248" spans="1:4" x14ac:dyDescent="0.3">
      <c r="A248" s="3" t="s">
        <v>108</v>
      </c>
      <c r="B248" s="3" t="s">
        <v>108</v>
      </c>
      <c r="C248" s="3" t="s">
        <v>108</v>
      </c>
      <c r="D248" s="3" t="s">
        <v>108</v>
      </c>
    </row>
    <row r="249" spans="1:4" x14ac:dyDescent="0.3">
      <c r="A249" s="3" t="s">
        <v>108</v>
      </c>
      <c r="B249" s="3" t="s">
        <v>108</v>
      </c>
      <c r="C249" s="3" t="s">
        <v>108</v>
      </c>
      <c r="D249" s="3" t="s">
        <v>108</v>
      </c>
    </row>
    <row r="250" spans="1:4" x14ac:dyDescent="0.3">
      <c r="A250" s="3" t="s">
        <v>108</v>
      </c>
      <c r="B250" s="3" t="s">
        <v>109</v>
      </c>
      <c r="C250" s="3" t="s">
        <v>108</v>
      </c>
      <c r="D250" s="3" t="s">
        <v>108</v>
      </c>
    </row>
    <row r="251" spans="1:4" x14ac:dyDescent="0.3">
      <c r="A251" s="3" t="s">
        <v>108</v>
      </c>
      <c r="B251" s="3" t="s">
        <v>108</v>
      </c>
      <c r="C251" s="3" t="s">
        <v>108</v>
      </c>
      <c r="D251" s="3" t="s">
        <v>108</v>
      </c>
    </row>
    <row r="252" spans="1:4" x14ac:dyDescent="0.3">
      <c r="A252" s="3" t="s">
        <v>108</v>
      </c>
      <c r="B252" s="3" t="s">
        <v>108</v>
      </c>
      <c r="C252" s="3" t="s">
        <v>108</v>
      </c>
      <c r="D252" s="3" t="s">
        <v>109</v>
      </c>
    </row>
    <row r="253" spans="1:4" x14ac:dyDescent="0.3">
      <c r="A253" s="3" t="s">
        <v>108</v>
      </c>
      <c r="B253" s="3" t="s">
        <v>108</v>
      </c>
      <c r="C253" s="3" t="s">
        <v>108</v>
      </c>
      <c r="D253" s="3" t="s">
        <v>108</v>
      </c>
    </row>
    <row r="254" spans="1:4" x14ac:dyDescent="0.3">
      <c r="A254" s="3" t="s">
        <v>108</v>
      </c>
      <c r="B254" s="3" t="s">
        <v>108</v>
      </c>
      <c r="C254" s="3" t="s">
        <v>108</v>
      </c>
      <c r="D254" s="3" t="s">
        <v>108</v>
      </c>
    </row>
    <row r="255" spans="1:4" x14ac:dyDescent="0.3">
      <c r="A255" s="3" t="s">
        <v>108</v>
      </c>
      <c r="B255" s="3" t="s">
        <v>108</v>
      </c>
      <c r="C255" s="3" t="s">
        <v>108</v>
      </c>
      <c r="D255" s="3" t="s">
        <v>108</v>
      </c>
    </row>
    <row r="256" spans="1:4" x14ac:dyDescent="0.3">
      <c r="A256" s="3" t="s">
        <v>108</v>
      </c>
      <c r="B256" s="3" t="s">
        <v>108</v>
      </c>
      <c r="C256" s="3" t="s">
        <v>108</v>
      </c>
      <c r="D256" s="3" t="s">
        <v>108</v>
      </c>
    </row>
    <row r="257" spans="1:4" x14ac:dyDescent="0.3">
      <c r="A257" s="3" t="s">
        <v>108</v>
      </c>
      <c r="B257" s="3" t="s">
        <v>108</v>
      </c>
      <c r="C257" s="3" t="s">
        <v>108</v>
      </c>
      <c r="D257" s="3" t="s">
        <v>108</v>
      </c>
    </row>
    <row r="258" spans="1:4" x14ac:dyDescent="0.3">
      <c r="A258" s="3" t="s">
        <v>108</v>
      </c>
      <c r="B258" s="3" t="s">
        <v>108</v>
      </c>
      <c r="C258" s="3" t="s">
        <v>108</v>
      </c>
      <c r="D258" s="3" t="s">
        <v>108</v>
      </c>
    </row>
    <row r="259" spans="1:4" x14ac:dyDescent="0.3">
      <c r="A259" s="3" t="s">
        <v>108</v>
      </c>
      <c r="B259" s="3" t="s">
        <v>108</v>
      </c>
      <c r="C259" s="3" t="s">
        <v>108</v>
      </c>
      <c r="D259" s="3" t="s">
        <v>108</v>
      </c>
    </row>
    <row r="260" spans="1:4" x14ac:dyDescent="0.3">
      <c r="A260" s="3" t="s">
        <v>108</v>
      </c>
      <c r="B260" s="3" t="s">
        <v>109</v>
      </c>
      <c r="C260" s="3" t="s">
        <v>109</v>
      </c>
      <c r="D260" s="3" t="s">
        <v>108</v>
      </c>
    </row>
    <row r="261" spans="1:4" x14ac:dyDescent="0.3">
      <c r="A261" s="3" t="s">
        <v>108</v>
      </c>
      <c r="B261" s="3" t="s">
        <v>108</v>
      </c>
      <c r="C261" s="3" t="s">
        <v>108</v>
      </c>
      <c r="D261" s="3" t="s">
        <v>108</v>
      </c>
    </row>
    <row r="262" spans="1:4" x14ac:dyDescent="0.3">
      <c r="A262" s="3" t="s">
        <v>108</v>
      </c>
      <c r="B262" s="3" t="s">
        <v>108</v>
      </c>
      <c r="C262" s="3" t="s">
        <v>108</v>
      </c>
      <c r="D262" s="3" t="s">
        <v>108</v>
      </c>
    </row>
    <row r="263" spans="1:4" x14ac:dyDescent="0.3">
      <c r="A263" s="3" t="s">
        <v>108</v>
      </c>
      <c r="B263" s="3" t="s">
        <v>108</v>
      </c>
      <c r="C263" s="3" t="s">
        <v>108</v>
      </c>
      <c r="D263" s="3" t="s">
        <v>108</v>
      </c>
    </row>
    <row r="264" spans="1:4" x14ac:dyDescent="0.3">
      <c r="A264" s="3" t="s">
        <v>108</v>
      </c>
      <c r="B264" s="3" t="s">
        <v>108</v>
      </c>
      <c r="C264" s="3" t="s">
        <v>108</v>
      </c>
      <c r="D264" s="3" t="s">
        <v>108</v>
      </c>
    </row>
    <row r="265" spans="1:4" x14ac:dyDescent="0.3">
      <c r="A265" s="3" t="s">
        <v>108</v>
      </c>
      <c r="B265" s="3" t="s">
        <v>108</v>
      </c>
      <c r="C265" s="3" t="s">
        <v>108</v>
      </c>
      <c r="D265" s="3" t="s">
        <v>108</v>
      </c>
    </row>
    <row r="266" spans="1:4" x14ac:dyDescent="0.3">
      <c r="A266" s="3" t="s">
        <v>108</v>
      </c>
      <c r="B266" s="3" t="s">
        <v>108</v>
      </c>
      <c r="C266" s="3" t="s">
        <v>108</v>
      </c>
      <c r="D266" s="3" t="s">
        <v>108</v>
      </c>
    </row>
    <row r="267" spans="1:4" x14ac:dyDescent="0.3">
      <c r="A267" s="3" t="s">
        <v>108</v>
      </c>
      <c r="B267" s="3" t="s">
        <v>108</v>
      </c>
      <c r="C267" s="3" t="s">
        <v>108</v>
      </c>
      <c r="D267" s="3" t="s">
        <v>108</v>
      </c>
    </row>
    <row r="268" spans="1:4" x14ac:dyDescent="0.3">
      <c r="A268" s="3" t="s">
        <v>108</v>
      </c>
      <c r="B268" s="3" t="s">
        <v>109</v>
      </c>
      <c r="C268" s="3" t="s">
        <v>109</v>
      </c>
      <c r="D268" s="3" t="s">
        <v>108</v>
      </c>
    </row>
    <row r="269" spans="1:4" x14ac:dyDescent="0.3">
      <c r="A269" s="3" t="s">
        <v>108</v>
      </c>
      <c r="B269" s="3" t="s">
        <v>108</v>
      </c>
      <c r="C269" s="3" t="s">
        <v>108</v>
      </c>
      <c r="D269" s="3" t="s">
        <v>108</v>
      </c>
    </row>
    <row r="270" spans="1:4" x14ac:dyDescent="0.3">
      <c r="A270" s="3" t="s">
        <v>108</v>
      </c>
      <c r="B270" s="3" t="s">
        <v>108</v>
      </c>
      <c r="C270" s="3" t="s">
        <v>108</v>
      </c>
      <c r="D270" s="3" t="s">
        <v>108</v>
      </c>
    </row>
    <row r="271" spans="1:4" x14ac:dyDescent="0.3">
      <c r="A271" s="3" t="s">
        <v>108</v>
      </c>
      <c r="B271" s="3" t="s">
        <v>108</v>
      </c>
      <c r="C271" s="3" t="s">
        <v>108</v>
      </c>
      <c r="D271" s="3" t="s">
        <v>108</v>
      </c>
    </row>
    <row r="272" spans="1:4" x14ac:dyDescent="0.3">
      <c r="A272" s="3" t="s">
        <v>108</v>
      </c>
      <c r="B272" s="3" t="s">
        <v>108</v>
      </c>
      <c r="C272" s="3" t="s">
        <v>108</v>
      </c>
      <c r="D272" s="3" t="s">
        <v>108</v>
      </c>
    </row>
    <row r="273" spans="1:4" x14ac:dyDescent="0.3">
      <c r="A273" s="3" t="s">
        <v>108</v>
      </c>
      <c r="B273" s="3" t="s">
        <v>108</v>
      </c>
      <c r="C273" s="3" t="s">
        <v>108</v>
      </c>
      <c r="D273" s="3" t="s">
        <v>108</v>
      </c>
    </row>
    <row r="274" spans="1:4" x14ac:dyDescent="0.3">
      <c r="A274" s="3" t="s">
        <v>108</v>
      </c>
      <c r="B274" s="3" t="s">
        <v>108</v>
      </c>
      <c r="C274" s="3" t="s">
        <v>108</v>
      </c>
      <c r="D274" s="3" t="s">
        <v>108</v>
      </c>
    </row>
    <row r="275" spans="1:4" x14ac:dyDescent="0.3">
      <c r="A275" s="3" t="s">
        <v>108</v>
      </c>
      <c r="B275" s="3" t="s">
        <v>108</v>
      </c>
      <c r="C275" s="3" t="s">
        <v>108</v>
      </c>
      <c r="D275" s="3" t="s">
        <v>108</v>
      </c>
    </row>
    <row r="276" spans="1:4" x14ac:dyDescent="0.3">
      <c r="A276" s="3" t="s">
        <v>108</v>
      </c>
      <c r="B276" s="3" t="s">
        <v>108</v>
      </c>
      <c r="C276" s="3" t="s">
        <v>108</v>
      </c>
      <c r="D276" s="3" t="s">
        <v>108</v>
      </c>
    </row>
    <row r="277" spans="1:4" x14ac:dyDescent="0.3">
      <c r="A277" s="3" t="s">
        <v>108</v>
      </c>
      <c r="B277" s="3" t="s">
        <v>108</v>
      </c>
      <c r="C277" s="3" t="s">
        <v>108</v>
      </c>
      <c r="D277" s="3" t="s">
        <v>108</v>
      </c>
    </row>
    <row r="278" spans="1:4" x14ac:dyDescent="0.3">
      <c r="A278" s="3" t="s">
        <v>108</v>
      </c>
      <c r="B278" s="3" t="s">
        <v>108</v>
      </c>
      <c r="C278" s="3" t="s">
        <v>108</v>
      </c>
      <c r="D278" s="3" t="s">
        <v>108</v>
      </c>
    </row>
    <row r="279" spans="1:4" x14ac:dyDescent="0.3">
      <c r="A279" s="3" t="s">
        <v>108</v>
      </c>
      <c r="B279" s="3" t="s">
        <v>108</v>
      </c>
      <c r="C279" s="3" t="s">
        <v>108</v>
      </c>
      <c r="D279" s="3" t="s">
        <v>108</v>
      </c>
    </row>
    <row r="280" spans="1:4" x14ac:dyDescent="0.3">
      <c r="A280" s="3" t="s">
        <v>108</v>
      </c>
      <c r="B280" s="3" t="s">
        <v>108</v>
      </c>
      <c r="C280" s="3" t="s">
        <v>108</v>
      </c>
      <c r="D280" s="3" t="s">
        <v>108</v>
      </c>
    </row>
    <row r="281" spans="1:4" x14ac:dyDescent="0.3">
      <c r="A281" s="3" t="s">
        <v>108</v>
      </c>
      <c r="B281" s="3" t="s">
        <v>109</v>
      </c>
      <c r="C281" s="3" t="s">
        <v>109</v>
      </c>
      <c r="D281" s="3" t="s">
        <v>108</v>
      </c>
    </row>
    <row r="282" spans="1:4" x14ac:dyDescent="0.3">
      <c r="A282" s="3" t="s">
        <v>108</v>
      </c>
      <c r="B282" s="3" t="s">
        <v>108</v>
      </c>
      <c r="C282" s="3" t="s">
        <v>108</v>
      </c>
      <c r="D282" s="3" t="s">
        <v>108</v>
      </c>
    </row>
    <row r="283" spans="1:4" x14ac:dyDescent="0.3">
      <c r="A283" s="3" t="s">
        <v>108</v>
      </c>
      <c r="B283" s="3" t="s">
        <v>108</v>
      </c>
      <c r="C283" s="3" t="s">
        <v>108</v>
      </c>
      <c r="D283" s="3" t="s">
        <v>108</v>
      </c>
    </row>
    <row r="284" spans="1:4" x14ac:dyDescent="0.3">
      <c r="A284" s="3" t="s">
        <v>108</v>
      </c>
      <c r="B284" s="3" t="s">
        <v>108</v>
      </c>
      <c r="C284" s="3" t="s">
        <v>108</v>
      </c>
      <c r="D284" s="3" t="s">
        <v>108</v>
      </c>
    </row>
    <row r="285" spans="1:4" x14ac:dyDescent="0.3">
      <c r="A285" s="3" t="s">
        <v>108</v>
      </c>
      <c r="B285" s="3" t="s">
        <v>108</v>
      </c>
      <c r="C285" s="3" t="s">
        <v>108</v>
      </c>
      <c r="D285" s="3" t="s">
        <v>108</v>
      </c>
    </row>
    <row r="286" spans="1:4" x14ac:dyDescent="0.3">
      <c r="A286" s="3" t="s">
        <v>108</v>
      </c>
      <c r="B286" s="3" t="s">
        <v>108</v>
      </c>
      <c r="C286" s="3" t="s">
        <v>108</v>
      </c>
      <c r="D286" s="3" t="s">
        <v>108</v>
      </c>
    </row>
    <row r="287" spans="1:4" x14ac:dyDescent="0.3">
      <c r="A287" s="3" t="s">
        <v>108</v>
      </c>
      <c r="B287" s="3" t="s">
        <v>108</v>
      </c>
      <c r="C287" s="3" t="s">
        <v>108</v>
      </c>
      <c r="D287" s="3" t="s">
        <v>108</v>
      </c>
    </row>
    <row r="288" spans="1:4" x14ac:dyDescent="0.3">
      <c r="A288" s="3" t="s">
        <v>108</v>
      </c>
      <c r="B288" s="3" t="s">
        <v>108</v>
      </c>
      <c r="C288" s="3" t="s">
        <v>108</v>
      </c>
      <c r="D288" s="3" t="s">
        <v>108</v>
      </c>
    </row>
    <row r="289" spans="1:4" x14ac:dyDescent="0.3">
      <c r="A289" s="3" t="s">
        <v>108</v>
      </c>
      <c r="B289" s="3" t="s">
        <v>108</v>
      </c>
      <c r="C289" s="3" t="s">
        <v>108</v>
      </c>
      <c r="D289" s="3" t="s">
        <v>108</v>
      </c>
    </row>
    <row r="290" spans="1:4" x14ac:dyDescent="0.3">
      <c r="A290" s="3" t="s">
        <v>108</v>
      </c>
      <c r="B290" s="3" t="s">
        <v>109</v>
      </c>
      <c r="C290" s="3" t="s">
        <v>108</v>
      </c>
      <c r="D290" s="3" t="s">
        <v>108</v>
      </c>
    </row>
    <row r="291" spans="1:4" x14ac:dyDescent="0.3">
      <c r="A291" s="3" t="s">
        <v>108</v>
      </c>
      <c r="B291" s="3" t="s">
        <v>108</v>
      </c>
      <c r="C291" s="3" t="s">
        <v>108</v>
      </c>
      <c r="D291" s="3" t="s">
        <v>108</v>
      </c>
    </row>
    <row r="292" spans="1:4" x14ac:dyDescent="0.3">
      <c r="A292" s="3" t="s">
        <v>108</v>
      </c>
      <c r="B292" s="3" t="s">
        <v>108</v>
      </c>
      <c r="C292" s="3" t="s">
        <v>108</v>
      </c>
      <c r="D292" s="3" t="s">
        <v>109</v>
      </c>
    </row>
    <row r="293" spans="1:4" x14ac:dyDescent="0.3">
      <c r="A293" s="3" t="s">
        <v>108</v>
      </c>
      <c r="B293" s="3" t="s">
        <v>108</v>
      </c>
      <c r="C293" s="3" t="s">
        <v>108</v>
      </c>
      <c r="D293" s="3" t="s">
        <v>108</v>
      </c>
    </row>
    <row r="294" spans="1:4" x14ac:dyDescent="0.3">
      <c r="A294" s="3" t="s">
        <v>108</v>
      </c>
      <c r="B294" s="3" t="s">
        <v>108</v>
      </c>
      <c r="C294" s="3" t="s">
        <v>108</v>
      </c>
      <c r="D294" s="3" t="s">
        <v>108</v>
      </c>
    </row>
    <row r="295" spans="1:4" x14ac:dyDescent="0.3">
      <c r="A295" s="3" t="s">
        <v>108</v>
      </c>
      <c r="B295" s="3" t="s">
        <v>108</v>
      </c>
      <c r="C295" s="3" t="s">
        <v>109</v>
      </c>
      <c r="D295" s="3" t="s">
        <v>108</v>
      </c>
    </row>
    <row r="296" spans="1:4" x14ac:dyDescent="0.3">
      <c r="A296" s="3" t="s">
        <v>109</v>
      </c>
      <c r="B296" s="3" t="s">
        <v>108</v>
      </c>
      <c r="C296" s="3" t="s">
        <v>108</v>
      </c>
      <c r="D296" s="3" t="s">
        <v>108</v>
      </c>
    </row>
    <row r="297" spans="1:4" x14ac:dyDescent="0.3">
      <c r="A297" s="3" t="s">
        <v>108</v>
      </c>
      <c r="B297" s="3" t="s">
        <v>108</v>
      </c>
      <c r="C297" s="3" t="s">
        <v>108</v>
      </c>
      <c r="D297" s="3" t="s">
        <v>108</v>
      </c>
    </row>
    <row r="298" spans="1:4" x14ac:dyDescent="0.3">
      <c r="A298" s="3" t="s">
        <v>109</v>
      </c>
      <c r="B298" s="3" t="s">
        <v>108</v>
      </c>
      <c r="C298" s="3" t="s">
        <v>108</v>
      </c>
      <c r="D298" s="3" t="s">
        <v>108</v>
      </c>
    </row>
    <row r="299" spans="1:4" x14ac:dyDescent="0.3">
      <c r="A299" s="3" t="s">
        <v>108</v>
      </c>
      <c r="B299" s="3" t="s">
        <v>109</v>
      </c>
      <c r="C299" s="3" t="s">
        <v>108</v>
      </c>
      <c r="D299" s="3" t="s">
        <v>108</v>
      </c>
    </row>
    <row r="300" spans="1:4" x14ac:dyDescent="0.3">
      <c r="A300" s="3" t="s">
        <v>108</v>
      </c>
      <c r="B300" s="3" t="s">
        <v>108</v>
      </c>
      <c r="C300" s="3" t="s">
        <v>108</v>
      </c>
      <c r="D300" s="3" t="s">
        <v>108</v>
      </c>
    </row>
    <row r="301" spans="1:4" x14ac:dyDescent="0.3">
      <c r="A301" s="3" t="s">
        <v>108</v>
      </c>
      <c r="B301" s="3" t="s">
        <v>109</v>
      </c>
      <c r="C301" s="3" t="s">
        <v>108</v>
      </c>
      <c r="D301" s="3" t="s">
        <v>108</v>
      </c>
    </row>
    <row r="302" spans="1:4" x14ac:dyDescent="0.3">
      <c r="A302" s="3" t="s">
        <v>108</v>
      </c>
      <c r="B302" s="3" t="s">
        <v>108</v>
      </c>
      <c r="C302" s="3" t="s">
        <v>108</v>
      </c>
      <c r="D302" s="3" t="s">
        <v>108</v>
      </c>
    </row>
    <row r="303" spans="1:4" x14ac:dyDescent="0.3">
      <c r="A303" s="3" t="s">
        <v>108</v>
      </c>
      <c r="B303" s="3" t="s">
        <v>108</v>
      </c>
      <c r="C303" s="3" t="s">
        <v>108</v>
      </c>
      <c r="D303" s="3" t="s">
        <v>108</v>
      </c>
    </row>
    <row r="304" spans="1:4" x14ac:dyDescent="0.3">
      <c r="A304" s="3" t="s">
        <v>108</v>
      </c>
      <c r="B304" s="3" t="s">
        <v>108</v>
      </c>
      <c r="C304" s="3" t="s">
        <v>109</v>
      </c>
      <c r="D304" s="3" t="s">
        <v>108</v>
      </c>
    </row>
    <row r="305" spans="1:4" x14ac:dyDescent="0.3">
      <c r="A305" s="3" t="s">
        <v>108</v>
      </c>
      <c r="B305" s="3" t="s">
        <v>108</v>
      </c>
      <c r="C305" s="3" t="s">
        <v>108</v>
      </c>
      <c r="D305" s="3" t="s">
        <v>108</v>
      </c>
    </row>
    <row r="306" spans="1:4" x14ac:dyDescent="0.3">
      <c r="A306" s="3" t="s">
        <v>108</v>
      </c>
      <c r="B306" s="3" t="s">
        <v>109</v>
      </c>
      <c r="C306" s="3" t="s">
        <v>109</v>
      </c>
      <c r="D306" s="3" t="s">
        <v>108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2BD77-90D1-4494-8F99-F111DFB12FB9}">
  <dimension ref="A1:M405"/>
  <sheetViews>
    <sheetView topLeftCell="A2" workbookViewId="0">
      <selection activeCell="E21" sqref="E21"/>
    </sheetView>
  </sheetViews>
  <sheetFormatPr defaultRowHeight="14.4" x14ac:dyDescent="0.3"/>
  <cols>
    <col min="1" max="1" width="9.88671875" customWidth="1"/>
    <col min="4" max="4" width="18.5546875" customWidth="1"/>
    <col min="5" max="5" width="10.88671875" customWidth="1"/>
    <col min="10" max="10" width="18.21875" customWidth="1"/>
    <col min="11" max="11" width="11.33203125" customWidth="1"/>
    <col min="12" max="12" width="11" customWidth="1"/>
  </cols>
  <sheetData>
    <row r="1" spans="1:12" x14ac:dyDescent="0.3">
      <c r="A1" s="1" t="s">
        <v>0</v>
      </c>
    </row>
    <row r="3" spans="1:12" x14ac:dyDescent="0.3">
      <c r="A3" t="s">
        <v>114</v>
      </c>
    </row>
    <row r="5" spans="1:12" x14ac:dyDescent="0.3">
      <c r="A5" s="4" t="s">
        <v>115</v>
      </c>
      <c r="B5" s="4" t="s">
        <v>116</v>
      </c>
      <c r="D5" t="s">
        <v>119</v>
      </c>
    </row>
    <row r="6" spans="1:12" x14ac:dyDescent="0.3">
      <c r="A6" s="3" t="s">
        <v>117</v>
      </c>
      <c r="B6" s="3" t="s">
        <v>118</v>
      </c>
      <c r="D6" t="s">
        <v>120</v>
      </c>
    </row>
    <row r="7" spans="1:12" x14ac:dyDescent="0.3">
      <c r="A7" s="3" t="s">
        <v>118</v>
      </c>
      <c r="B7" s="3" t="s">
        <v>117</v>
      </c>
    </row>
    <row r="8" spans="1:12" x14ac:dyDescent="0.3">
      <c r="A8" s="3" t="s">
        <v>118</v>
      </c>
      <c r="B8" s="3" t="s">
        <v>117</v>
      </c>
      <c r="D8" s="4" t="s">
        <v>94</v>
      </c>
      <c r="E8" s="4" t="s">
        <v>115</v>
      </c>
      <c r="F8" s="4" t="s">
        <v>116</v>
      </c>
      <c r="G8" s="4" t="s">
        <v>95</v>
      </c>
      <c r="J8" s="4" t="s">
        <v>98</v>
      </c>
      <c r="K8" s="4" t="s">
        <v>115</v>
      </c>
      <c r="L8" s="4" t="s">
        <v>116</v>
      </c>
    </row>
    <row r="9" spans="1:12" x14ac:dyDescent="0.3">
      <c r="A9" s="3" t="s">
        <v>117</v>
      </c>
      <c r="B9" s="3" t="s">
        <v>118</v>
      </c>
      <c r="D9" s="3" t="s">
        <v>117</v>
      </c>
      <c r="E9" s="3">
        <f>COUNTIF($A$6:$A$405, D9)</f>
        <v>113</v>
      </c>
      <c r="F9" s="3">
        <f>COUNTIF($B$6:$B$405, D9)</f>
        <v>167</v>
      </c>
      <c r="G9" s="3">
        <f>SUM(E9:F9)</f>
        <v>280</v>
      </c>
      <c r="J9" s="3" t="s">
        <v>117</v>
      </c>
      <c r="K9" s="3">
        <f>(G9*$E$11)/$G$11</f>
        <v>140</v>
      </c>
      <c r="L9" s="3">
        <f>(G9*$E$11)/$G$11</f>
        <v>140</v>
      </c>
    </row>
    <row r="10" spans="1:12" x14ac:dyDescent="0.3">
      <c r="A10" s="3" t="s">
        <v>118</v>
      </c>
      <c r="B10" s="3" t="s">
        <v>118</v>
      </c>
      <c r="D10" s="3" t="s">
        <v>118</v>
      </c>
      <c r="E10" s="3">
        <f>COUNTIF($A$6:$A$405, D10)</f>
        <v>287</v>
      </c>
      <c r="F10" s="3">
        <f>COUNTIF($B$6:$B$405, D10)</f>
        <v>233</v>
      </c>
      <c r="G10" s="3">
        <f>SUM(E10:F10)</f>
        <v>520</v>
      </c>
      <c r="J10" s="3" t="s">
        <v>118</v>
      </c>
      <c r="K10" s="3">
        <f>(G10*$E$11)/$G$11</f>
        <v>260</v>
      </c>
      <c r="L10" s="3">
        <f>(G10*$E$11)/$G$11</f>
        <v>260</v>
      </c>
    </row>
    <row r="11" spans="1:12" x14ac:dyDescent="0.3">
      <c r="A11" s="3" t="s">
        <v>118</v>
      </c>
      <c r="B11" s="3" t="s">
        <v>117</v>
      </c>
      <c r="D11" s="4" t="s">
        <v>96</v>
      </c>
      <c r="E11" s="3">
        <f>SUM(E9:E10)</f>
        <v>400</v>
      </c>
      <c r="F11" s="3">
        <f>SUM(F9:F10)</f>
        <v>400</v>
      </c>
      <c r="G11" s="3">
        <f>SUM(G9:G10)</f>
        <v>800</v>
      </c>
      <c r="H11" t="s">
        <v>97</v>
      </c>
    </row>
    <row r="12" spans="1:12" x14ac:dyDescent="0.3">
      <c r="A12" s="3" t="s">
        <v>118</v>
      </c>
      <c r="B12" s="3" t="s">
        <v>118</v>
      </c>
    </row>
    <row r="13" spans="1:12" x14ac:dyDescent="0.3">
      <c r="A13" s="3" t="s">
        <v>118</v>
      </c>
      <c r="B13" s="3" t="s">
        <v>117</v>
      </c>
      <c r="D13" s="3" t="s">
        <v>76</v>
      </c>
      <c r="E13" s="20">
        <f>CHITEST(E9:F10, K9:L10)</f>
        <v>6.2611428779460424E-5</v>
      </c>
    </row>
    <row r="14" spans="1:12" x14ac:dyDescent="0.3">
      <c r="A14" s="3" t="s">
        <v>118</v>
      </c>
      <c r="B14" s="3" t="s">
        <v>118</v>
      </c>
      <c r="D14" s="19" t="s">
        <v>99</v>
      </c>
      <c r="E14" s="3">
        <v>0.05</v>
      </c>
    </row>
    <row r="15" spans="1:12" x14ac:dyDescent="0.3">
      <c r="A15" s="3" t="s">
        <v>118</v>
      </c>
      <c r="B15" s="3" t="s">
        <v>117</v>
      </c>
      <c r="D15" t="s">
        <v>121</v>
      </c>
    </row>
    <row r="16" spans="1:12" x14ac:dyDescent="0.3">
      <c r="A16" s="3" t="s">
        <v>118</v>
      </c>
      <c r="B16" s="3" t="s">
        <v>117</v>
      </c>
    </row>
    <row r="17" spans="1:13" x14ac:dyDescent="0.3">
      <c r="A17" s="3" t="s">
        <v>118</v>
      </c>
      <c r="B17" s="3" t="s">
        <v>117</v>
      </c>
      <c r="D17" s="9" t="s">
        <v>122</v>
      </c>
      <c r="E17" s="9"/>
      <c r="F17" s="9"/>
      <c r="G17" s="9"/>
      <c r="H17" s="9"/>
      <c r="I17" s="9"/>
      <c r="J17" s="9"/>
      <c r="K17" s="9"/>
      <c r="L17" s="9"/>
      <c r="M17" s="9"/>
    </row>
    <row r="18" spans="1:13" x14ac:dyDescent="0.3">
      <c r="A18" s="3" t="s">
        <v>118</v>
      </c>
      <c r="B18" s="3" t="s">
        <v>118</v>
      </c>
      <c r="D18" s="9" t="s">
        <v>123</v>
      </c>
      <c r="E18" s="9"/>
      <c r="F18" s="9"/>
      <c r="G18" s="9"/>
      <c r="H18" s="9"/>
      <c r="I18" s="9"/>
      <c r="J18" s="9"/>
      <c r="K18" s="9"/>
      <c r="L18" s="9"/>
      <c r="M18" s="9"/>
    </row>
    <row r="19" spans="1:13" x14ac:dyDescent="0.3">
      <c r="A19" s="3" t="s">
        <v>118</v>
      </c>
      <c r="B19" s="3" t="s">
        <v>117</v>
      </c>
    </row>
    <row r="20" spans="1:13" x14ac:dyDescent="0.3">
      <c r="A20" s="3" t="s">
        <v>118</v>
      </c>
      <c r="B20" s="3" t="s">
        <v>118</v>
      </c>
    </row>
    <row r="21" spans="1:13" x14ac:dyDescent="0.3">
      <c r="A21" s="3" t="s">
        <v>117</v>
      </c>
      <c r="B21" s="3" t="s">
        <v>118</v>
      </c>
    </row>
    <row r="22" spans="1:13" x14ac:dyDescent="0.3">
      <c r="A22" s="3" t="s">
        <v>118</v>
      </c>
      <c r="B22" s="3" t="s">
        <v>118</v>
      </c>
    </row>
    <row r="23" spans="1:13" x14ac:dyDescent="0.3">
      <c r="A23" s="3" t="s">
        <v>117</v>
      </c>
      <c r="B23" s="3" t="s">
        <v>117</v>
      </c>
    </row>
    <row r="24" spans="1:13" x14ac:dyDescent="0.3">
      <c r="A24" s="3" t="s">
        <v>118</v>
      </c>
      <c r="B24" s="3" t="s">
        <v>117</v>
      </c>
    </row>
    <row r="25" spans="1:13" x14ac:dyDescent="0.3">
      <c r="A25" s="3" t="s">
        <v>117</v>
      </c>
      <c r="B25" s="3" t="s">
        <v>117</v>
      </c>
    </row>
    <row r="26" spans="1:13" x14ac:dyDescent="0.3">
      <c r="A26" s="3" t="s">
        <v>118</v>
      </c>
      <c r="B26" s="3" t="s">
        <v>118</v>
      </c>
    </row>
    <row r="27" spans="1:13" x14ac:dyDescent="0.3">
      <c r="A27" s="3" t="s">
        <v>117</v>
      </c>
      <c r="B27" s="3" t="s">
        <v>117</v>
      </c>
    </row>
    <row r="28" spans="1:13" x14ac:dyDescent="0.3">
      <c r="A28" s="3" t="s">
        <v>118</v>
      </c>
      <c r="B28" s="3" t="s">
        <v>117</v>
      </c>
    </row>
    <row r="29" spans="1:13" x14ac:dyDescent="0.3">
      <c r="A29" s="3" t="s">
        <v>118</v>
      </c>
      <c r="B29" s="3" t="s">
        <v>117</v>
      </c>
    </row>
    <row r="30" spans="1:13" x14ac:dyDescent="0.3">
      <c r="A30" s="3" t="s">
        <v>118</v>
      </c>
      <c r="B30" s="3" t="s">
        <v>118</v>
      </c>
    </row>
    <row r="31" spans="1:13" x14ac:dyDescent="0.3">
      <c r="A31" s="3" t="s">
        <v>118</v>
      </c>
      <c r="B31" s="3" t="s">
        <v>117</v>
      </c>
    </row>
    <row r="32" spans="1:13" x14ac:dyDescent="0.3">
      <c r="A32" s="3" t="s">
        <v>117</v>
      </c>
      <c r="B32" s="3" t="s">
        <v>118</v>
      </c>
    </row>
    <row r="33" spans="1:2" x14ac:dyDescent="0.3">
      <c r="A33" s="3" t="s">
        <v>117</v>
      </c>
      <c r="B33" s="3" t="s">
        <v>118</v>
      </c>
    </row>
    <row r="34" spans="1:2" x14ac:dyDescent="0.3">
      <c r="A34" s="3" t="s">
        <v>118</v>
      </c>
      <c r="B34" s="3" t="s">
        <v>117</v>
      </c>
    </row>
    <row r="35" spans="1:2" x14ac:dyDescent="0.3">
      <c r="A35" s="3" t="s">
        <v>117</v>
      </c>
      <c r="B35" s="3" t="s">
        <v>118</v>
      </c>
    </row>
    <row r="36" spans="1:2" x14ac:dyDescent="0.3">
      <c r="A36" s="3" t="s">
        <v>117</v>
      </c>
      <c r="B36" s="3" t="s">
        <v>118</v>
      </c>
    </row>
    <row r="37" spans="1:2" x14ac:dyDescent="0.3">
      <c r="A37" s="3" t="s">
        <v>118</v>
      </c>
      <c r="B37" s="3" t="s">
        <v>118</v>
      </c>
    </row>
    <row r="38" spans="1:2" x14ac:dyDescent="0.3">
      <c r="A38" s="3" t="s">
        <v>118</v>
      </c>
      <c r="B38" s="3" t="s">
        <v>118</v>
      </c>
    </row>
    <row r="39" spans="1:2" x14ac:dyDescent="0.3">
      <c r="A39" s="3" t="s">
        <v>118</v>
      </c>
      <c r="B39" s="3" t="s">
        <v>118</v>
      </c>
    </row>
    <row r="40" spans="1:2" x14ac:dyDescent="0.3">
      <c r="A40" s="3" t="s">
        <v>118</v>
      </c>
      <c r="B40" s="3" t="s">
        <v>118</v>
      </c>
    </row>
    <row r="41" spans="1:2" x14ac:dyDescent="0.3">
      <c r="A41" s="3" t="s">
        <v>118</v>
      </c>
      <c r="B41" s="3" t="s">
        <v>118</v>
      </c>
    </row>
    <row r="42" spans="1:2" x14ac:dyDescent="0.3">
      <c r="A42" s="3" t="s">
        <v>118</v>
      </c>
      <c r="B42" s="3" t="s">
        <v>117</v>
      </c>
    </row>
    <row r="43" spans="1:2" x14ac:dyDescent="0.3">
      <c r="A43" s="3" t="s">
        <v>118</v>
      </c>
      <c r="B43" s="3" t="s">
        <v>118</v>
      </c>
    </row>
    <row r="44" spans="1:2" x14ac:dyDescent="0.3">
      <c r="A44" s="3" t="s">
        <v>118</v>
      </c>
      <c r="B44" s="3" t="s">
        <v>118</v>
      </c>
    </row>
    <row r="45" spans="1:2" x14ac:dyDescent="0.3">
      <c r="A45" s="3" t="s">
        <v>117</v>
      </c>
      <c r="B45" s="3" t="s">
        <v>118</v>
      </c>
    </row>
    <row r="46" spans="1:2" x14ac:dyDescent="0.3">
      <c r="A46" s="3" t="s">
        <v>117</v>
      </c>
      <c r="B46" s="3" t="s">
        <v>117</v>
      </c>
    </row>
    <row r="47" spans="1:2" x14ac:dyDescent="0.3">
      <c r="A47" s="3" t="s">
        <v>118</v>
      </c>
      <c r="B47" s="3" t="s">
        <v>118</v>
      </c>
    </row>
    <row r="48" spans="1:2" x14ac:dyDescent="0.3">
      <c r="A48" s="3" t="s">
        <v>118</v>
      </c>
      <c r="B48" s="3" t="s">
        <v>118</v>
      </c>
    </row>
    <row r="49" spans="1:2" x14ac:dyDescent="0.3">
      <c r="A49" s="3" t="s">
        <v>118</v>
      </c>
      <c r="B49" s="3" t="s">
        <v>118</v>
      </c>
    </row>
    <row r="50" spans="1:2" x14ac:dyDescent="0.3">
      <c r="A50" s="3" t="s">
        <v>117</v>
      </c>
      <c r="B50" s="3" t="s">
        <v>117</v>
      </c>
    </row>
    <row r="51" spans="1:2" x14ac:dyDescent="0.3">
      <c r="A51" s="3" t="s">
        <v>118</v>
      </c>
      <c r="B51" s="3" t="s">
        <v>118</v>
      </c>
    </row>
    <row r="52" spans="1:2" x14ac:dyDescent="0.3">
      <c r="A52" s="3" t="s">
        <v>118</v>
      </c>
      <c r="B52" s="3" t="s">
        <v>117</v>
      </c>
    </row>
    <row r="53" spans="1:2" x14ac:dyDescent="0.3">
      <c r="A53" s="3" t="s">
        <v>117</v>
      </c>
      <c r="B53" s="3" t="s">
        <v>117</v>
      </c>
    </row>
    <row r="54" spans="1:2" x14ac:dyDescent="0.3">
      <c r="A54" s="3" t="s">
        <v>118</v>
      </c>
      <c r="B54" s="3" t="s">
        <v>118</v>
      </c>
    </row>
    <row r="55" spans="1:2" x14ac:dyDescent="0.3">
      <c r="A55" s="3" t="s">
        <v>118</v>
      </c>
      <c r="B55" s="3" t="s">
        <v>118</v>
      </c>
    </row>
    <row r="56" spans="1:2" x14ac:dyDescent="0.3">
      <c r="A56" s="3" t="s">
        <v>118</v>
      </c>
      <c r="B56" s="3" t="s">
        <v>118</v>
      </c>
    </row>
    <row r="57" spans="1:2" x14ac:dyDescent="0.3">
      <c r="A57" s="3" t="s">
        <v>118</v>
      </c>
      <c r="B57" s="3" t="s">
        <v>118</v>
      </c>
    </row>
    <row r="58" spans="1:2" x14ac:dyDescent="0.3">
      <c r="A58" s="3" t="s">
        <v>118</v>
      </c>
      <c r="B58" s="3" t="s">
        <v>117</v>
      </c>
    </row>
    <row r="59" spans="1:2" x14ac:dyDescent="0.3">
      <c r="A59" s="3" t="s">
        <v>118</v>
      </c>
      <c r="B59" s="3" t="s">
        <v>118</v>
      </c>
    </row>
    <row r="60" spans="1:2" x14ac:dyDescent="0.3">
      <c r="A60" s="3" t="s">
        <v>118</v>
      </c>
      <c r="B60" s="3" t="s">
        <v>118</v>
      </c>
    </row>
    <row r="61" spans="1:2" x14ac:dyDescent="0.3">
      <c r="A61" s="3" t="s">
        <v>117</v>
      </c>
      <c r="B61" s="3" t="s">
        <v>117</v>
      </c>
    </row>
    <row r="62" spans="1:2" x14ac:dyDescent="0.3">
      <c r="A62" s="3" t="s">
        <v>118</v>
      </c>
      <c r="B62" s="3" t="s">
        <v>117</v>
      </c>
    </row>
    <row r="63" spans="1:2" x14ac:dyDescent="0.3">
      <c r="A63" s="3" t="s">
        <v>118</v>
      </c>
      <c r="B63" s="3" t="s">
        <v>118</v>
      </c>
    </row>
    <row r="64" spans="1:2" x14ac:dyDescent="0.3">
      <c r="A64" s="3" t="s">
        <v>118</v>
      </c>
      <c r="B64" s="3" t="s">
        <v>117</v>
      </c>
    </row>
    <row r="65" spans="1:2" x14ac:dyDescent="0.3">
      <c r="A65" s="3" t="s">
        <v>118</v>
      </c>
      <c r="B65" s="3" t="s">
        <v>118</v>
      </c>
    </row>
    <row r="66" spans="1:2" x14ac:dyDescent="0.3">
      <c r="A66" s="3" t="s">
        <v>117</v>
      </c>
      <c r="B66" s="3" t="s">
        <v>117</v>
      </c>
    </row>
    <row r="67" spans="1:2" x14ac:dyDescent="0.3">
      <c r="A67" s="3" t="s">
        <v>118</v>
      </c>
      <c r="B67" s="3" t="s">
        <v>117</v>
      </c>
    </row>
    <row r="68" spans="1:2" x14ac:dyDescent="0.3">
      <c r="A68" s="3" t="s">
        <v>118</v>
      </c>
      <c r="B68" s="3" t="s">
        <v>117</v>
      </c>
    </row>
    <row r="69" spans="1:2" x14ac:dyDescent="0.3">
      <c r="A69" s="3" t="s">
        <v>118</v>
      </c>
      <c r="B69" s="3" t="s">
        <v>118</v>
      </c>
    </row>
    <row r="70" spans="1:2" x14ac:dyDescent="0.3">
      <c r="A70" s="3" t="s">
        <v>118</v>
      </c>
      <c r="B70" s="3" t="s">
        <v>118</v>
      </c>
    </row>
    <row r="71" spans="1:2" x14ac:dyDescent="0.3">
      <c r="A71" s="3" t="s">
        <v>118</v>
      </c>
      <c r="B71" s="3" t="s">
        <v>118</v>
      </c>
    </row>
    <row r="72" spans="1:2" x14ac:dyDescent="0.3">
      <c r="A72" s="3" t="s">
        <v>118</v>
      </c>
      <c r="B72" s="3" t="s">
        <v>118</v>
      </c>
    </row>
    <row r="73" spans="1:2" x14ac:dyDescent="0.3">
      <c r="A73" s="3" t="s">
        <v>118</v>
      </c>
      <c r="B73" s="3" t="s">
        <v>118</v>
      </c>
    </row>
    <row r="74" spans="1:2" x14ac:dyDescent="0.3">
      <c r="A74" s="3" t="s">
        <v>118</v>
      </c>
      <c r="B74" s="3" t="s">
        <v>118</v>
      </c>
    </row>
    <row r="75" spans="1:2" x14ac:dyDescent="0.3">
      <c r="A75" s="3" t="s">
        <v>118</v>
      </c>
      <c r="B75" s="3" t="s">
        <v>118</v>
      </c>
    </row>
    <row r="76" spans="1:2" x14ac:dyDescent="0.3">
      <c r="A76" s="3" t="s">
        <v>118</v>
      </c>
      <c r="B76" s="3" t="s">
        <v>118</v>
      </c>
    </row>
    <row r="77" spans="1:2" x14ac:dyDescent="0.3">
      <c r="A77" s="3" t="s">
        <v>118</v>
      </c>
      <c r="B77" s="3" t="s">
        <v>118</v>
      </c>
    </row>
    <row r="78" spans="1:2" x14ac:dyDescent="0.3">
      <c r="A78" s="3" t="s">
        <v>117</v>
      </c>
      <c r="B78" s="3" t="s">
        <v>118</v>
      </c>
    </row>
    <row r="79" spans="1:2" x14ac:dyDescent="0.3">
      <c r="A79" s="3" t="s">
        <v>117</v>
      </c>
      <c r="B79" s="3" t="s">
        <v>118</v>
      </c>
    </row>
    <row r="80" spans="1:2" x14ac:dyDescent="0.3">
      <c r="A80" s="3" t="s">
        <v>117</v>
      </c>
      <c r="B80" s="3" t="s">
        <v>117</v>
      </c>
    </row>
    <row r="81" spans="1:2" x14ac:dyDescent="0.3">
      <c r="A81" s="3" t="s">
        <v>117</v>
      </c>
      <c r="B81" s="3" t="s">
        <v>117</v>
      </c>
    </row>
    <row r="82" spans="1:2" x14ac:dyDescent="0.3">
      <c r="A82" s="3" t="s">
        <v>117</v>
      </c>
      <c r="B82" s="3" t="s">
        <v>117</v>
      </c>
    </row>
    <row r="83" spans="1:2" x14ac:dyDescent="0.3">
      <c r="A83" s="3" t="s">
        <v>117</v>
      </c>
      <c r="B83" s="3" t="s">
        <v>118</v>
      </c>
    </row>
    <row r="84" spans="1:2" x14ac:dyDescent="0.3">
      <c r="A84" s="3" t="s">
        <v>118</v>
      </c>
      <c r="B84" s="3" t="s">
        <v>118</v>
      </c>
    </row>
    <row r="85" spans="1:2" x14ac:dyDescent="0.3">
      <c r="A85" s="3" t="s">
        <v>118</v>
      </c>
      <c r="B85" s="3" t="s">
        <v>117</v>
      </c>
    </row>
    <row r="86" spans="1:2" x14ac:dyDescent="0.3">
      <c r="A86" s="3" t="s">
        <v>117</v>
      </c>
      <c r="B86" s="3" t="s">
        <v>117</v>
      </c>
    </row>
    <row r="87" spans="1:2" x14ac:dyDescent="0.3">
      <c r="A87" s="3" t="s">
        <v>118</v>
      </c>
      <c r="B87" s="3" t="s">
        <v>117</v>
      </c>
    </row>
    <row r="88" spans="1:2" x14ac:dyDescent="0.3">
      <c r="A88" s="3" t="s">
        <v>117</v>
      </c>
      <c r="B88" s="3" t="s">
        <v>117</v>
      </c>
    </row>
    <row r="89" spans="1:2" x14ac:dyDescent="0.3">
      <c r="A89" s="3" t="s">
        <v>118</v>
      </c>
      <c r="B89" s="3" t="s">
        <v>117</v>
      </c>
    </row>
    <row r="90" spans="1:2" x14ac:dyDescent="0.3">
      <c r="A90" s="3" t="s">
        <v>118</v>
      </c>
      <c r="B90" s="3" t="s">
        <v>117</v>
      </c>
    </row>
    <row r="91" spans="1:2" x14ac:dyDescent="0.3">
      <c r="A91" s="3" t="s">
        <v>118</v>
      </c>
      <c r="B91" s="3" t="s">
        <v>117</v>
      </c>
    </row>
    <row r="92" spans="1:2" x14ac:dyDescent="0.3">
      <c r="A92" s="3" t="s">
        <v>118</v>
      </c>
      <c r="B92" s="3" t="s">
        <v>118</v>
      </c>
    </row>
    <row r="93" spans="1:2" x14ac:dyDescent="0.3">
      <c r="A93" s="3" t="s">
        <v>118</v>
      </c>
      <c r="B93" s="3" t="s">
        <v>118</v>
      </c>
    </row>
    <row r="94" spans="1:2" x14ac:dyDescent="0.3">
      <c r="A94" s="3" t="s">
        <v>117</v>
      </c>
      <c r="B94" s="3" t="s">
        <v>117</v>
      </c>
    </row>
    <row r="95" spans="1:2" x14ac:dyDescent="0.3">
      <c r="A95" s="3" t="s">
        <v>118</v>
      </c>
      <c r="B95" s="3" t="s">
        <v>117</v>
      </c>
    </row>
    <row r="96" spans="1:2" x14ac:dyDescent="0.3">
      <c r="A96" s="3" t="s">
        <v>118</v>
      </c>
      <c r="B96" s="3" t="s">
        <v>117</v>
      </c>
    </row>
    <row r="97" spans="1:2" x14ac:dyDescent="0.3">
      <c r="A97" s="3" t="s">
        <v>117</v>
      </c>
      <c r="B97" s="3" t="s">
        <v>117</v>
      </c>
    </row>
    <row r="98" spans="1:2" x14ac:dyDescent="0.3">
      <c r="A98" s="3" t="s">
        <v>117</v>
      </c>
      <c r="B98" s="3" t="s">
        <v>118</v>
      </c>
    </row>
    <row r="99" spans="1:2" x14ac:dyDescent="0.3">
      <c r="A99" s="3" t="s">
        <v>118</v>
      </c>
      <c r="B99" s="3" t="s">
        <v>118</v>
      </c>
    </row>
    <row r="100" spans="1:2" x14ac:dyDescent="0.3">
      <c r="A100" s="3" t="s">
        <v>118</v>
      </c>
      <c r="B100" s="3" t="s">
        <v>117</v>
      </c>
    </row>
    <row r="101" spans="1:2" x14ac:dyDescent="0.3">
      <c r="A101" s="3" t="s">
        <v>117</v>
      </c>
      <c r="B101" s="3" t="s">
        <v>117</v>
      </c>
    </row>
    <row r="102" spans="1:2" x14ac:dyDescent="0.3">
      <c r="A102" s="3" t="s">
        <v>117</v>
      </c>
      <c r="B102" s="3" t="s">
        <v>117</v>
      </c>
    </row>
    <row r="103" spans="1:2" x14ac:dyDescent="0.3">
      <c r="A103" s="3" t="s">
        <v>118</v>
      </c>
      <c r="B103" s="3" t="s">
        <v>118</v>
      </c>
    </row>
    <row r="104" spans="1:2" x14ac:dyDescent="0.3">
      <c r="A104" s="3" t="s">
        <v>117</v>
      </c>
      <c r="B104" s="3" t="s">
        <v>118</v>
      </c>
    </row>
    <row r="105" spans="1:2" x14ac:dyDescent="0.3">
      <c r="A105" s="3" t="s">
        <v>118</v>
      </c>
      <c r="B105" s="3" t="s">
        <v>118</v>
      </c>
    </row>
    <row r="106" spans="1:2" x14ac:dyDescent="0.3">
      <c r="A106" s="3" t="s">
        <v>117</v>
      </c>
      <c r="B106" s="3" t="s">
        <v>118</v>
      </c>
    </row>
    <row r="107" spans="1:2" x14ac:dyDescent="0.3">
      <c r="A107" s="3" t="s">
        <v>117</v>
      </c>
      <c r="B107" s="3" t="s">
        <v>118</v>
      </c>
    </row>
    <row r="108" spans="1:2" x14ac:dyDescent="0.3">
      <c r="A108" s="3" t="s">
        <v>117</v>
      </c>
      <c r="B108" s="3" t="s">
        <v>118</v>
      </c>
    </row>
    <row r="109" spans="1:2" x14ac:dyDescent="0.3">
      <c r="A109" s="3" t="s">
        <v>118</v>
      </c>
      <c r="B109" s="3" t="s">
        <v>117</v>
      </c>
    </row>
    <row r="110" spans="1:2" x14ac:dyDescent="0.3">
      <c r="A110" s="3" t="s">
        <v>118</v>
      </c>
      <c r="B110" s="3" t="s">
        <v>118</v>
      </c>
    </row>
    <row r="111" spans="1:2" x14ac:dyDescent="0.3">
      <c r="A111" s="3" t="s">
        <v>118</v>
      </c>
      <c r="B111" s="3" t="s">
        <v>117</v>
      </c>
    </row>
    <row r="112" spans="1:2" x14ac:dyDescent="0.3">
      <c r="A112" s="3" t="s">
        <v>118</v>
      </c>
      <c r="B112" s="3" t="s">
        <v>118</v>
      </c>
    </row>
    <row r="113" spans="1:2" x14ac:dyDescent="0.3">
      <c r="A113" s="3" t="s">
        <v>118</v>
      </c>
      <c r="B113" s="3" t="s">
        <v>118</v>
      </c>
    </row>
    <row r="114" spans="1:2" x14ac:dyDescent="0.3">
      <c r="A114" s="3" t="s">
        <v>118</v>
      </c>
      <c r="B114" s="3" t="s">
        <v>118</v>
      </c>
    </row>
    <row r="115" spans="1:2" x14ac:dyDescent="0.3">
      <c r="A115" s="3" t="s">
        <v>118</v>
      </c>
      <c r="B115" s="3" t="s">
        <v>118</v>
      </c>
    </row>
    <row r="116" spans="1:2" x14ac:dyDescent="0.3">
      <c r="A116" s="3" t="s">
        <v>117</v>
      </c>
      <c r="B116" s="3" t="s">
        <v>117</v>
      </c>
    </row>
    <row r="117" spans="1:2" x14ac:dyDescent="0.3">
      <c r="A117" s="3" t="s">
        <v>117</v>
      </c>
      <c r="B117" s="3" t="s">
        <v>118</v>
      </c>
    </row>
    <row r="118" spans="1:2" x14ac:dyDescent="0.3">
      <c r="A118" s="3" t="s">
        <v>118</v>
      </c>
      <c r="B118" s="3" t="s">
        <v>118</v>
      </c>
    </row>
    <row r="119" spans="1:2" x14ac:dyDescent="0.3">
      <c r="A119" s="3" t="s">
        <v>118</v>
      </c>
      <c r="B119" s="3" t="s">
        <v>117</v>
      </c>
    </row>
    <row r="120" spans="1:2" x14ac:dyDescent="0.3">
      <c r="A120" s="3" t="s">
        <v>118</v>
      </c>
      <c r="B120" s="3" t="s">
        <v>117</v>
      </c>
    </row>
    <row r="121" spans="1:2" x14ac:dyDescent="0.3">
      <c r="A121" s="3" t="s">
        <v>117</v>
      </c>
      <c r="B121" s="3" t="s">
        <v>118</v>
      </c>
    </row>
    <row r="122" spans="1:2" x14ac:dyDescent="0.3">
      <c r="A122" s="3" t="s">
        <v>118</v>
      </c>
      <c r="B122" s="3" t="s">
        <v>118</v>
      </c>
    </row>
    <row r="123" spans="1:2" x14ac:dyDescent="0.3">
      <c r="A123" s="3" t="s">
        <v>118</v>
      </c>
      <c r="B123" s="3" t="s">
        <v>117</v>
      </c>
    </row>
    <row r="124" spans="1:2" x14ac:dyDescent="0.3">
      <c r="A124" s="3" t="s">
        <v>117</v>
      </c>
      <c r="B124" s="3" t="s">
        <v>117</v>
      </c>
    </row>
    <row r="125" spans="1:2" x14ac:dyDescent="0.3">
      <c r="A125" s="3" t="s">
        <v>117</v>
      </c>
      <c r="B125" s="3" t="s">
        <v>117</v>
      </c>
    </row>
    <row r="126" spans="1:2" x14ac:dyDescent="0.3">
      <c r="A126" s="3" t="s">
        <v>118</v>
      </c>
      <c r="B126" s="3" t="s">
        <v>118</v>
      </c>
    </row>
    <row r="127" spans="1:2" x14ac:dyDescent="0.3">
      <c r="A127" s="3" t="s">
        <v>118</v>
      </c>
      <c r="B127" s="3" t="s">
        <v>118</v>
      </c>
    </row>
    <row r="128" spans="1:2" x14ac:dyDescent="0.3">
      <c r="A128" s="3" t="s">
        <v>118</v>
      </c>
      <c r="B128" s="3" t="s">
        <v>118</v>
      </c>
    </row>
    <row r="129" spans="1:2" x14ac:dyDescent="0.3">
      <c r="A129" s="3" t="s">
        <v>118</v>
      </c>
      <c r="B129" s="3" t="s">
        <v>117</v>
      </c>
    </row>
    <row r="130" spans="1:2" x14ac:dyDescent="0.3">
      <c r="A130" s="3" t="s">
        <v>118</v>
      </c>
      <c r="B130" s="3" t="s">
        <v>118</v>
      </c>
    </row>
    <row r="131" spans="1:2" x14ac:dyDescent="0.3">
      <c r="A131" s="3" t="s">
        <v>118</v>
      </c>
      <c r="B131" s="3" t="s">
        <v>117</v>
      </c>
    </row>
    <row r="132" spans="1:2" x14ac:dyDescent="0.3">
      <c r="A132" s="3" t="s">
        <v>118</v>
      </c>
      <c r="B132" s="3" t="s">
        <v>117</v>
      </c>
    </row>
    <row r="133" spans="1:2" x14ac:dyDescent="0.3">
      <c r="A133" s="3" t="s">
        <v>118</v>
      </c>
      <c r="B133" s="3" t="s">
        <v>118</v>
      </c>
    </row>
    <row r="134" spans="1:2" x14ac:dyDescent="0.3">
      <c r="A134" s="3" t="s">
        <v>118</v>
      </c>
      <c r="B134" s="3" t="s">
        <v>118</v>
      </c>
    </row>
    <row r="135" spans="1:2" x14ac:dyDescent="0.3">
      <c r="A135" s="3" t="s">
        <v>117</v>
      </c>
      <c r="B135" s="3" t="s">
        <v>118</v>
      </c>
    </row>
    <row r="136" spans="1:2" x14ac:dyDescent="0.3">
      <c r="A136" s="3" t="s">
        <v>118</v>
      </c>
      <c r="B136" s="3" t="s">
        <v>117</v>
      </c>
    </row>
    <row r="137" spans="1:2" x14ac:dyDescent="0.3">
      <c r="A137" s="3" t="s">
        <v>118</v>
      </c>
      <c r="B137" s="3" t="s">
        <v>117</v>
      </c>
    </row>
    <row r="138" spans="1:2" x14ac:dyDescent="0.3">
      <c r="A138" s="3" t="s">
        <v>117</v>
      </c>
      <c r="B138" s="3" t="s">
        <v>117</v>
      </c>
    </row>
    <row r="139" spans="1:2" x14ac:dyDescent="0.3">
      <c r="A139" s="3" t="s">
        <v>118</v>
      </c>
      <c r="B139" s="3" t="s">
        <v>118</v>
      </c>
    </row>
    <row r="140" spans="1:2" x14ac:dyDescent="0.3">
      <c r="A140" s="3" t="s">
        <v>118</v>
      </c>
      <c r="B140" s="3" t="s">
        <v>118</v>
      </c>
    </row>
    <row r="141" spans="1:2" x14ac:dyDescent="0.3">
      <c r="A141" s="3" t="s">
        <v>118</v>
      </c>
      <c r="B141" s="3" t="s">
        <v>118</v>
      </c>
    </row>
    <row r="142" spans="1:2" x14ac:dyDescent="0.3">
      <c r="A142" s="3" t="s">
        <v>117</v>
      </c>
      <c r="B142" s="3" t="s">
        <v>117</v>
      </c>
    </row>
    <row r="143" spans="1:2" x14ac:dyDescent="0.3">
      <c r="A143" s="3" t="s">
        <v>118</v>
      </c>
      <c r="B143" s="3" t="s">
        <v>118</v>
      </c>
    </row>
    <row r="144" spans="1:2" x14ac:dyDescent="0.3">
      <c r="A144" s="3" t="s">
        <v>118</v>
      </c>
      <c r="B144" s="3" t="s">
        <v>118</v>
      </c>
    </row>
    <row r="145" spans="1:2" x14ac:dyDescent="0.3">
      <c r="A145" s="3" t="s">
        <v>118</v>
      </c>
      <c r="B145" s="3" t="s">
        <v>117</v>
      </c>
    </row>
    <row r="146" spans="1:2" x14ac:dyDescent="0.3">
      <c r="A146" s="3" t="s">
        <v>118</v>
      </c>
      <c r="B146" s="3" t="s">
        <v>118</v>
      </c>
    </row>
    <row r="147" spans="1:2" x14ac:dyDescent="0.3">
      <c r="A147" s="3" t="s">
        <v>118</v>
      </c>
      <c r="B147" s="3" t="s">
        <v>117</v>
      </c>
    </row>
    <row r="148" spans="1:2" x14ac:dyDescent="0.3">
      <c r="A148" s="3" t="s">
        <v>118</v>
      </c>
      <c r="B148" s="3" t="s">
        <v>118</v>
      </c>
    </row>
    <row r="149" spans="1:2" x14ac:dyDescent="0.3">
      <c r="A149" s="3" t="s">
        <v>118</v>
      </c>
      <c r="B149" s="3" t="s">
        <v>117</v>
      </c>
    </row>
    <row r="150" spans="1:2" x14ac:dyDescent="0.3">
      <c r="A150" s="3" t="s">
        <v>118</v>
      </c>
      <c r="B150" s="3" t="s">
        <v>117</v>
      </c>
    </row>
    <row r="151" spans="1:2" x14ac:dyDescent="0.3">
      <c r="A151" s="3" t="s">
        <v>118</v>
      </c>
      <c r="B151" s="3" t="s">
        <v>118</v>
      </c>
    </row>
    <row r="152" spans="1:2" x14ac:dyDescent="0.3">
      <c r="A152" s="3" t="s">
        <v>118</v>
      </c>
      <c r="B152" s="3" t="s">
        <v>118</v>
      </c>
    </row>
    <row r="153" spans="1:2" x14ac:dyDescent="0.3">
      <c r="A153" s="3" t="s">
        <v>118</v>
      </c>
      <c r="B153" s="3" t="s">
        <v>118</v>
      </c>
    </row>
    <row r="154" spans="1:2" x14ac:dyDescent="0.3">
      <c r="A154" s="3" t="s">
        <v>118</v>
      </c>
      <c r="B154" s="3" t="s">
        <v>117</v>
      </c>
    </row>
    <row r="155" spans="1:2" x14ac:dyDescent="0.3">
      <c r="A155" s="3" t="s">
        <v>118</v>
      </c>
      <c r="B155" s="3" t="s">
        <v>117</v>
      </c>
    </row>
    <row r="156" spans="1:2" x14ac:dyDescent="0.3">
      <c r="A156" s="3" t="s">
        <v>118</v>
      </c>
      <c r="B156" s="3" t="s">
        <v>118</v>
      </c>
    </row>
    <row r="157" spans="1:2" x14ac:dyDescent="0.3">
      <c r="A157" s="3" t="s">
        <v>117</v>
      </c>
      <c r="B157" s="3" t="s">
        <v>117</v>
      </c>
    </row>
    <row r="158" spans="1:2" x14ac:dyDescent="0.3">
      <c r="A158" s="3" t="s">
        <v>118</v>
      </c>
      <c r="B158" s="3" t="s">
        <v>118</v>
      </c>
    </row>
    <row r="159" spans="1:2" x14ac:dyDescent="0.3">
      <c r="A159" s="3" t="s">
        <v>117</v>
      </c>
      <c r="B159" s="3" t="s">
        <v>118</v>
      </c>
    </row>
    <row r="160" spans="1:2" x14ac:dyDescent="0.3">
      <c r="A160" s="3" t="s">
        <v>118</v>
      </c>
      <c r="B160" s="3" t="s">
        <v>117</v>
      </c>
    </row>
    <row r="161" spans="1:2" x14ac:dyDescent="0.3">
      <c r="A161" s="3" t="s">
        <v>118</v>
      </c>
      <c r="B161" s="3" t="s">
        <v>118</v>
      </c>
    </row>
    <row r="162" spans="1:2" x14ac:dyDescent="0.3">
      <c r="A162" s="3" t="s">
        <v>117</v>
      </c>
      <c r="B162" s="3" t="s">
        <v>118</v>
      </c>
    </row>
    <row r="163" spans="1:2" x14ac:dyDescent="0.3">
      <c r="A163" s="3" t="s">
        <v>118</v>
      </c>
      <c r="B163" s="3" t="s">
        <v>117</v>
      </c>
    </row>
    <row r="164" spans="1:2" x14ac:dyDescent="0.3">
      <c r="A164" s="3" t="s">
        <v>118</v>
      </c>
      <c r="B164" s="3" t="s">
        <v>117</v>
      </c>
    </row>
    <row r="165" spans="1:2" x14ac:dyDescent="0.3">
      <c r="A165" s="3" t="s">
        <v>118</v>
      </c>
      <c r="B165" s="3" t="s">
        <v>118</v>
      </c>
    </row>
    <row r="166" spans="1:2" x14ac:dyDescent="0.3">
      <c r="A166" s="3" t="s">
        <v>117</v>
      </c>
      <c r="B166" s="3" t="s">
        <v>118</v>
      </c>
    </row>
    <row r="167" spans="1:2" x14ac:dyDescent="0.3">
      <c r="A167" s="3" t="s">
        <v>118</v>
      </c>
      <c r="B167" s="3" t="s">
        <v>118</v>
      </c>
    </row>
    <row r="168" spans="1:2" x14ac:dyDescent="0.3">
      <c r="A168" s="3" t="s">
        <v>118</v>
      </c>
      <c r="B168" s="3" t="s">
        <v>118</v>
      </c>
    </row>
    <row r="169" spans="1:2" x14ac:dyDescent="0.3">
      <c r="A169" s="3" t="s">
        <v>117</v>
      </c>
      <c r="B169" s="3" t="s">
        <v>118</v>
      </c>
    </row>
    <row r="170" spans="1:2" x14ac:dyDescent="0.3">
      <c r="A170" s="3" t="s">
        <v>118</v>
      </c>
      <c r="B170" s="3" t="s">
        <v>117</v>
      </c>
    </row>
    <row r="171" spans="1:2" x14ac:dyDescent="0.3">
      <c r="A171" s="3" t="s">
        <v>118</v>
      </c>
      <c r="B171" s="3" t="s">
        <v>117</v>
      </c>
    </row>
    <row r="172" spans="1:2" x14ac:dyDescent="0.3">
      <c r="A172" s="3" t="s">
        <v>118</v>
      </c>
      <c r="B172" s="3" t="s">
        <v>118</v>
      </c>
    </row>
    <row r="173" spans="1:2" x14ac:dyDescent="0.3">
      <c r="A173" s="3" t="s">
        <v>118</v>
      </c>
      <c r="B173" s="3" t="s">
        <v>117</v>
      </c>
    </row>
    <row r="174" spans="1:2" x14ac:dyDescent="0.3">
      <c r="A174" s="3" t="s">
        <v>118</v>
      </c>
      <c r="B174" s="3" t="s">
        <v>117</v>
      </c>
    </row>
    <row r="175" spans="1:2" x14ac:dyDescent="0.3">
      <c r="A175" s="3" t="s">
        <v>118</v>
      </c>
      <c r="B175" s="3" t="s">
        <v>118</v>
      </c>
    </row>
    <row r="176" spans="1:2" x14ac:dyDescent="0.3">
      <c r="A176" s="3" t="s">
        <v>117</v>
      </c>
      <c r="B176" s="3" t="s">
        <v>118</v>
      </c>
    </row>
    <row r="177" spans="1:2" x14ac:dyDescent="0.3">
      <c r="A177" s="3" t="s">
        <v>117</v>
      </c>
      <c r="B177" s="3" t="s">
        <v>117</v>
      </c>
    </row>
    <row r="178" spans="1:2" x14ac:dyDescent="0.3">
      <c r="A178" s="3" t="s">
        <v>118</v>
      </c>
      <c r="B178" s="3" t="s">
        <v>118</v>
      </c>
    </row>
    <row r="179" spans="1:2" x14ac:dyDescent="0.3">
      <c r="A179" s="3" t="s">
        <v>118</v>
      </c>
      <c r="B179" s="3" t="s">
        <v>118</v>
      </c>
    </row>
    <row r="180" spans="1:2" x14ac:dyDescent="0.3">
      <c r="A180" s="3" t="s">
        <v>117</v>
      </c>
      <c r="B180" s="3" t="s">
        <v>118</v>
      </c>
    </row>
    <row r="181" spans="1:2" x14ac:dyDescent="0.3">
      <c r="A181" s="3" t="s">
        <v>118</v>
      </c>
      <c r="B181" s="3" t="s">
        <v>118</v>
      </c>
    </row>
    <row r="182" spans="1:2" x14ac:dyDescent="0.3">
      <c r="A182" s="3" t="s">
        <v>118</v>
      </c>
      <c r="B182" s="3" t="s">
        <v>117</v>
      </c>
    </row>
    <row r="183" spans="1:2" x14ac:dyDescent="0.3">
      <c r="A183" s="3" t="s">
        <v>118</v>
      </c>
      <c r="B183" s="3" t="s">
        <v>118</v>
      </c>
    </row>
    <row r="184" spans="1:2" x14ac:dyDescent="0.3">
      <c r="A184" s="3" t="s">
        <v>118</v>
      </c>
      <c r="B184" s="3" t="s">
        <v>117</v>
      </c>
    </row>
    <row r="185" spans="1:2" x14ac:dyDescent="0.3">
      <c r="A185" s="3" t="s">
        <v>118</v>
      </c>
      <c r="B185" s="3" t="s">
        <v>117</v>
      </c>
    </row>
    <row r="186" spans="1:2" x14ac:dyDescent="0.3">
      <c r="A186" s="3" t="s">
        <v>118</v>
      </c>
      <c r="B186" s="3" t="s">
        <v>118</v>
      </c>
    </row>
    <row r="187" spans="1:2" x14ac:dyDescent="0.3">
      <c r="A187" s="3" t="s">
        <v>118</v>
      </c>
      <c r="B187" s="3" t="s">
        <v>118</v>
      </c>
    </row>
    <row r="188" spans="1:2" x14ac:dyDescent="0.3">
      <c r="A188" s="3" t="s">
        <v>117</v>
      </c>
      <c r="B188" s="3" t="s">
        <v>118</v>
      </c>
    </row>
    <row r="189" spans="1:2" x14ac:dyDescent="0.3">
      <c r="A189" s="3" t="s">
        <v>118</v>
      </c>
      <c r="B189" s="3" t="s">
        <v>117</v>
      </c>
    </row>
    <row r="190" spans="1:2" x14ac:dyDescent="0.3">
      <c r="A190" s="3" t="s">
        <v>117</v>
      </c>
      <c r="B190" s="3" t="s">
        <v>118</v>
      </c>
    </row>
    <row r="191" spans="1:2" x14ac:dyDescent="0.3">
      <c r="A191" s="3" t="s">
        <v>118</v>
      </c>
      <c r="B191" s="3" t="s">
        <v>118</v>
      </c>
    </row>
    <row r="192" spans="1:2" x14ac:dyDescent="0.3">
      <c r="A192" s="3" t="s">
        <v>118</v>
      </c>
      <c r="B192" s="3" t="s">
        <v>117</v>
      </c>
    </row>
    <row r="193" spans="1:2" x14ac:dyDescent="0.3">
      <c r="A193" s="3" t="s">
        <v>117</v>
      </c>
      <c r="B193" s="3" t="s">
        <v>117</v>
      </c>
    </row>
    <row r="194" spans="1:2" x14ac:dyDescent="0.3">
      <c r="A194" s="3" t="s">
        <v>117</v>
      </c>
      <c r="B194" s="3" t="s">
        <v>118</v>
      </c>
    </row>
    <row r="195" spans="1:2" x14ac:dyDescent="0.3">
      <c r="A195" s="3" t="s">
        <v>118</v>
      </c>
      <c r="B195" s="3" t="s">
        <v>118</v>
      </c>
    </row>
    <row r="196" spans="1:2" x14ac:dyDescent="0.3">
      <c r="A196" s="3" t="s">
        <v>118</v>
      </c>
      <c r="B196" s="3" t="s">
        <v>117</v>
      </c>
    </row>
    <row r="197" spans="1:2" x14ac:dyDescent="0.3">
      <c r="A197" s="3" t="s">
        <v>118</v>
      </c>
      <c r="B197" s="3" t="s">
        <v>117</v>
      </c>
    </row>
    <row r="198" spans="1:2" x14ac:dyDescent="0.3">
      <c r="A198" s="3" t="s">
        <v>117</v>
      </c>
      <c r="B198" s="3" t="s">
        <v>118</v>
      </c>
    </row>
    <row r="199" spans="1:2" x14ac:dyDescent="0.3">
      <c r="A199" s="3" t="s">
        <v>118</v>
      </c>
      <c r="B199" s="3" t="s">
        <v>117</v>
      </c>
    </row>
    <row r="200" spans="1:2" x14ac:dyDescent="0.3">
      <c r="A200" s="3" t="s">
        <v>117</v>
      </c>
      <c r="B200" s="3" t="s">
        <v>117</v>
      </c>
    </row>
    <row r="201" spans="1:2" x14ac:dyDescent="0.3">
      <c r="A201" s="3" t="s">
        <v>118</v>
      </c>
      <c r="B201" s="3" t="s">
        <v>118</v>
      </c>
    </row>
    <row r="202" spans="1:2" x14ac:dyDescent="0.3">
      <c r="A202" s="3" t="s">
        <v>118</v>
      </c>
      <c r="B202" s="3" t="s">
        <v>118</v>
      </c>
    </row>
    <row r="203" spans="1:2" x14ac:dyDescent="0.3">
      <c r="A203" s="3" t="s">
        <v>117</v>
      </c>
      <c r="B203" s="3" t="s">
        <v>118</v>
      </c>
    </row>
    <row r="204" spans="1:2" x14ac:dyDescent="0.3">
      <c r="A204" s="3" t="s">
        <v>117</v>
      </c>
      <c r="B204" s="3" t="s">
        <v>117</v>
      </c>
    </row>
    <row r="205" spans="1:2" x14ac:dyDescent="0.3">
      <c r="A205" s="3" t="s">
        <v>117</v>
      </c>
      <c r="B205" s="3" t="s">
        <v>117</v>
      </c>
    </row>
    <row r="206" spans="1:2" x14ac:dyDescent="0.3">
      <c r="A206" s="3" t="s">
        <v>117</v>
      </c>
      <c r="B206" s="3" t="s">
        <v>118</v>
      </c>
    </row>
    <row r="207" spans="1:2" x14ac:dyDescent="0.3">
      <c r="A207" s="3" t="s">
        <v>118</v>
      </c>
      <c r="B207" s="3" t="s">
        <v>117</v>
      </c>
    </row>
    <row r="208" spans="1:2" x14ac:dyDescent="0.3">
      <c r="A208" s="3" t="s">
        <v>117</v>
      </c>
      <c r="B208" s="3" t="s">
        <v>118</v>
      </c>
    </row>
    <row r="209" spans="1:2" x14ac:dyDescent="0.3">
      <c r="A209" s="3" t="s">
        <v>118</v>
      </c>
      <c r="B209" s="3" t="s">
        <v>118</v>
      </c>
    </row>
    <row r="210" spans="1:2" x14ac:dyDescent="0.3">
      <c r="A210" s="3" t="s">
        <v>118</v>
      </c>
      <c r="B210" s="3" t="s">
        <v>117</v>
      </c>
    </row>
    <row r="211" spans="1:2" x14ac:dyDescent="0.3">
      <c r="A211" s="3" t="s">
        <v>118</v>
      </c>
      <c r="B211" s="3" t="s">
        <v>117</v>
      </c>
    </row>
    <row r="212" spans="1:2" x14ac:dyDescent="0.3">
      <c r="A212" s="3" t="s">
        <v>117</v>
      </c>
      <c r="B212" s="3" t="s">
        <v>118</v>
      </c>
    </row>
    <row r="213" spans="1:2" x14ac:dyDescent="0.3">
      <c r="A213" s="3" t="s">
        <v>118</v>
      </c>
      <c r="B213" s="3" t="s">
        <v>117</v>
      </c>
    </row>
    <row r="214" spans="1:2" x14ac:dyDescent="0.3">
      <c r="A214" s="3" t="s">
        <v>118</v>
      </c>
      <c r="B214" s="3" t="s">
        <v>117</v>
      </c>
    </row>
    <row r="215" spans="1:2" x14ac:dyDescent="0.3">
      <c r="A215" s="3" t="s">
        <v>118</v>
      </c>
      <c r="B215" s="3" t="s">
        <v>117</v>
      </c>
    </row>
    <row r="216" spans="1:2" x14ac:dyDescent="0.3">
      <c r="A216" s="3" t="s">
        <v>117</v>
      </c>
      <c r="B216" s="3" t="s">
        <v>118</v>
      </c>
    </row>
    <row r="217" spans="1:2" x14ac:dyDescent="0.3">
      <c r="A217" s="3" t="s">
        <v>118</v>
      </c>
      <c r="B217" s="3" t="s">
        <v>118</v>
      </c>
    </row>
    <row r="218" spans="1:2" x14ac:dyDescent="0.3">
      <c r="A218" s="3" t="s">
        <v>117</v>
      </c>
      <c r="B218" s="3" t="s">
        <v>118</v>
      </c>
    </row>
    <row r="219" spans="1:2" x14ac:dyDescent="0.3">
      <c r="A219" s="3" t="s">
        <v>118</v>
      </c>
      <c r="B219" s="3" t="s">
        <v>117</v>
      </c>
    </row>
    <row r="220" spans="1:2" x14ac:dyDescent="0.3">
      <c r="A220" s="3" t="s">
        <v>118</v>
      </c>
      <c r="B220" s="3" t="s">
        <v>118</v>
      </c>
    </row>
    <row r="221" spans="1:2" x14ac:dyDescent="0.3">
      <c r="A221" s="3" t="s">
        <v>117</v>
      </c>
      <c r="B221" s="3" t="s">
        <v>118</v>
      </c>
    </row>
    <row r="222" spans="1:2" x14ac:dyDescent="0.3">
      <c r="A222" s="3" t="s">
        <v>118</v>
      </c>
      <c r="B222" s="3" t="s">
        <v>117</v>
      </c>
    </row>
    <row r="223" spans="1:2" x14ac:dyDescent="0.3">
      <c r="A223" s="3" t="s">
        <v>118</v>
      </c>
      <c r="B223" s="3" t="s">
        <v>118</v>
      </c>
    </row>
    <row r="224" spans="1:2" x14ac:dyDescent="0.3">
      <c r="A224" s="3" t="s">
        <v>118</v>
      </c>
      <c r="B224" s="3" t="s">
        <v>117</v>
      </c>
    </row>
    <row r="225" spans="1:2" x14ac:dyDescent="0.3">
      <c r="A225" s="3" t="s">
        <v>118</v>
      </c>
      <c r="B225" s="3" t="s">
        <v>118</v>
      </c>
    </row>
    <row r="226" spans="1:2" x14ac:dyDescent="0.3">
      <c r="A226" s="3" t="s">
        <v>118</v>
      </c>
      <c r="B226" s="3" t="s">
        <v>118</v>
      </c>
    </row>
    <row r="227" spans="1:2" x14ac:dyDescent="0.3">
      <c r="A227" s="3" t="s">
        <v>118</v>
      </c>
      <c r="B227" s="3" t="s">
        <v>118</v>
      </c>
    </row>
    <row r="228" spans="1:2" x14ac:dyDescent="0.3">
      <c r="A228" s="3" t="s">
        <v>117</v>
      </c>
      <c r="B228" s="3" t="s">
        <v>118</v>
      </c>
    </row>
    <row r="229" spans="1:2" x14ac:dyDescent="0.3">
      <c r="A229" s="3" t="s">
        <v>118</v>
      </c>
      <c r="B229" s="3" t="s">
        <v>118</v>
      </c>
    </row>
    <row r="230" spans="1:2" x14ac:dyDescent="0.3">
      <c r="A230" s="3" t="s">
        <v>117</v>
      </c>
      <c r="B230" s="3" t="s">
        <v>118</v>
      </c>
    </row>
    <row r="231" spans="1:2" x14ac:dyDescent="0.3">
      <c r="A231" s="3" t="s">
        <v>118</v>
      </c>
      <c r="B231" s="3" t="s">
        <v>118</v>
      </c>
    </row>
    <row r="232" spans="1:2" x14ac:dyDescent="0.3">
      <c r="A232" s="3" t="s">
        <v>118</v>
      </c>
      <c r="B232" s="3" t="s">
        <v>117</v>
      </c>
    </row>
    <row r="233" spans="1:2" x14ac:dyDescent="0.3">
      <c r="A233" s="3" t="s">
        <v>117</v>
      </c>
      <c r="B233" s="3" t="s">
        <v>118</v>
      </c>
    </row>
    <row r="234" spans="1:2" x14ac:dyDescent="0.3">
      <c r="A234" s="3" t="s">
        <v>118</v>
      </c>
      <c r="B234" s="3" t="s">
        <v>118</v>
      </c>
    </row>
    <row r="235" spans="1:2" x14ac:dyDescent="0.3">
      <c r="A235" s="3" t="s">
        <v>118</v>
      </c>
      <c r="B235" s="3" t="s">
        <v>118</v>
      </c>
    </row>
    <row r="236" spans="1:2" x14ac:dyDescent="0.3">
      <c r="A236" s="3" t="s">
        <v>118</v>
      </c>
      <c r="B236" s="3" t="s">
        <v>118</v>
      </c>
    </row>
    <row r="237" spans="1:2" x14ac:dyDescent="0.3">
      <c r="A237" s="3" t="s">
        <v>117</v>
      </c>
      <c r="B237" s="3" t="s">
        <v>118</v>
      </c>
    </row>
    <row r="238" spans="1:2" x14ac:dyDescent="0.3">
      <c r="A238" s="3" t="s">
        <v>117</v>
      </c>
      <c r="B238" s="3" t="s">
        <v>117</v>
      </c>
    </row>
    <row r="239" spans="1:2" x14ac:dyDescent="0.3">
      <c r="A239" s="3" t="s">
        <v>118</v>
      </c>
      <c r="B239" s="3" t="s">
        <v>117</v>
      </c>
    </row>
    <row r="240" spans="1:2" x14ac:dyDescent="0.3">
      <c r="A240" s="3" t="s">
        <v>118</v>
      </c>
      <c r="B240" s="3" t="s">
        <v>118</v>
      </c>
    </row>
    <row r="241" spans="1:2" x14ac:dyDescent="0.3">
      <c r="A241" s="3" t="s">
        <v>118</v>
      </c>
      <c r="B241" s="3" t="s">
        <v>118</v>
      </c>
    </row>
    <row r="242" spans="1:2" x14ac:dyDescent="0.3">
      <c r="A242" s="3" t="s">
        <v>118</v>
      </c>
      <c r="B242" s="3" t="s">
        <v>117</v>
      </c>
    </row>
    <row r="243" spans="1:2" x14ac:dyDescent="0.3">
      <c r="A243" s="3" t="s">
        <v>118</v>
      </c>
      <c r="B243" s="3" t="s">
        <v>117</v>
      </c>
    </row>
    <row r="244" spans="1:2" x14ac:dyDescent="0.3">
      <c r="A244" s="3" t="s">
        <v>117</v>
      </c>
      <c r="B244" s="3" t="s">
        <v>118</v>
      </c>
    </row>
    <row r="245" spans="1:2" x14ac:dyDescent="0.3">
      <c r="A245" s="3" t="s">
        <v>118</v>
      </c>
      <c r="B245" s="3" t="s">
        <v>118</v>
      </c>
    </row>
    <row r="246" spans="1:2" x14ac:dyDescent="0.3">
      <c r="A246" s="3" t="s">
        <v>118</v>
      </c>
      <c r="B246" s="3" t="s">
        <v>117</v>
      </c>
    </row>
    <row r="247" spans="1:2" x14ac:dyDescent="0.3">
      <c r="A247" s="3" t="s">
        <v>118</v>
      </c>
      <c r="B247" s="3" t="s">
        <v>118</v>
      </c>
    </row>
    <row r="248" spans="1:2" x14ac:dyDescent="0.3">
      <c r="A248" s="3" t="s">
        <v>118</v>
      </c>
      <c r="B248" s="3" t="s">
        <v>118</v>
      </c>
    </row>
    <row r="249" spans="1:2" x14ac:dyDescent="0.3">
      <c r="A249" s="3" t="s">
        <v>118</v>
      </c>
      <c r="B249" s="3" t="s">
        <v>117</v>
      </c>
    </row>
    <row r="250" spans="1:2" x14ac:dyDescent="0.3">
      <c r="A250" s="3" t="s">
        <v>118</v>
      </c>
      <c r="B250" s="3" t="s">
        <v>117</v>
      </c>
    </row>
    <row r="251" spans="1:2" x14ac:dyDescent="0.3">
      <c r="A251" s="3" t="s">
        <v>117</v>
      </c>
      <c r="B251" s="3" t="s">
        <v>117</v>
      </c>
    </row>
    <row r="252" spans="1:2" x14ac:dyDescent="0.3">
      <c r="A252" s="3" t="s">
        <v>118</v>
      </c>
      <c r="B252" s="3" t="s">
        <v>118</v>
      </c>
    </row>
    <row r="253" spans="1:2" x14ac:dyDescent="0.3">
      <c r="A253" s="3" t="s">
        <v>118</v>
      </c>
      <c r="B253" s="3" t="s">
        <v>118</v>
      </c>
    </row>
    <row r="254" spans="1:2" x14ac:dyDescent="0.3">
      <c r="A254" s="3" t="s">
        <v>118</v>
      </c>
      <c r="B254" s="3" t="s">
        <v>118</v>
      </c>
    </row>
    <row r="255" spans="1:2" x14ac:dyDescent="0.3">
      <c r="A255" s="3" t="s">
        <v>118</v>
      </c>
      <c r="B255" s="3" t="s">
        <v>117</v>
      </c>
    </row>
    <row r="256" spans="1:2" x14ac:dyDescent="0.3">
      <c r="A256" s="3" t="s">
        <v>117</v>
      </c>
      <c r="B256" s="3" t="s">
        <v>118</v>
      </c>
    </row>
    <row r="257" spans="1:2" x14ac:dyDescent="0.3">
      <c r="A257" s="3" t="s">
        <v>118</v>
      </c>
      <c r="B257" s="3" t="s">
        <v>117</v>
      </c>
    </row>
    <row r="258" spans="1:2" x14ac:dyDescent="0.3">
      <c r="A258" s="3" t="s">
        <v>118</v>
      </c>
      <c r="B258" s="3" t="s">
        <v>117</v>
      </c>
    </row>
    <row r="259" spans="1:2" x14ac:dyDescent="0.3">
      <c r="A259" s="3" t="s">
        <v>118</v>
      </c>
      <c r="B259" s="3" t="s">
        <v>117</v>
      </c>
    </row>
    <row r="260" spans="1:2" x14ac:dyDescent="0.3">
      <c r="A260" s="3" t="s">
        <v>118</v>
      </c>
      <c r="B260" s="3" t="s">
        <v>117</v>
      </c>
    </row>
    <row r="261" spans="1:2" x14ac:dyDescent="0.3">
      <c r="A261" s="3" t="s">
        <v>118</v>
      </c>
      <c r="B261" s="3" t="s">
        <v>117</v>
      </c>
    </row>
    <row r="262" spans="1:2" x14ac:dyDescent="0.3">
      <c r="A262" s="3" t="s">
        <v>118</v>
      </c>
      <c r="B262" s="3" t="s">
        <v>118</v>
      </c>
    </row>
    <row r="263" spans="1:2" x14ac:dyDescent="0.3">
      <c r="A263" s="3" t="s">
        <v>118</v>
      </c>
      <c r="B263" s="3" t="s">
        <v>117</v>
      </c>
    </row>
    <row r="264" spans="1:2" x14ac:dyDescent="0.3">
      <c r="A264" s="3" t="s">
        <v>118</v>
      </c>
      <c r="B264" s="3" t="s">
        <v>118</v>
      </c>
    </row>
    <row r="265" spans="1:2" x14ac:dyDescent="0.3">
      <c r="A265" s="3" t="s">
        <v>118</v>
      </c>
      <c r="B265" s="3" t="s">
        <v>118</v>
      </c>
    </row>
    <row r="266" spans="1:2" x14ac:dyDescent="0.3">
      <c r="A266" s="3" t="s">
        <v>117</v>
      </c>
      <c r="B266" s="3" t="s">
        <v>117</v>
      </c>
    </row>
    <row r="267" spans="1:2" x14ac:dyDescent="0.3">
      <c r="A267" s="3" t="s">
        <v>118</v>
      </c>
      <c r="B267" s="3" t="s">
        <v>117</v>
      </c>
    </row>
    <row r="268" spans="1:2" x14ac:dyDescent="0.3">
      <c r="A268" s="3" t="s">
        <v>118</v>
      </c>
      <c r="B268" s="3" t="s">
        <v>118</v>
      </c>
    </row>
    <row r="269" spans="1:2" x14ac:dyDescent="0.3">
      <c r="A269" s="3" t="s">
        <v>118</v>
      </c>
      <c r="B269" s="3" t="s">
        <v>118</v>
      </c>
    </row>
    <row r="270" spans="1:2" x14ac:dyDescent="0.3">
      <c r="A270" s="3" t="s">
        <v>117</v>
      </c>
      <c r="B270" s="3" t="s">
        <v>117</v>
      </c>
    </row>
    <row r="271" spans="1:2" x14ac:dyDescent="0.3">
      <c r="A271" s="3" t="s">
        <v>118</v>
      </c>
      <c r="B271" s="3" t="s">
        <v>118</v>
      </c>
    </row>
    <row r="272" spans="1:2" x14ac:dyDescent="0.3">
      <c r="A272" s="3" t="s">
        <v>118</v>
      </c>
      <c r="B272" s="3" t="s">
        <v>118</v>
      </c>
    </row>
    <row r="273" spans="1:2" x14ac:dyDescent="0.3">
      <c r="A273" s="3" t="s">
        <v>117</v>
      </c>
      <c r="B273" s="3" t="s">
        <v>118</v>
      </c>
    </row>
    <row r="274" spans="1:2" x14ac:dyDescent="0.3">
      <c r="A274" s="3" t="s">
        <v>118</v>
      </c>
      <c r="B274" s="3" t="s">
        <v>118</v>
      </c>
    </row>
    <row r="275" spans="1:2" x14ac:dyDescent="0.3">
      <c r="A275" s="3" t="s">
        <v>117</v>
      </c>
      <c r="B275" s="3" t="s">
        <v>118</v>
      </c>
    </row>
    <row r="276" spans="1:2" x14ac:dyDescent="0.3">
      <c r="A276" s="3" t="s">
        <v>118</v>
      </c>
      <c r="B276" s="3" t="s">
        <v>118</v>
      </c>
    </row>
    <row r="277" spans="1:2" x14ac:dyDescent="0.3">
      <c r="A277" s="3" t="s">
        <v>118</v>
      </c>
      <c r="B277" s="3" t="s">
        <v>117</v>
      </c>
    </row>
    <row r="278" spans="1:2" x14ac:dyDescent="0.3">
      <c r="A278" s="3" t="s">
        <v>117</v>
      </c>
      <c r="B278" s="3" t="s">
        <v>118</v>
      </c>
    </row>
    <row r="279" spans="1:2" x14ac:dyDescent="0.3">
      <c r="A279" s="3" t="s">
        <v>117</v>
      </c>
      <c r="B279" s="3" t="s">
        <v>117</v>
      </c>
    </row>
    <row r="280" spans="1:2" x14ac:dyDescent="0.3">
      <c r="A280" s="3" t="s">
        <v>117</v>
      </c>
      <c r="B280" s="3" t="s">
        <v>118</v>
      </c>
    </row>
    <row r="281" spans="1:2" x14ac:dyDescent="0.3">
      <c r="A281" s="3" t="s">
        <v>118</v>
      </c>
      <c r="B281" s="3" t="s">
        <v>117</v>
      </c>
    </row>
    <row r="282" spans="1:2" x14ac:dyDescent="0.3">
      <c r="A282" s="3" t="s">
        <v>118</v>
      </c>
      <c r="B282" s="3" t="s">
        <v>118</v>
      </c>
    </row>
    <row r="283" spans="1:2" x14ac:dyDescent="0.3">
      <c r="A283" s="3" t="s">
        <v>118</v>
      </c>
      <c r="B283" s="3" t="s">
        <v>118</v>
      </c>
    </row>
    <row r="284" spans="1:2" x14ac:dyDescent="0.3">
      <c r="A284" s="3" t="s">
        <v>118</v>
      </c>
      <c r="B284" s="3" t="s">
        <v>118</v>
      </c>
    </row>
    <row r="285" spans="1:2" x14ac:dyDescent="0.3">
      <c r="A285" s="3" t="s">
        <v>117</v>
      </c>
      <c r="B285" s="3" t="s">
        <v>117</v>
      </c>
    </row>
    <row r="286" spans="1:2" x14ac:dyDescent="0.3">
      <c r="A286" s="3" t="s">
        <v>117</v>
      </c>
      <c r="B286" s="3" t="s">
        <v>118</v>
      </c>
    </row>
    <row r="287" spans="1:2" x14ac:dyDescent="0.3">
      <c r="A287" s="3" t="s">
        <v>118</v>
      </c>
      <c r="B287" s="3" t="s">
        <v>117</v>
      </c>
    </row>
    <row r="288" spans="1:2" x14ac:dyDescent="0.3">
      <c r="A288" s="3" t="s">
        <v>118</v>
      </c>
      <c r="B288" s="3" t="s">
        <v>118</v>
      </c>
    </row>
    <row r="289" spans="1:2" x14ac:dyDescent="0.3">
      <c r="A289" s="3" t="s">
        <v>118</v>
      </c>
      <c r="B289" s="3" t="s">
        <v>117</v>
      </c>
    </row>
    <row r="290" spans="1:2" x14ac:dyDescent="0.3">
      <c r="A290" s="3" t="s">
        <v>117</v>
      </c>
      <c r="B290" s="3" t="s">
        <v>117</v>
      </c>
    </row>
    <row r="291" spans="1:2" x14ac:dyDescent="0.3">
      <c r="A291" s="3" t="s">
        <v>117</v>
      </c>
      <c r="B291" s="3" t="s">
        <v>118</v>
      </c>
    </row>
    <row r="292" spans="1:2" x14ac:dyDescent="0.3">
      <c r="A292" s="3" t="s">
        <v>118</v>
      </c>
      <c r="B292" s="3" t="s">
        <v>117</v>
      </c>
    </row>
    <row r="293" spans="1:2" x14ac:dyDescent="0.3">
      <c r="A293" s="3" t="s">
        <v>118</v>
      </c>
      <c r="B293" s="3" t="s">
        <v>118</v>
      </c>
    </row>
    <row r="294" spans="1:2" x14ac:dyDescent="0.3">
      <c r="A294" s="3" t="s">
        <v>118</v>
      </c>
      <c r="B294" s="3" t="s">
        <v>117</v>
      </c>
    </row>
    <row r="295" spans="1:2" x14ac:dyDescent="0.3">
      <c r="A295" s="3" t="s">
        <v>118</v>
      </c>
      <c r="B295" s="3" t="s">
        <v>118</v>
      </c>
    </row>
    <row r="296" spans="1:2" x14ac:dyDescent="0.3">
      <c r="A296" s="3" t="s">
        <v>118</v>
      </c>
      <c r="B296" s="3" t="s">
        <v>118</v>
      </c>
    </row>
    <row r="297" spans="1:2" x14ac:dyDescent="0.3">
      <c r="A297" s="3" t="s">
        <v>117</v>
      </c>
      <c r="B297" s="3" t="s">
        <v>118</v>
      </c>
    </row>
    <row r="298" spans="1:2" x14ac:dyDescent="0.3">
      <c r="A298" s="3" t="s">
        <v>118</v>
      </c>
      <c r="B298" s="3" t="s">
        <v>117</v>
      </c>
    </row>
    <row r="299" spans="1:2" x14ac:dyDescent="0.3">
      <c r="A299" s="3" t="s">
        <v>117</v>
      </c>
      <c r="B299" s="3" t="s">
        <v>117</v>
      </c>
    </row>
    <row r="300" spans="1:2" x14ac:dyDescent="0.3">
      <c r="A300" s="3" t="s">
        <v>117</v>
      </c>
      <c r="B300" s="3" t="s">
        <v>118</v>
      </c>
    </row>
    <row r="301" spans="1:2" x14ac:dyDescent="0.3">
      <c r="A301" s="3" t="s">
        <v>118</v>
      </c>
      <c r="B301" s="3" t="s">
        <v>117</v>
      </c>
    </row>
    <row r="302" spans="1:2" x14ac:dyDescent="0.3">
      <c r="A302" s="3" t="s">
        <v>118</v>
      </c>
      <c r="B302" s="3" t="s">
        <v>117</v>
      </c>
    </row>
    <row r="303" spans="1:2" x14ac:dyDescent="0.3">
      <c r="A303" s="3" t="s">
        <v>118</v>
      </c>
      <c r="B303" s="3" t="s">
        <v>118</v>
      </c>
    </row>
    <row r="304" spans="1:2" x14ac:dyDescent="0.3">
      <c r="A304" s="3" t="s">
        <v>117</v>
      </c>
      <c r="B304" s="3" t="s">
        <v>118</v>
      </c>
    </row>
    <row r="305" spans="1:2" x14ac:dyDescent="0.3">
      <c r="A305" s="3" t="s">
        <v>117</v>
      </c>
      <c r="B305" s="3" t="s">
        <v>117</v>
      </c>
    </row>
    <row r="306" spans="1:2" x14ac:dyDescent="0.3">
      <c r="A306" s="3" t="s">
        <v>118</v>
      </c>
      <c r="B306" s="3" t="s">
        <v>118</v>
      </c>
    </row>
    <row r="307" spans="1:2" x14ac:dyDescent="0.3">
      <c r="A307" s="3" t="s">
        <v>118</v>
      </c>
      <c r="B307" s="3" t="s">
        <v>118</v>
      </c>
    </row>
    <row r="308" spans="1:2" x14ac:dyDescent="0.3">
      <c r="A308" s="3" t="s">
        <v>118</v>
      </c>
      <c r="B308" s="3" t="s">
        <v>118</v>
      </c>
    </row>
    <row r="309" spans="1:2" x14ac:dyDescent="0.3">
      <c r="A309" s="3" t="s">
        <v>118</v>
      </c>
      <c r="B309" s="3" t="s">
        <v>117</v>
      </c>
    </row>
    <row r="310" spans="1:2" x14ac:dyDescent="0.3">
      <c r="A310" s="3" t="s">
        <v>118</v>
      </c>
      <c r="B310" s="3" t="s">
        <v>118</v>
      </c>
    </row>
    <row r="311" spans="1:2" x14ac:dyDescent="0.3">
      <c r="A311" s="3" t="s">
        <v>117</v>
      </c>
      <c r="B311" s="3" t="s">
        <v>118</v>
      </c>
    </row>
    <row r="312" spans="1:2" x14ac:dyDescent="0.3">
      <c r="A312" s="3" t="s">
        <v>118</v>
      </c>
      <c r="B312" s="3" t="s">
        <v>118</v>
      </c>
    </row>
    <row r="313" spans="1:2" x14ac:dyDescent="0.3">
      <c r="A313" s="3" t="s">
        <v>118</v>
      </c>
      <c r="B313" s="3" t="s">
        <v>118</v>
      </c>
    </row>
    <row r="314" spans="1:2" x14ac:dyDescent="0.3">
      <c r="A314" s="3" t="s">
        <v>118</v>
      </c>
      <c r="B314" s="3" t="s">
        <v>118</v>
      </c>
    </row>
    <row r="315" spans="1:2" x14ac:dyDescent="0.3">
      <c r="A315" s="3" t="s">
        <v>118</v>
      </c>
      <c r="B315" s="3" t="s">
        <v>118</v>
      </c>
    </row>
    <row r="316" spans="1:2" x14ac:dyDescent="0.3">
      <c r="A316" s="3" t="s">
        <v>117</v>
      </c>
      <c r="B316" s="3" t="s">
        <v>118</v>
      </c>
    </row>
    <row r="317" spans="1:2" x14ac:dyDescent="0.3">
      <c r="A317" s="3" t="s">
        <v>118</v>
      </c>
      <c r="B317" s="3" t="s">
        <v>118</v>
      </c>
    </row>
    <row r="318" spans="1:2" x14ac:dyDescent="0.3">
      <c r="A318" s="3" t="s">
        <v>118</v>
      </c>
      <c r="B318" s="3" t="s">
        <v>117</v>
      </c>
    </row>
    <row r="319" spans="1:2" x14ac:dyDescent="0.3">
      <c r="A319" s="3" t="s">
        <v>117</v>
      </c>
      <c r="B319" s="3" t="s">
        <v>117</v>
      </c>
    </row>
    <row r="320" spans="1:2" x14ac:dyDescent="0.3">
      <c r="A320" s="3" t="s">
        <v>118</v>
      </c>
      <c r="B320" s="3" t="s">
        <v>118</v>
      </c>
    </row>
    <row r="321" spans="1:2" x14ac:dyDescent="0.3">
      <c r="A321" s="3" t="s">
        <v>117</v>
      </c>
      <c r="B321" s="3" t="s">
        <v>118</v>
      </c>
    </row>
    <row r="322" spans="1:2" x14ac:dyDescent="0.3">
      <c r="A322" s="3" t="s">
        <v>118</v>
      </c>
      <c r="B322" s="3" t="s">
        <v>118</v>
      </c>
    </row>
    <row r="323" spans="1:2" x14ac:dyDescent="0.3">
      <c r="A323" s="3" t="s">
        <v>118</v>
      </c>
      <c r="B323" s="3" t="s">
        <v>117</v>
      </c>
    </row>
    <row r="324" spans="1:2" x14ac:dyDescent="0.3">
      <c r="A324" s="3" t="s">
        <v>118</v>
      </c>
      <c r="B324" s="3" t="s">
        <v>118</v>
      </c>
    </row>
    <row r="325" spans="1:2" x14ac:dyDescent="0.3">
      <c r="A325" s="3" t="s">
        <v>118</v>
      </c>
      <c r="B325" s="3" t="s">
        <v>117</v>
      </c>
    </row>
    <row r="326" spans="1:2" x14ac:dyDescent="0.3">
      <c r="A326" s="3" t="s">
        <v>118</v>
      </c>
      <c r="B326" s="3" t="s">
        <v>117</v>
      </c>
    </row>
    <row r="327" spans="1:2" x14ac:dyDescent="0.3">
      <c r="A327" s="3" t="s">
        <v>117</v>
      </c>
      <c r="B327" s="3" t="s">
        <v>117</v>
      </c>
    </row>
    <row r="328" spans="1:2" x14ac:dyDescent="0.3">
      <c r="A328" s="3" t="s">
        <v>118</v>
      </c>
      <c r="B328" s="3" t="s">
        <v>117</v>
      </c>
    </row>
    <row r="329" spans="1:2" x14ac:dyDescent="0.3">
      <c r="A329" s="3" t="s">
        <v>118</v>
      </c>
      <c r="B329" s="3" t="s">
        <v>118</v>
      </c>
    </row>
    <row r="330" spans="1:2" x14ac:dyDescent="0.3">
      <c r="A330" s="3" t="s">
        <v>118</v>
      </c>
      <c r="B330" s="3" t="s">
        <v>118</v>
      </c>
    </row>
    <row r="331" spans="1:2" x14ac:dyDescent="0.3">
      <c r="A331" s="3" t="s">
        <v>117</v>
      </c>
      <c r="B331" s="3" t="s">
        <v>117</v>
      </c>
    </row>
    <row r="332" spans="1:2" x14ac:dyDescent="0.3">
      <c r="A332" s="3" t="s">
        <v>117</v>
      </c>
      <c r="B332" s="3" t="s">
        <v>117</v>
      </c>
    </row>
    <row r="333" spans="1:2" x14ac:dyDescent="0.3">
      <c r="A333" s="3" t="s">
        <v>118</v>
      </c>
      <c r="B333" s="3" t="s">
        <v>117</v>
      </c>
    </row>
    <row r="334" spans="1:2" x14ac:dyDescent="0.3">
      <c r="A334" s="3" t="s">
        <v>118</v>
      </c>
      <c r="B334" s="3" t="s">
        <v>118</v>
      </c>
    </row>
    <row r="335" spans="1:2" x14ac:dyDescent="0.3">
      <c r="A335" s="3" t="s">
        <v>118</v>
      </c>
      <c r="B335" s="3" t="s">
        <v>117</v>
      </c>
    </row>
    <row r="336" spans="1:2" x14ac:dyDescent="0.3">
      <c r="A336" s="3" t="s">
        <v>118</v>
      </c>
      <c r="B336" s="3" t="s">
        <v>117</v>
      </c>
    </row>
    <row r="337" spans="1:2" x14ac:dyDescent="0.3">
      <c r="A337" s="3" t="s">
        <v>118</v>
      </c>
      <c r="B337" s="3" t="s">
        <v>117</v>
      </c>
    </row>
    <row r="338" spans="1:2" x14ac:dyDescent="0.3">
      <c r="A338" s="3" t="s">
        <v>118</v>
      </c>
      <c r="B338" s="3" t="s">
        <v>118</v>
      </c>
    </row>
    <row r="339" spans="1:2" x14ac:dyDescent="0.3">
      <c r="A339" s="3" t="s">
        <v>117</v>
      </c>
      <c r="B339" s="3" t="s">
        <v>118</v>
      </c>
    </row>
    <row r="340" spans="1:2" x14ac:dyDescent="0.3">
      <c r="A340" s="3" t="s">
        <v>118</v>
      </c>
      <c r="B340" s="3" t="s">
        <v>117</v>
      </c>
    </row>
    <row r="341" spans="1:2" x14ac:dyDescent="0.3">
      <c r="A341" s="3" t="s">
        <v>117</v>
      </c>
      <c r="B341" s="3" t="s">
        <v>118</v>
      </c>
    </row>
    <row r="342" spans="1:2" x14ac:dyDescent="0.3">
      <c r="A342" s="3" t="s">
        <v>118</v>
      </c>
      <c r="B342" s="3" t="s">
        <v>118</v>
      </c>
    </row>
    <row r="343" spans="1:2" x14ac:dyDescent="0.3">
      <c r="A343" s="3" t="s">
        <v>118</v>
      </c>
      <c r="B343" s="3" t="s">
        <v>117</v>
      </c>
    </row>
    <row r="344" spans="1:2" x14ac:dyDescent="0.3">
      <c r="A344" s="3" t="s">
        <v>118</v>
      </c>
      <c r="B344" s="3" t="s">
        <v>118</v>
      </c>
    </row>
    <row r="345" spans="1:2" x14ac:dyDescent="0.3">
      <c r="A345" s="3" t="s">
        <v>118</v>
      </c>
      <c r="B345" s="3" t="s">
        <v>117</v>
      </c>
    </row>
    <row r="346" spans="1:2" x14ac:dyDescent="0.3">
      <c r="A346" s="3" t="s">
        <v>118</v>
      </c>
      <c r="B346" s="3" t="s">
        <v>118</v>
      </c>
    </row>
    <row r="347" spans="1:2" x14ac:dyDescent="0.3">
      <c r="A347" s="3" t="s">
        <v>118</v>
      </c>
      <c r="B347" s="3" t="s">
        <v>118</v>
      </c>
    </row>
    <row r="348" spans="1:2" x14ac:dyDescent="0.3">
      <c r="A348" s="3" t="s">
        <v>117</v>
      </c>
      <c r="B348" s="3" t="s">
        <v>118</v>
      </c>
    </row>
    <row r="349" spans="1:2" x14ac:dyDescent="0.3">
      <c r="A349" s="3" t="s">
        <v>118</v>
      </c>
      <c r="B349" s="3" t="s">
        <v>118</v>
      </c>
    </row>
    <row r="350" spans="1:2" x14ac:dyDescent="0.3">
      <c r="A350" s="3" t="s">
        <v>118</v>
      </c>
      <c r="B350" s="3" t="s">
        <v>117</v>
      </c>
    </row>
    <row r="351" spans="1:2" x14ac:dyDescent="0.3">
      <c r="A351" s="3" t="s">
        <v>118</v>
      </c>
      <c r="B351" s="3" t="s">
        <v>118</v>
      </c>
    </row>
    <row r="352" spans="1:2" x14ac:dyDescent="0.3">
      <c r="A352" s="3" t="s">
        <v>118</v>
      </c>
      <c r="B352" s="3" t="s">
        <v>118</v>
      </c>
    </row>
    <row r="353" spans="1:2" x14ac:dyDescent="0.3">
      <c r="A353" s="3" t="s">
        <v>118</v>
      </c>
      <c r="B353" s="3" t="s">
        <v>117</v>
      </c>
    </row>
    <row r="354" spans="1:2" x14ac:dyDescent="0.3">
      <c r="A354" s="3" t="s">
        <v>117</v>
      </c>
      <c r="B354" s="3" t="s">
        <v>117</v>
      </c>
    </row>
    <row r="355" spans="1:2" x14ac:dyDescent="0.3">
      <c r="A355" s="3" t="s">
        <v>117</v>
      </c>
      <c r="B355" s="3" t="s">
        <v>118</v>
      </c>
    </row>
    <row r="356" spans="1:2" x14ac:dyDescent="0.3">
      <c r="A356" s="3" t="s">
        <v>118</v>
      </c>
      <c r="B356" s="3" t="s">
        <v>118</v>
      </c>
    </row>
    <row r="357" spans="1:2" x14ac:dyDescent="0.3">
      <c r="A357" s="3" t="s">
        <v>117</v>
      </c>
      <c r="B357" s="3" t="s">
        <v>118</v>
      </c>
    </row>
    <row r="358" spans="1:2" x14ac:dyDescent="0.3">
      <c r="A358" s="3" t="s">
        <v>118</v>
      </c>
      <c r="B358" s="3" t="s">
        <v>117</v>
      </c>
    </row>
    <row r="359" spans="1:2" x14ac:dyDescent="0.3">
      <c r="A359" s="3" t="s">
        <v>117</v>
      </c>
      <c r="B359" s="3" t="s">
        <v>118</v>
      </c>
    </row>
    <row r="360" spans="1:2" x14ac:dyDescent="0.3">
      <c r="A360" s="3" t="s">
        <v>118</v>
      </c>
      <c r="B360" s="3" t="s">
        <v>117</v>
      </c>
    </row>
    <row r="361" spans="1:2" x14ac:dyDescent="0.3">
      <c r="A361" s="3" t="s">
        <v>117</v>
      </c>
      <c r="B361" s="3" t="s">
        <v>118</v>
      </c>
    </row>
    <row r="362" spans="1:2" x14ac:dyDescent="0.3">
      <c r="A362" s="3" t="s">
        <v>118</v>
      </c>
      <c r="B362" s="3" t="s">
        <v>118</v>
      </c>
    </row>
    <row r="363" spans="1:2" x14ac:dyDescent="0.3">
      <c r="A363" s="3" t="s">
        <v>118</v>
      </c>
      <c r="B363" s="3" t="s">
        <v>118</v>
      </c>
    </row>
    <row r="364" spans="1:2" x14ac:dyDescent="0.3">
      <c r="A364" s="3" t="s">
        <v>118</v>
      </c>
      <c r="B364" s="3" t="s">
        <v>118</v>
      </c>
    </row>
    <row r="365" spans="1:2" x14ac:dyDescent="0.3">
      <c r="A365" s="3" t="s">
        <v>118</v>
      </c>
      <c r="B365" s="3" t="s">
        <v>118</v>
      </c>
    </row>
    <row r="366" spans="1:2" x14ac:dyDescent="0.3">
      <c r="A366" s="3" t="s">
        <v>118</v>
      </c>
      <c r="B366" s="3" t="s">
        <v>118</v>
      </c>
    </row>
    <row r="367" spans="1:2" x14ac:dyDescent="0.3">
      <c r="A367" s="3" t="s">
        <v>118</v>
      </c>
      <c r="B367" s="3" t="s">
        <v>118</v>
      </c>
    </row>
    <row r="368" spans="1:2" x14ac:dyDescent="0.3">
      <c r="A368" s="3" t="s">
        <v>117</v>
      </c>
      <c r="B368" s="3" t="s">
        <v>117</v>
      </c>
    </row>
    <row r="369" spans="1:2" x14ac:dyDescent="0.3">
      <c r="A369" s="3" t="s">
        <v>118</v>
      </c>
      <c r="B369" s="3" t="s">
        <v>117</v>
      </c>
    </row>
    <row r="370" spans="1:2" x14ac:dyDescent="0.3">
      <c r="A370" s="3" t="s">
        <v>117</v>
      </c>
      <c r="B370" s="3" t="s">
        <v>117</v>
      </c>
    </row>
    <row r="371" spans="1:2" x14ac:dyDescent="0.3">
      <c r="A371" s="3" t="s">
        <v>117</v>
      </c>
      <c r="B371" s="3" t="s">
        <v>118</v>
      </c>
    </row>
    <row r="372" spans="1:2" x14ac:dyDescent="0.3">
      <c r="A372" s="3" t="s">
        <v>117</v>
      </c>
      <c r="B372" s="3" t="s">
        <v>117</v>
      </c>
    </row>
    <row r="373" spans="1:2" x14ac:dyDescent="0.3">
      <c r="A373" s="3" t="s">
        <v>118</v>
      </c>
      <c r="B373" s="3" t="s">
        <v>117</v>
      </c>
    </row>
    <row r="374" spans="1:2" x14ac:dyDescent="0.3">
      <c r="A374" s="3" t="s">
        <v>118</v>
      </c>
      <c r="B374" s="3" t="s">
        <v>118</v>
      </c>
    </row>
    <row r="375" spans="1:2" x14ac:dyDescent="0.3">
      <c r="A375" s="3" t="s">
        <v>118</v>
      </c>
      <c r="B375" s="3" t="s">
        <v>117</v>
      </c>
    </row>
    <row r="376" spans="1:2" x14ac:dyDescent="0.3">
      <c r="A376" s="3" t="s">
        <v>117</v>
      </c>
      <c r="B376" s="3" t="s">
        <v>117</v>
      </c>
    </row>
    <row r="377" spans="1:2" x14ac:dyDescent="0.3">
      <c r="A377" s="3" t="s">
        <v>118</v>
      </c>
      <c r="B377" s="3" t="s">
        <v>117</v>
      </c>
    </row>
    <row r="378" spans="1:2" x14ac:dyDescent="0.3">
      <c r="A378" s="3" t="s">
        <v>118</v>
      </c>
      <c r="B378" s="3" t="s">
        <v>117</v>
      </c>
    </row>
    <row r="379" spans="1:2" x14ac:dyDescent="0.3">
      <c r="A379" s="3" t="s">
        <v>118</v>
      </c>
      <c r="B379" s="3" t="s">
        <v>118</v>
      </c>
    </row>
    <row r="380" spans="1:2" x14ac:dyDescent="0.3">
      <c r="A380" s="3" t="s">
        <v>118</v>
      </c>
      <c r="B380" s="3" t="s">
        <v>118</v>
      </c>
    </row>
    <row r="381" spans="1:2" x14ac:dyDescent="0.3">
      <c r="A381" s="3" t="s">
        <v>118</v>
      </c>
      <c r="B381" s="3" t="s">
        <v>117</v>
      </c>
    </row>
    <row r="382" spans="1:2" x14ac:dyDescent="0.3">
      <c r="A382" s="3" t="s">
        <v>118</v>
      </c>
      <c r="B382" s="3" t="s">
        <v>118</v>
      </c>
    </row>
    <row r="383" spans="1:2" x14ac:dyDescent="0.3">
      <c r="A383" s="3" t="s">
        <v>118</v>
      </c>
      <c r="B383" s="3" t="s">
        <v>117</v>
      </c>
    </row>
    <row r="384" spans="1:2" x14ac:dyDescent="0.3">
      <c r="A384" s="3" t="s">
        <v>118</v>
      </c>
      <c r="B384" s="3" t="s">
        <v>117</v>
      </c>
    </row>
    <row r="385" spans="1:2" x14ac:dyDescent="0.3">
      <c r="A385" s="3" t="s">
        <v>118</v>
      </c>
      <c r="B385" s="3" t="s">
        <v>118</v>
      </c>
    </row>
    <row r="386" spans="1:2" x14ac:dyDescent="0.3">
      <c r="A386" s="3" t="s">
        <v>118</v>
      </c>
      <c r="B386" s="3" t="s">
        <v>118</v>
      </c>
    </row>
    <row r="387" spans="1:2" x14ac:dyDescent="0.3">
      <c r="A387" s="3" t="s">
        <v>117</v>
      </c>
      <c r="B387" s="3" t="s">
        <v>118</v>
      </c>
    </row>
    <row r="388" spans="1:2" x14ac:dyDescent="0.3">
      <c r="A388" s="3" t="s">
        <v>118</v>
      </c>
      <c r="B388" s="3" t="s">
        <v>118</v>
      </c>
    </row>
    <row r="389" spans="1:2" x14ac:dyDescent="0.3">
      <c r="A389" s="3" t="s">
        <v>118</v>
      </c>
      <c r="B389" s="3" t="s">
        <v>118</v>
      </c>
    </row>
    <row r="390" spans="1:2" x14ac:dyDescent="0.3">
      <c r="A390" s="3" t="s">
        <v>118</v>
      </c>
      <c r="B390" s="3" t="s">
        <v>118</v>
      </c>
    </row>
    <row r="391" spans="1:2" x14ac:dyDescent="0.3">
      <c r="A391" s="3" t="s">
        <v>117</v>
      </c>
      <c r="B391" s="3" t="s">
        <v>118</v>
      </c>
    </row>
    <row r="392" spans="1:2" x14ac:dyDescent="0.3">
      <c r="A392" s="3" t="s">
        <v>118</v>
      </c>
      <c r="B392" s="3" t="s">
        <v>118</v>
      </c>
    </row>
    <row r="393" spans="1:2" x14ac:dyDescent="0.3">
      <c r="A393" s="3" t="s">
        <v>118</v>
      </c>
      <c r="B393" s="3" t="s">
        <v>118</v>
      </c>
    </row>
    <row r="394" spans="1:2" x14ac:dyDescent="0.3">
      <c r="A394" s="3" t="s">
        <v>118</v>
      </c>
      <c r="B394" s="3" t="s">
        <v>118</v>
      </c>
    </row>
    <row r="395" spans="1:2" x14ac:dyDescent="0.3">
      <c r="A395" s="3" t="s">
        <v>118</v>
      </c>
      <c r="B395" s="3" t="s">
        <v>118</v>
      </c>
    </row>
    <row r="396" spans="1:2" x14ac:dyDescent="0.3">
      <c r="A396" s="3" t="s">
        <v>117</v>
      </c>
      <c r="B396" s="3" t="s">
        <v>117</v>
      </c>
    </row>
    <row r="397" spans="1:2" x14ac:dyDescent="0.3">
      <c r="A397" s="3" t="s">
        <v>118</v>
      </c>
      <c r="B397" s="3" t="s">
        <v>118</v>
      </c>
    </row>
    <row r="398" spans="1:2" x14ac:dyDescent="0.3">
      <c r="A398" s="3" t="s">
        <v>118</v>
      </c>
      <c r="B398" s="3" t="s">
        <v>117</v>
      </c>
    </row>
    <row r="399" spans="1:2" x14ac:dyDescent="0.3">
      <c r="A399" s="3" t="s">
        <v>117</v>
      </c>
      <c r="B399" s="3" t="s">
        <v>118</v>
      </c>
    </row>
    <row r="400" spans="1:2" x14ac:dyDescent="0.3">
      <c r="A400" s="3" t="s">
        <v>117</v>
      </c>
      <c r="B400" s="3" t="s">
        <v>118</v>
      </c>
    </row>
    <row r="401" spans="1:2" x14ac:dyDescent="0.3">
      <c r="A401" s="3" t="s">
        <v>118</v>
      </c>
      <c r="B401" s="3" t="s">
        <v>117</v>
      </c>
    </row>
    <row r="402" spans="1:2" x14ac:dyDescent="0.3">
      <c r="A402" s="3" t="s">
        <v>118</v>
      </c>
      <c r="B402" s="3" t="s">
        <v>118</v>
      </c>
    </row>
    <row r="403" spans="1:2" x14ac:dyDescent="0.3">
      <c r="A403" s="3" t="s">
        <v>118</v>
      </c>
      <c r="B403" s="3" t="s">
        <v>118</v>
      </c>
    </row>
    <row r="404" spans="1:2" x14ac:dyDescent="0.3">
      <c r="A404" s="3" t="s">
        <v>118</v>
      </c>
      <c r="B404" s="3" t="s">
        <v>117</v>
      </c>
    </row>
    <row r="405" spans="1:2" x14ac:dyDescent="0.3">
      <c r="A405" s="3" t="s">
        <v>118</v>
      </c>
      <c r="B405" s="3" t="s">
        <v>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Cutlets</vt:lpstr>
      <vt:lpstr>LabTAT</vt:lpstr>
      <vt:lpstr>Buyer Ratio</vt:lpstr>
      <vt:lpstr>Customer OrderForm</vt:lpstr>
      <vt:lpstr>Faltoons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Joo</dc:creator>
  <cp:lastModifiedBy>Hannah Joo</cp:lastModifiedBy>
  <dcterms:created xsi:type="dcterms:W3CDTF">2023-12-31T06:09:43Z</dcterms:created>
  <dcterms:modified xsi:type="dcterms:W3CDTF">2024-01-07T02:06:01Z</dcterms:modified>
</cp:coreProperties>
</file>