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ckeon\Documents\ghg\"/>
    </mc:Choice>
  </mc:AlternateContent>
  <xr:revisionPtr revIDLastSave="0" documentId="13_ncr:1_{07B09FF6-9C2B-496B-9F65-47203DCEECE0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able" sheetId="1" r:id="rId1"/>
    <sheet name="Queries" sheetId="2" r:id="rId2"/>
  </sheets>
  <externalReferences>
    <externalReference r:id="rId3"/>
  </externalReferences>
  <definedNames>
    <definedName name="IPCH4Range">[1]Summary!$D$299:$BI$302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2" i="1" l="1"/>
  <c r="AD52" i="1"/>
  <c r="AE52" i="1"/>
  <c r="AF52" i="1"/>
  <c r="AB52" i="1"/>
  <c r="M52" i="1"/>
  <c r="N52" i="1"/>
  <c r="O52" i="1"/>
  <c r="P52" i="1"/>
  <c r="Q52" i="1"/>
  <c r="R52" i="1"/>
  <c r="F52" i="1"/>
  <c r="G52" i="1"/>
  <c r="H52" i="1"/>
  <c r="I52" i="1"/>
  <c r="J52" i="1"/>
  <c r="K52" i="1"/>
  <c r="L52" i="1"/>
  <c r="E52" i="1"/>
  <c r="D52" i="1"/>
  <c r="B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R50" i="1" l="1"/>
  <c r="B52" i="1"/>
  <c r="U4" i="1" l="1"/>
  <c r="V4" i="1"/>
  <c r="W4" i="1"/>
  <c r="X4" i="1"/>
  <c r="Y4" i="1"/>
  <c r="Z4" i="1"/>
  <c r="AA4" i="1"/>
  <c r="AB4" i="1"/>
  <c r="AC4" i="1"/>
  <c r="AD4" i="1"/>
  <c r="AE4" i="1"/>
  <c r="AF4" i="1"/>
  <c r="T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D4" i="1"/>
  <c r="B4" i="1"/>
  <c r="B6" i="1" l="1"/>
  <c r="AF34" i="1" l="1"/>
  <c r="AF50" i="1" l="1"/>
  <c r="AF49" i="1" s="1"/>
  <c r="AE50" i="1"/>
  <c r="AE49" i="1" s="1"/>
  <c r="AD50" i="1"/>
  <c r="AD49" i="1" s="1"/>
  <c r="AC50" i="1"/>
  <c r="AC49" i="1" s="1"/>
  <c r="AB50" i="1"/>
  <c r="AB49" i="1" s="1"/>
  <c r="AA50" i="1"/>
  <c r="AA49" i="1" s="1"/>
  <c r="Z50" i="1"/>
  <c r="Z49" i="1" s="1"/>
  <c r="Y50" i="1"/>
  <c r="Y49" i="1" s="1"/>
  <c r="X50" i="1"/>
  <c r="X49" i="1" s="1"/>
  <c r="W50" i="1"/>
  <c r="W49" i="1" s="1"/>
  <c r="V50" i="1"/>
  <c r="V49" i="1" s="1"/>
  <c r="U50" i="1"/>
  <c r="U49" i="1" s="1"/>
  <c r="T50" i="1"/>
  <c r="T49" i="1" s="1"/>
  <c r="R49" i="1"/>
  <c r="Q50" i="1"/>
  <c r="Q49" i="1" s="1"/>
  <c r="P50" i="1"/>
  <c r="P49" i="1" s="1"/>
  <c r="O50" i="1"/>
  <c r="O49" i="1" s="1"/>
  <c r="N50" i="1"/>
  <c r="N49" i="1" s="1"/>
  <c r="M50" i="1"/>
  <c r="M49" i="1" s="1"/>
  <c r="L50" i="1"/>
  <c r="L49" i="1" s="1"/>
  <c r="K50" i="1"/>
  <c r="K49" i="1" s="1"/>
  <c r="J50" i="1"/>
  <c r="J49" i="1" s="1"/>
  <c r="I50" i="1"/>
  <c r="I49" i="1" s="1"/>
  <c r="H50" i="1"/>
  <c r="H49" i="1" s="1"/>
  <c r="G50" i="1"/>
  <c r="G49" i="1" s="1"/>
  <c r="F50" i="1"/>
  <c r="F49" i="1" s="1"/>
  <c r="E50" i="1"/>
  <c r="E49" i="1" s="1"/>
  <c r="D50" i="1"/>
  <c r="D49" i="1" s="1"/>
  <c r="B50" i="1"/>
  <c r="B49" i="1" s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B48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B47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B46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B44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B43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B42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B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B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B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B37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B35" i="1"/>
  <c r="AE34" i="1"/>
  <c r="AD34" i="1"/>
  <c r="AC34" i="1"/>
  <c r="AB34" i="1"/>
  <c r="AA34" i="1"/>
  <c r="Z34" i="1"/>
  <c r="Y34" i="1"/>
  <c r="X34" i="1"/>
  <c r="W34" i="1"/>
  <c r="V34" i="1"/>
  <c r="U34" i="1"/>
  <c r="T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B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B33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B31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B32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B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B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24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B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B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B20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18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B19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B16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B17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B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B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B13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B11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12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B10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B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B5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B3" i="1"/>
  <c r="F41" i="1" l="1"/>
  <c r="N41" i="1"/>
  <c r="K36" i="1"/>
  <c r="T36" i="1"/>
  <c r="AB36" i="1"/>
  <c r="Q2" i="1"/>
  <c r="B23" i="1"/>
  <c r="K23" i="1"/>
  <c r="T23" i="1"/>
  <c r="E30" i="1"/>
  <c r="M30" i="1"/>
  <c r="V30" i="1"/>
  <c r="AD30" i="1"/>
  <c r="I30" i="1"/>
  <c r="Q30" i="1"/>
  <c r="Z30" i="1"/>
  <c r="G36" i="1"/>
  <c r="O36" i="1"/>
  <c r="X36" i="1"/>
  <c r="AF36" i="1"/>
  <c r="E45" i="1"/>
  <c r="M45" i="1"/>
  <c r="V45" i="1"/>
  <c r="AD45" i="1"/>
  <c r="D23" i="1"/>
  <c r="F45" i="1"/>
  <c r="N45" i="1"/>
  <c r="W45" i="1"/>
  <c r="AE45" i="1"/>
  <c r="W41" i="1"/>
  <c r="AE41" i="1"/>
  <c r="B36" i="1"/>
  <c r="I2" i="1"/>
  <c r="Z2" i="1"/>
  <c r="E2" i="1"/>
  <c r="M2" i="1"/>
  <c r="V2" i="1"/>
  <c r="AD2" i="1"/>
  <c r="H23" i="1"/>
  <c r="P23" i="1"/>
  <c r="Y23" i="1"/>
  <c r="F36" i="1"/>
  <c r="L23" i="1"/>
  <c r="U23" i="1"/>
  <c r="AC23" i="1"/>
  <c r="J41" i="1"/>
  <c r="R41" i="1"/>
  <c r="AA41" i="1"/>
  <c r="J45" i="1"/>
  <c r="R45" i="1"/>
  <c r="AA45" i="1"/>
  <c r="J2" i="1"/>
  <c r="R2" i="1"/>
  <c r="AA2" i="1"/>
  <c r="AB23" i="1"/>
  <c r="F23" i="1"/>
  <c r="N23" i="1"/>
  <c r="W23" i="1"/>
  <c r="AE23" i="1"/>
  <c r="I23" i="1"/>
  <c r="Q23" i="1"/>
  <c r="Z23" i="1"/>
  <c r="N36" i="1"/>
  <c r="W36" i="1"/>
  <c r="AE36" i="1"/>
  <c r="I36" i="1"/>
  <c r="Q36" i="1"/>
  <c r="Z36" i="1"/>
  <c r="D36" i="1"/>
  <c r="L36" i="1"/>
  <c r="U36" i="1"/>
  <c r="AC36" i="1"/>
  <c r="H45" i="1"/>
  <c r="P45" i="1"/>
  <c r="Y45" i="1"/>
  <c r="B45" i="1"/>
  <c r="K45" i="1"/>
  <c r="T45" i="1"/>
  <c r="AB45" i="1"/>
  <c r="D2" i="1"/>
  <c r="L2" i="1"/>
  <c r="U2" i="1"/>
  <c r="AC2" i="1"/>
  <c r="G2" i="1"/>
  <c r="O2" i="1"/>
  <c r="X2" i="1"/>
  <c r="AF2" i="1"/>
  <c r="H30" i="1"/>
  <c r="P30" i="1"/>
  <c r="Y30" i="1"/>
  <c r="B30" i="1"/>
  <c r="K30" i="1"/>
  <c r="T30" i="1"/>
  <c r="AB30" i="1"/>
  <c r="F30" i="1"/>
  <c r="N30" i="1"/>
  <c r="W30" i="1"/>
  <c r="AE30" i="1"/>
  <c r="E41" i="1"/>
  <c r="M41" i="1"/>
  <c r="V41" i="1"/>
  <c r="AD41" i="1"/>
  <c r="H41" i="1"/>
  <c r="P41" i="1"/>
  <c r="Y41" i="1"/>
  <c r="B41" i="1"/>
  <c r="K41" i="1"/>
  <c r="T41" i="1"/>
  <c r="AB41" i="1"/>
  <c r="F2" i="1"/>
  <c r="N2" i="1"/>
  <c r="W2" i="1"/>
  <c r="AE2" i="1"/>
  <c r="G23" i="1"/>
  <c r="O23" i="1"/>
  <c r="X23" i="1"/>
  <c r="AF23" i="1"/>
  <c r="J23" i="1"/>
  <c r="R23" i="1"/>
  <c r="AA23" i="1"/>
  <c r="E23" i="1"/>
  <c r="M23" i="1"/>
  <c r="V23" i="1"/>
  <c r="AD23" i="1"/>
  <c r="J36" i="1"/>
  <c r="R36" i="1"/>
  <c r="AA36" i="1"/>
  <c r="E36" i="1"/>
  <c r="M36" i="1"/>
  <c r="V36" i="1"/>
  <c r="AD36" i="1"/>
  <c r="H36" i="1"/>
  <c r="P36" i="1"/>
  <c r="Y36" i="1"/>
  <c r="I45" i="1"/>
  <c r="Q45" i="1"/>
  <c r="Z45" i="1"/>
  <c r="D45" i="1"/>
  <c r="L45" i="1"/>
  <c r="U45" i="1"/>
  <c r="AC45" i="1"/>
  <c r="G45" i="1"/>
  <c r="O45" i="1"/>
  <c r="X45" i="1"/>
  <c r="AF45" i="1"/>
  <c r="H2" i="1"/>
  <c r="P2" i="1"/>
  <c r="Y2" i="1"/>
  <c r="B2" i="1"/>
  <c r="K2" i="1"/>
  <c r="T2" i="1"/>
  <c r="AB2" i="1"/>
  <c r="D30" i="1"/>
  <c r="L30" i="1"/>
  <c r="U30" i="1"/>
  <c r="AC30" i="1"/>
  <c r="G30" i="1"/>
  <c r="O30" i="1"/>
  <c r="X30" i="1"/>
  <c r="AF30" i="1"/>
  <c r="J30" i="1"/>
  <c r="R30" i="1"/>
  <c r="AA30" i="1"/>
  <c r="I41" i="1"/>
  <c r="Q41" i="1"/>
  <c r="Z41" i="1"/>
  <c r="D41" i="1"/>
  <c r="L41" i="1"/>
  <c r="U41" i="1"/>
  <c r="AC41" i="1"/>
  <c r="G41" i="1"/>
  <c r="O41" i="1"/>
  <c r="X41" i="1"/>
  <c r="AF41" i="1"/>
  <c r="F53" i="1" l="1"/>
  <c r="N53" i="1"/>
  <c r="K53" i="1"/>
  <c r="O53" i="1"/>
  <c r="L53" i="1"/>
  <c r="AE53" i="1"/>
  <c r="AA53" i="1"/>
  <c r="W53" i="1"/>
  <c r="J53" i="1"/>
  <c r="Z53" i="1"/>
  <c r="X53" i="1"/>
  <c r="R53" i="1"/>
  <c r="AB53" i="1"/>
  <c r="Q53" i="1"/>
  <c r="AD53" i="1"/>
  <c r="T53" i="1"/>
  <c r="G53" i="1"/>
  <c r="Y53" i="1"/>
  <c r="D53" i="1"/>
  <c r="V53" i="1"/>
  <c r="U53" i="1"/>
  <c r="AC53" i="1"/>
  <c r="AF53" i="1"/>
  <c r="E53" i="1"/>
  <c r="H53" i="1"/>
  <c r="M53" i="1"/>
  <c r="I53" i="1"/>
  <c r="P53" i="1"/>
  <c r="B53" i="1"/>
</calcChain>
</file>

<file path=xl/sharedStrings.xml><?xml version="1.0" encoding="utf-8"?>
<sst xmlns="http://schemas.openxmlformats.org/spreadsheetml/2006/main" count="340" uniqueCount="133">
  <si>
    <r>
      <t>CO</t>
    </r>
    <r>
      <rPr>
        <b/>
        <vertAlign val="subscript"/>
        <sz val="9"/>
        <rFont val="Times New Roman"/>
        <family val="1"/>
      </rPr>
      <t>2</t>
    </r>
  </si>
  <si>
    <t>Iron and Steel Production &amp; Metallurgical Coke Production</t>
  </si>
  <si>
    <t>Iron and Steel Production</t>
  </si>
  <si>
    <t>Metallurgical Coke Production</t>
  </si>
  <si>
    <t>Cement Production</t>
  </si>
  <si>
    <t>Petrochemical Production</t>
  </si>
  <si>
    <t>Ammonia Production</t>
  </si>
  <si>
    <t>Lime Production</t>
  </si>
  <si>
    <t>Other Process Uses of Carbonates</t>
  </si>
  <si>
    <t>Urea Consumption for Non-Agricultural Purposes</t>
  </si>
  <si>
    <t>Carbon Dioxide Consumption</t>
  </si>
  <si>
    <t>Ferroalloy Production</t>
  </si>
  <si>
    <t>Soda Ash Production</t>
  </si>
  <si>
    <t>Titanium Dioxide Production</t>
  </si>
  <si>
    <t>Glass Production</t>
  </si>
  <si>
    <t>Aluminum Production</t>
  </si>
  <si>
    <t>Phosphoric Acid Production</t>
  </si>
  <si>
    <t>Zinc Production</t>
  </si>
  <si>
    <t>Lead Production</t>
  </si>
  <si>
    <t>Silicon Carbide Production and Consumption</t>
  </si>
  <si>
    <t>Magnesium Production and Processing</t>
  </si>
  <si>
    <r>
      <t>CH</t>
    </r>
    <r>
      <rPr>
        <b/>
        <vertAlign val="subscript"/>
        <sz val="9"/>
        <rFont val="Times New Roman"/>
        <family val="1"/>
      </rPr>
      <t>4</t>
    </r>
  </si>
  <si>
    <r>
      <t>N</t>
    </r>
    <r>
      <rPr>
        <b/>
        <vertAlign val="subscript"/>
        <sz val="9"/>
        <rFont val="Times New Roman"/>
        <family val="1"/>
      </rPr>
      <t>2</t>
    </r>
    <r>
      <rPr>
        <b/>
        <sz val="9"/>
        <rFont val="Times New Roman"/>
        <family val="1"/>
      </rPr>
      <t>O</t>
    </r>
  </si>
  <si>
    <t>Nitric Acid Production</t>
  </si>
  <si>
    <t>Adipic Acid Production</t>
  </si>
  <si>
    <r>
      <t>N</t>
    </r>
    <r>
      <rPr>
        <vertAlign val="subscript"/>
        <sz val="9"/>
        <rFont val="Times New Roman"/>
        <family val="1"/>
      </rPr>
      <t>₂</t>
    </r>
    <r>
      <rPr>
        <sz val="9"/>
        <rFont val="Times New Roman"/>
        <family val="1"/>
      </rPr>
      <t>O from Product Uses</t>
    </r>
  </si>
  <si>
    <t>Caprolactam, Glyoxal, and Glyoxylic Acid Production</t>
  </si>
  <si>
    <t>Semiconductor Manufacturing</t>
  </si>
  <si>
    <t>HFCs</t>
  </si>
  <si>
    <r>
      <t>Substitution of Ozone Depleting Substances</t>
    </r>
    <r>
      <rPr>
        <vertAlign val="superscript"/>
        <sz val="9"/>
        <rFont val="Times New Roman"/>
        <family val="1"/>
      </rPr>
      <t>a</t>
    </r>
  </si>
  <si>
    <t>HCFC-22 Production</t>
  </si>
  <si>
    <t>PFCs</t>
  </si>
  <si>
    <t>Substitution of Ozone Depleting Substances</t>
  </si>
  <si>
    <r>
      <t>SF</t>
    </r>
    <r>
      <rPr>
        <b/>
        <vertAlign val="subscript"/>
        <sz val="9"/>
        <rFont val="Times New Roman"/>
        <family val="1"/>
      </rPr>
      <t>6</t>
    </r>
  </si>
  <si>
    <t>Electrical Transmission and Distribution</t>
  </si>
  <si>
    <r>
      <t>NF</t>
    </r>
    <r>
      <rPr>
        <b/>
        <vertAlign val="subscript"/>
        <sz val="9"/>
        <rFont val="Times New Roman"/>
        <family val="1"/>
      </rPr>
      <t>3</t>
    </r>
  </si>
  <si>
    <t>Total</t>
  </si>
  <si>
    <t>+ Does not exceed 0.5 kt.</t>
  </si>
  <si>
    <t>M (Mixture of gases)</t>
  </si>
  <si>
    <t>Note: Totals may not sum due to independent rounding.</t>
  </si>
  <si>
    <t>Crosswalk</t>
  </si>
  <si>
    <t>GHG</t>
  </si>
  <si>
    <t>Queries</t>
  </si>
  <si>
    <t>Row Number In</t>
  </si>
  <si>
    <t>CO2</t>
  </si>
  <si>
    <t>emission_subsource(Iron and Steel Production,CO2)</t>
  </si>
  <si>
    <t>emission_subsourcesubreference(Iron and Steel Production,Metallurgical Coke Production,CO2)</t>
  </si>
  <si>
    <t>emission_subsource(Cement Manufacture,CO2)</t>
  </si>
  <si>
    <t xml:space="preserve">emission_subsource(Petrochemical Production,CO2) </t>
  </si>
  <si>
    <t>emission_subsource(Ammonia Production,CO2)</t>
  </si>
  <si>
    <t>emission_subsource(Lime Manufacture,CO2)</t>
  </si>
  <si>
    <t>emission_subsource(Other Process Uses of Carbonates,CO2)</t>
  </si>
  <si>
    <t>emission_subsource(Urea Consumption for Non-Agricultural Uses,CO2)</t>
  </si>
  <si>
    <t>emission_subsource(Carbon Dioxide Consumption,CO2)</t>
  </si>
  <si>
    <t>emission_subsource(Ferroalloy Production,CO2)</t>
  </si>
  <si>
    <t>emission_subsource(Titanium Dioxide Production,CO2)</t>
  </si>
  <si>
    <t>emission_subsource(Glass Production,CO2)</t>
  </si>
  <si>
    <t>emission_subsource(Aluminum Production,CO2)</t>
  </si>
  <si>
    <t>emission_subsource(Phosphoric Acid Production,CO2)</t>
  </si>
  <si>
    <t>emission_subsource(Zinc Production,CO2)</t>
  </si>
  <si>
    <t>emission_subsource(Lead Production,CO2)</t>
  </si>
  <si>
    <t>emission_subsource(Silicon Carbide Production and Consumption,CO2)</t>
  </si>
  <si>
    <t>emission_subsource(Magnesium Production and Processing,CO2)</t>
  </si>
  <si>
    <t>CH4</t>
  </si>
  <si>
    <t xml:space="preserve">emission_subsource(Petrochemical Production,CH4) </t>
  </si>
  <si>
    <t xml:space="preserve">emission_subsource(Ferroalloy Production,CH4) </t>
  </si>
  <si>
    <t xml:space="preserve">emission_subsource(Silicon Carbide Production and Consumption,CH4) </t>
  </si>
  <si>
    <t xml:space="preserve">emission_subsource(Iron and Steel Production,CH4) </t>
  </si>
  <si>
    <t>emission_subsourcesubreference(Iron and Steel Production,Metallurgical Coke Production,CH4)</t>
  </si>
  <si>
    <t>N2O</t>
  </si>
  <si>
    <t>emission_subsource(Nitric Acid Production,N2O)</t>
  </si>
  <si>
    <t>emission_subsource(Adipic Acid Production,N2O)</t>
  </si>
  <si>
    <t>emission_source(Solvent and Other Product Use,N2O)</t>
  </si>
  <si>
    <t>emission_subsource(Caprolactam Production,N2O)</t>
  </si>
  <si>
    <t>emission_subsource(Glyoxal Production,N2O)</t>
  </si>
  <si>
    <t>emission_subsource(Glyoxylic Acid Production,N2O)</t>
  </si>
  <si>
    <t>emissions_subsourceGHG(Substitution of Ozone Depleting Substances,PFC-14 &lt;Perfluoromethane&gt;)</t>
  </si>
  <si>
    <t>emission_subsource(HCFC-22 Production,HFC)</t>
  </si>
  <si>
    <t>emission_subsource(Magnesium Production and Processing,HFC)</t>
  </si>
  <si>
    <t>emissions_subsourceGHG(Substitution of Ozone Depleting Substances,HCFO-1233zd(E))</t>
  </si>
  <si>
    <t>emissions_subsourceGHG(Substitution of Ozone Depleting Substances,HFC-125)</t>
  </si>
  <si>
    <t>emissions_subsourceGHG(Substitution of Ozone Depleting Substances,HFC-134a)</t>
  </si>
  <si>
    <t>emissions_subsourceGHG(Substitution of Ozone Depleting Substances,HFC-143a)</t>
  </si>
  <si>
    <t>emissions_subsourceGHG(Substitution of Ozone Depleting Substances,HFC-152a)</t>
  </si>
  <si>
    <t>emissions_subsourceGHG(Substitution of Ozone Depleting Substances,HFC-227ea)</t>
  </si>
  <si>
    <t>emissions_subsourceGHG(Substitution of Ozone Depleting Substances,HFC-23)</t>
  </si>
  <si>
    <t>emissions_subsourceGHG(Substitution of Ozone Depleting Substances,HFC-236fa)</t>
  </si>
  <si>
    <t>emissions_subsourceGHG(Substitution of Ozone Depleting Substances,HFC-245fa)</t>
  </si>
  <si>
    <t>emissions_subsourceGHG(Substitution of Ozone Depleting Substances,HFC-32)</t>
  </si>
  <si>
    <t>emissions_subsourceGHG(Substitution of Ozone Depleting Substances,HFC-43-10mee)</t>
  </si>
  <si>
    <t>emissions_subsourceGHG(Substitution of Ozone Depleting Substances,HFO-1234yf)</t>
  </si>
  <si>
    <t>emissions_subsourceGHG(Substitution of Ozone Depleting Substances,HFO-1234ze(E))</t>
  </si>
  <si>
    <t>emissions_subsourceGHG(Substitution of Ozone Depleting Substances,HFO-1336mzz(Z))</t>
  </si>
  <si>
    <t>emissions_subsourceGHG(Substitution of Ozone Depleting Substances,PFC-3-1-10 &lt;Perfluorobutane&gt;)</t>
  </si>
  <si>
    <t>emissions_subsourceGHG(Substitution of Ozone Depleting Substances,PFC/PFPEs)</t>
  </si>
  <si>
    <t>emission_subsource(Aluminum Production,PFC)</t>
  </si>
  <si>
    <t>SF6</t>
  </si>
  <si>
    <t>emission_subsource(Electrical Transmission and Distribution,SF6)</t>
  </si>
  <si>
    <t>emission_subsource(Magnesium Production and Processing,SF6)</t>
  </si>
  <si>
    <t>NF6</t>
  </si>
  <si>
    <t>emission_subsource_all(HCFC-22 Production)</t>
  </si>
  <si>
    <t>emission_subsource(Substitution of Ozone Depleting Substances,HFC)</t>
  </si>
  <si>
    <r>
      <rPr>
        <vertAlign val="superscript"/>
        <sz val="8"/>
        <rFont val="Times New Roman"/>
        <family val="1"/>
      </rPr>
      <t>a</t>
    </r>
    <r>
      <rPr>
        <sz val="8"/>
        <rFont val="Times New Roman"/>
        <family val="1"/>
      </rPr>
      <t xml:space="preserve"> Small amounts of PFC emissions also result from this source.</t>
    </r>
  </si>
  <si>
    <t>Row Number Out</t>
  </si>
  <si>
    <t xml:space="preserve">Error in Query? </t>
  </si>
  <si>
    <t>emission_subsourcesubreference(Iron and Steel Production,Sinter Production,CO2)</t>
  </si>
  <si>
    <t>emission_subsourcesubreference(Iron and Steel Production,Iron Production,CO2)</t>
  </si>
  <si>
    <t>emission_subsourcesubreference(Iron and Steel Production,Pellet Production,CO2)</t>
  </si>
  <si>
    <t>emission_subsourcesubreference(Iron and Steel Production,Steel Production,CO2)</t>
  </si>
  <si>
    <t>emission_subsourcesubreference(Iron and Steel Production,Other Activities,CO2)</t>
  </si>
  <si>
    <t>emission_subsourcesubreference(Iron and Steel Production,Sinter Production,CH4)</t>
  </si>
  <si>
    <t>Electronics Industry</t>
  </si>
  <si>
    <t xml:space="preserve">emission_source(Electronics Industry,NF3) </t>
  </si>
  <si>
    <t>emission_source(Electronics Industry,SF6)</t>
  </si>
  <si>
    <t>emission_source(Electronics Industry,PFC)</t>
  </si>
  <si>
    <t>emission_source(Electronics Industry,HFC)</t>
  </si>
  <si>
    <t>emission_source(Electronics Industry,N2O)</t>
  </si>
  <si>
    <t>Su</t>
  </si>
  <si>
    <t>Unspecified Mix of HFCs, PFCs, SF6, and NF3 (Electronics Industry)</t>
  </si>
  <si>
    <t>Mix</t>
  </si>
  <si>
    <t>emission_source(Electronics Industry,Other)</t>
  </si>
  <si>
    <t>Carbide Production and Consumption</t>
  </si>
  <si>
    <t>Unspecified Mix of HFCs, PFCs, SF6, and NF3</t>
  </si>
  <si>
    <t>emission_subsource(Soda Ash Production,CO2)</t>
  </si>
  <si>
    <t>N</t>
  </si>
  <si>
    <t>Sector</t>
  </si>
  <si>
    <t>y2018</t>
  </si>
  <si>
    <t>y2017</t>
  </si>
  <si>
    <t>y2016</t>
  </si>
  <si>
    <t>y2015</t>
  </si>
  <si>
    <t>y2014</t>
  </si>
  <si>
    <t>y2005</t>
  </si>
  <si>
    <t>y1990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</si>
</sst>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=0]&quot;0.0&quot;;[&lt;0.05]&quot;+&quot;_);#,##0.0_)"/>
    <numFmt numFmtId="165" formatCode="[=0]&quot;0.0&quot;_);[&lt;0.05]&quot;+&quot;_);#,##0.0_)"/>
  </numFmts>
  <fonts count="14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0"/>
      <name val="Times New Roman"/>
      <family val="1"/>
    </font>
    <font>
      <sz val="8"/>
      <color indexed="24"/>
      <name val="Arial"/>
      <family val="2"/>
    </font>
    <font>
      <b/>
      <sz val="9"/>
      <name val="Times New Roman"/>
      <family val="1"/>
    </font>
    <font>
      <b/>
      <vertAlign val="subscript"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vertAlign val="subscript"/>
      <sz val="9"/>
      <name val="Times New Roman"/>
      <family val="1"/>
    </font>
    <font>
      <vertAlign val="superscript"/>
      <sz val="9"/>
      <name val="Times New Roman"/>
      <family val="1"/>
    </font>
    <font>
      <sz val="8"/>
      <name val="Times New Roman"/>
      <family val="1"/>
    </font>
    <font>
      <vertAlign val="superscript"/>
      <sz val="8"/>
      <name val="Times New Roman"/>
      <family val="1"/>
    </font>
    <font>
      <b/>
      <i/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3" fillId="0" borderId="1" xfId="2" applyFont="1" applyFill="1" applyBorder="1"/>
    <xf numFmtId="49" fontId="5" fillId="2" borderId="1" xfId="3" applyNumberFormat="1" applyFont="1" applyFill="1" applyBorder="1" applyAlignment="1">
      <alignment horizontal="right"/>
    </xf>
    <xf numFmtId="0" fontId="5" fillId="0" borderId="0" xfId="1" applyFont="1" applyAlignment="1">
      <alignment horizontal="left"/>
    </xf>
    <xf numFmtId="164" fontId="5" fillId="0" borderId="0" xfId="1" applyNumberFormat="1" applyFont="1"/>
    <xf numFmtId="165" fontId="5" fillId="2" borderId="0" xfId="3" applyNumberFormat="1" applyFont="1" applyFill="1" applyAlignment="1">
      <alignment horizontal="right"/>
    </xf>
    <xf numFmtId="0" fontId="7" fillId="0" borderId="0" xfId="1" applyFont="1" applyAlignment="1">
      <alignment horizontal="left"/>
    </xf>
    <xf numFmtId="164" fontId="7" fillId="0" borderId="0" xfId="1" applyNumberFormat="1" applyFont="1"/>
    <xf numFmtId="0" fontId="8" fillId="0" borderId="0" xfId="0" applyFont="1" applyAlignment="1">
      <alignment horizontal="left" indent="1"/>
    </xf>
    <xf numFmtId="164" fontId="8" fillId="0" borderId="0" xfId="1" applyNumberFormat="1" applyFont="1"/>
    <xf numFmtId="0" fontId="7" fillId="0" borderId="0" xfId="0" applyFont="1" applyAlignment="1"/>
    <xf numFmtId="0" fontId="5" fillId="0" borderId="1" xfId="1" applyFont="1" applyBorder="1" applyAlignment="1">
      <alignment horizontal="left"/>
    </xf>
    <xf numFmtId="164" fontId="5" fillId="0" borderId="1" xfId="1" applyNumberFormat="1" applyFont="1" applyBorder="1"/>
    <xf numFmtId="0" fontId="0" fillId="0" borderId="0" xfId="0" applyFill="1" applyAlignment="1"/>
    <xf numFmtId="2" fontId="0" fillId="0" borderId="0" xfId="0" applyNumberFormat="1" applyFill="1" applyAlignment="1"/>
    <xf numFmtId="0" fontId="7" fillId="0" borderId="0" xfId="0" applyFont="1" applyFill="1" applyAlignment="1">
      <alignment vertical="top"/>
    </xf>
    <xf numFmtId="0" fontId="8" fillId="0" borderId="0" xfId="1" applyFont="1" applyAlignment="1">
      <alignment horizontal="right"/>
    </xf>
    <xf numFmtId="0" fontId="11" fillId="0" borderId="0" xfId="1" applyFont="1"/>
    <xf numFmtId="165" fontId="13" fillId="2" borderId="0" xfId="3" applyNumberFormat="1" applyFont="1" applyFill="1" applyAlignment="1">
      <alignment horizontal="right"/>
    </xf>
    <xf numFmtId="0" fontId="0" fillId="3" borderId="0" xfId="0" applyFill="1"/>
    <xf numFmtId="2" fontId="0" fillId="3" borderId="0" xfId="0" applyNumberFormat="1" applyFill="1" applyAlignment="1"/>
    <xf numFmtId="0" fontId="7" fillId="4" borderId="0" xfId="1" applyFont="1" applyFill="1" applyAlignment="1">
      <alignment horizontal="left"/>
    </xf>
    <xf numFmtId="0" fontId="5" fillId="3" borderId="0" xfId="1" applyFont="1" applyFill="1" applyAlignment="1">
      <alignment horizontal="left"/>
    </xf>
  </cellXfs>
  <cellStyles count="4">
    <cellStyle name="Normal" xfId="0" builtinId="0"/>
    <cellStyle name="Normal_Jackie numbers" xfId="2" xr:uid="{00000000-0005-0000-0000-000001000000}"/>
    <cellStyle name="Normal_SUMMARY (old) 2" xfId="3" xr:uid="{00000000-0005-0000-0000-000002000000}"/>
    <cellStyle name="Normal_Summary 1996 Inventory" xfId="1" xr:uid="{00000000-0005-0000-0000-000003000000}"/>
  </cellStyles>
  <dxfs count="1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sepa.sharepoint.com/Users/ILJL/Downloads/Files/Table%204-1%20Diff%20Dra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7"/>
  <sheetViews>
    <sheetView showGridLines="0" tabSelected="1" zoomScaleNormal="100" workbookViewId="0">
      <selection activeCell="B2" sqref="B2"/>
    </sheetView>
  </sheetViews>
  <sheetFormatPr defaultColWidth="8.81640625" defaultRowHeight="14.5" x14ac:dyDescent="0.35"/>
  <cols>
    <col min="1" max="1" width="56.1796875" bestFit="1" customWidth="1" collapsed="1"/>
    <col min="2" max="2" width="8.81640625" customWidth="1" collapsed="1"/>
    <col min="3" max="3" width="9.6328125" bestFit="1" customWidth="1" collapsed="1"/>
    <col min="4" max="17" width="8.81640625" customWidth="1" collapsed="1"/>
    <col min="20" max="26" width="8.81640625" hidden="1" customWidth="1" collapsed="1"/>
    <col min="27" max="27" width="0" hidden="1" customWidth="1" collapsed="1"/>
  </cols>
  <sheetData>
    <row r="1" spans="1:39" x14ac:dyDescent="0.35">
      <c r="A1" s="1" t="s">
        <v>125</v>
      </c>
      <c r="B1" s="1" t="s">
        <v>132</v>
      </c>
      <c r="C1" s="2"/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 t="s">
        <v>131</v>
      </c>
      <c r="S1" s="2"/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 t="s">
        <v>130</v>
      </c>
      <c r="AC1" s="1" t="s">
        <v>129</v>
      </c>
      <c r="AD1" s="1" t="s">
        <v>128</v>
      </c>
      <c r="AE1" s="1" t="s">
        <v>127</v>
      </c>
      <c r="AF1" s="1" t="s">
        <v>126</v>
      </c>
    </row>
    <row r="2" spans="1:39" x14ac:dyDescent="0.35">
      <c r="A2" s="3" t="s">
        <v>0</v>
      </c>
      <c r="B2" s="4">
        <f>SUM(B6:B22,B3)</f>
        <v>212.32638673763188</v>
      </c>
      <c r="C2" s="5"/>
      <c r="D2" s="4">
        <f t="shared" ref="D2:R2" si="0">SUM(D6:D22,D3)</f>
        <v>202.13250730149579</v>
      </c>
      <c r="E2" s="4">
        <f t="shared" si="0"/>
        <v>205.2215722061886</v>
      </c>
      <c r="F2" s="4">
        <f t="shared" si="0"/>
        <v>203.43567552838368</v>
      </c>
      <c r="G2" s="4">
        <f t="shared" si="0"/>
        <v>211.19447700595839</v>
      </c>
      <c r="H2" s="4">
        <f t="shared" si="0"/>
        <v>219.69957807864262</v>
      </c>
      <c r="I2" s="4">
        <f t="shared" si="0"/>
        <v>220.63175895205319</v>
      </c>
      <c r="J2" s="4">
        <f t="shared" si="0"/>
        <v>225.01080286424579</v>
      </c>
      <c r="K2" s="4">
        <f t="shared" si="0"/>
        <v>221.45582273681129</v>
      </c>
      <c r="L2" s="4">
        <f t="shared" si="0"/>
        <v>220.31340120437483</v>
      </c>
      <c r="M2" s="4">
        <f t="shared" si="0"/>
        <v>217.91099918200999</v>
      </c>
      <c r="N2" s="4">
        <f t="shared" si="0"/>
        <v>196.2010550122053</v>
      </c>
      <c r="O2" s="4">
        <f t="shared" si="0"/>
        <v>196.22946784498481</v>
      </c>
      <c r="P2" s="4">
        <f t="shared" si="0"/>
        <v>191.1946698391161</v>
      </c>
      <c r="Q2" s="4">
        <f t="shared" si="0"/>
        <v>198.97272541684009</v>
      </c>
      <c r="R2" s="4">
        <f t="shared" si="0"/>
        <v>194.09789166115399</v>
      </c>
      <c r="S2" s="5"/>
      <c r="T2" s="4">
        <f t="shared" ref="T2:AF2" si="1">SUM(T6:T22,T3)</f>
        <v>198.88804485313528</v>
      </c>
      <c r="U2" s="4">
        <f t="shared" si="1"/>
        <v>201.32596909519032</v>
      </c>
      <c r="V2" s="4">
        <f t="shared" si="1"/>
        <v>186.17898095533931</v>
      </c>
      <c r="W2" s="4">
        <f t="shared" si="1"/>
        <v>143.4843581905956</v>
      </c>
      <c r="X2" s="4">
        <f t="shared" si="1"/>
        <v>171.8767579547966</v>
      </c>
      <c r="Y2" s="4">
        <f t="shared" si="1"/>
        <v>176.15645624028568</v>
      </c>
      <c r="Z2" s="4">
        <f t="shared" si="1"/>
        <v>172.79259744323929</v>
      </c>
      <c r="AA2" s="4">
        <f t="shared" si="1"/>
        <v>174.78736666460162</v>
      </c>
      <c r="AB2" s="4">
        <f t="shared" si="1"/>
        <v>178.78291458395518</v>
      </c>
      <c r="AC2" s="4">
        <f t="shared" si="1"/>
        <v>173.08306300499979</v>
      </c>
      <c r="AD2" s="4">
        <f t="shared" si="1"/>
        <v>165.30379581312189</v>
      </c>
      <c r="AE2" s="4">
        <f t="shared" si="1"/>
        <v>164.69107687119742</v>
      </c>
      <c r="AF2" s="4">
        <f t="shared" si="1"/>
        <v>167.84112369669083</v>
      </c>
      <c r="AG2" s="4"/>
      <c r="AH2" s="4"/>
      <c r="AI2" s="4"/>
      <c r="AJ2" s="4"/>
      <c r="AK2" s="4"/>
      <c r="AL2" s="4"/>
      <c r="AM2" s="4"/>
    </row>
    <row r="3" spans="1:39" x14ac:dyDescent="0.35">
      <c r="A3" s="6" t="s">
        <v>1</v>
      </c>
      <c r="B3" s="4">
        <f>Queries!F2</f>
        <v>104.7336757880298</v>
      </c>
      <c r="C3" s="5"/>
      <c r="D3" s="4">
        <f>Queries!G2</f>
        <v>94.944231752289596</v>
      </c>
      <c r="E3" s="4">
        <f>Queries!H2</f>
        <v>95.715558733700206</v>
      </c>
      <c r="F3" s="4">
        <f>Queries!I2</f>
        <v>91.648660936629199</v>
      </c>
      <c r="G3" s="4">
        <f>Queries!J2</f>
        <v>94.530356949125803</v>
      </c>
      <c r="H3" s="4">
        <f>Queries!K2</f>
        <v>98.400599090191506</v>
      </c>
      <c r="I3" s="4">
        <f>Queries!L2</f>
        <v>96.3602544639066</v>
      </c>
      <c r="J3" s="4">
        <f>Queries!M2</f>
        <v>97.596962178355795</v>
      </c>
      <c r="K3" s="4">
        <f>Queries!N2</f>
        <v>91.137256726250698</v>
      </c>
      <c r="L3" s="4">
        <f>Queries!O2</f>
        <v>89.021596872883507</v>
      </c>
      <c r="M3" s="4">
        <f>Queries!P2</f>
        <v>90.609562072890299</v>
      </c>
      <c r="N3" s="4">
        <f>Queries!Q2</f>
        <v>79.839637731745597</v>
      </c>
      <c r="O3" s="4">
        <f>Queries!R2</f>
        <v>75.777138978504496</v>
      </c>
      <c r="P3" s="4">
        <f>Queries!S2</f>
        <v>72.658577101811105</v>
      </c>
      <c r="Q3" s="4">
        <f>Queries!T2</f>
        <v>72.242566338929194</v>
      </c>
      <c r="R3" s="4">
        <f>Queries!U2</f>
        <v>70.080638888268794</v>
      </c>
      <c r="S3" s="5"/>
      <c r="T3" s="4">
        <f>Queries!V2</f>
        <v>72.770675894238494</v>
      </c>
      <c r="U3" s="4">
        <f>Queries!W2</f>
        <v>74.525944054134399</v>
      </c>
      <c r="V3" s="4">
        <f>Queries!X2</f>
        <v>69.934398106501305</v>
      </c>
      <c r="W3" s="4">
        <f>Queries!Y2</f>
        <v>45.068360718674697</v>
      </c>
      <c r="X3" s="4">
        <f>Queries!Z2</f>
        <v>58.557495805329999</v>
      </c>
      <c r="Y3" s="4">
        <f>Queries!AA2</f>
        <v>62.953238459723501</v>
      </c>
      <c r="Z3" s="4">
        <f>Queries!AB2</f>
        <v>57.256882500716202</v>
      </c>
      <c r="AA3" s="4">
        <f>Queries!AC2</f>
        <v>55.185339915984898</v>
      </c>
      <c r="AB3" s="4">
        <f>Queries!AD2</f>
        <v>58.187122047590201</v>
      </c>
      <c r="AC3" s="4">
        <f>Queries!AE2</f>
        <v>47.944331026436899</v>
      </c>
      <c r="AD3" s="4">
        <f>Queries!AF2</f>
        <v>43.623783124374</v>
      </c>
      <c r="AE3" s="4">
        <f>Queries!AG2</f>
        <v>40.5761892790443</v>
      </c>
      <c r="AF3" s="4">
        <f>Queries!AH2</f>
        <v>42.600329102286899</v>
      </c>
      <c r="AG3" s="7"/>
      <c r="AH3" s="7"/>
      <c r="AI3" s="7"/>
      <c r="AJ3" s="7"/>
      <c r="AK3" s="7"/>
      <c r="AL3" s="7"/>
      <c r="AM3" s="7"/>
    </row>
    <row r="4" spans="1:39" x14ac:dyDescent="0.35">
      <c r="A4" s="8" t="s">
        <v>2</v>
      </c>
      <c r="B4" s="9">
        <f>SUM(Queries!F64:F68)</f>
        <v>99.125975555016907</v>
      </c>
      <c r="C4" s="5"/>
      <c r="D4" s="9">
        <f>SUM(Queries!G64:G68)</f>
        <v>89.870131343363397</v>
      </c>
      <c r="E4" s="9">
        <f>SUM(Queries!H64:H68)</f>
        <v>91.708689936409499</v>
      </c>
      <c r="F4" s="9">
        <f>SUM(Queries!I64:I68)</f>
        <v>88.695171089019794</v>
      </c>
      <c r="G4" s="9">
        <f>SUM(Queries!J64:J68)</f>
        <v>89.362980969893499</v>
      </c>
      <c r="H4" s="9">
        <f>SUM(Queries!K64:K68)</f>
        <v>93.178444435746101</v>
      </c>
      <c r="I4" s="9">
        <f>SUM(Queries!L64:L68)</f>
        <v>92.003232129152394</v>
      </c>
      <c r="J4" s="9">
        <f>SUM(Queries!M64:M68)</f>
        <v>93.816114711266493</v>
      </c>
      <c r="K4" s="9">
        <f>SUM(Queries!N64:N68)</f>
        <v>86.360377135853199</v>
      </c>
      <c r="L4" s="9">
        <f>SUM(Queries!O64:O68)</f>
        <v>84.284657427828591</v>
      </c>
      <c r="M4" s="9">
        <f>SUM(Queries!P64:P68)</f>
        <v>86.068864653599391</v>
      </c>
      <c r="N4" s="9">
        <f>SUM(Queries!Q64:Q68)</f>
        <v>76.8616798794435</v>
      </c>
      <c r="O4" s="9">
        <f>SUM(Queries!R64:R68)</f>
        <v>71.616384632464005</v>
      </c>
      <c r="P4" s="9">
        <f>SUM(Queries!S64:S68)</f>
        <v>68.277377734092596</v>
      </c>
      <c r="Q4" s="9">
        <f>SUM(Queries!T64:T68)</f>
        <v>68.434513182238305</v>
      </c>
      <c r="R4" s="9">
        <f>SUM(Queries!U64:U68)</f>
        <v>66.159646522451709</v>
      </c>
      <c r="S4" s="5"/>
      <c r="T4" s="9">
        <f>SUM(Queries!V64:V68)</f>
        <v>69.009486962126601</v>
      </c>
      <c r="U4" s="9">
        <f>SUM(Queries!W64:W68)</f>
        <v>70.649492531480604</v>
      </c>
      <c r="V4" s="9">
        <f>SUM(Queries!X64:X68)</f>
        <v>65.830417923044195</v>
      </c>
      <c r="W4" s="9">
        <f>SUM(Queries!Y64:Y68)</f>
        <v>42.884103316449</v>
      </c>
      <c r="X4" s="9">
        <f>SUM(Queries!Z64:Z68)</f>
        <v>54.782692504824603</v>
      </c>
      <c r="Y4" s="9">
        <f>SUM(Queries!AA64:AA68)</f>
        <v>59.809530375509503</v>
      </c>
      <c r="Z4" s="9">
        <f>SUM(Queries!AB64:AB68)</f>
        <v>55.050459779185104</v>
      </c>
      <c r="AA4" s="9">
        <f>SUM(Queries!AC64:AC68)</f>
        <v>51.640912434900699</v>
      </c>
      <c r="AB4" s="9">
        <f>SUM(Queries!AD64:AD68)</f>
        <v>54.466605265792396</v>
      </c>
      <c r="AC4" s="9">
        <f>SUM(Queries!AE64:AE68)</f>
        <v>43.527604087202199</v>
      </c>
      <c r="AD4" s="9">
        <f>SUM(Queries!AF64:AF68)</f>
        <v>40.981035945219503</v>
      </c>
      <c r="AE4" s="9">
        <f>SUM(Queries!AG64:AG68)</f>
        <v>38.597803457249299</v>
      </c>
      <c r="AF4" s="9">
        <f>SUM(Queries!AH64:AH68)</f>
        <v>41.318081449041998</v>
      </c>
      <c r="AG4" s="9"/>
      <c r="AH4" s="9"/>
      <c r="AI4" s="9"/>
      <c r="AJ4" s="9"/>
      <c r="AK4" s="9"/>
      <c r="AL4" s="9"/>
      <c r="AM4" s="9"/>
    </row>
    <row r="5" spans="1:39" x14ac:dyDescent="0.35">
      <c r="A5" s="8" t="s">
        <v>3</v>
      </c>
      <c r="B5" s="9">
        <f>Queries!F3</f>
        <v>5.6077002330129</v>
      </c>
      <c r="C5" s="5"/>
      <c r="D5" s="9">
        <f>Queries!G3</f>
        <v>5.0741004089262001</v>
      </c>
      <c r="E5" s="9">
        <f>Queries!H3</f>
        <v>4.0068687972907</v>
      </c>
      <c r="F5" s="9">
        <f>Queries!I3</f>
        <v>2.9534898476093998</v>
      </c>
      <c r="G5" s="9">
        <f>Queries!J3</f>
        <v>5.1673759792323004</v>
      </c>
      <c r="H5" s="9">
        <f>Queries!K3</f>
        <v>5.2221546544453998</v>
      </c>
      <c r="I5" s="9">
        <f>Queries!L3</f>
        <v>4.3570223347542001</v>
      </c>
      <c r="J5" s="9">
        <f>Queries!M3</f>
        <v>3.7808474670893002</v>
      </c>
      <c r="K5" s="9">
        <f>Queries!N3</f>
        <v>4.7768795903974999</v>
      </c>
      <c r="L5" s="9">
        <f>Queries!O3</f>
        <v>4.7369394450549001</v>
      </c>
      <c r="M5" s="9">
        <f>Queries!P3</f>
        <v>4.5406974192909004</v>
      </c>
      <c r="N5" s="9">
        <f>Queries!Q3</f>
        <v>2.9779578523021</v>
      </c>
      <c r="O5" s="9">
        <f>Queries!R3</f>
        <v>4.1607543460405001</v>
      </c>
      <c r="P5" s="9">
        <f>Queries!S3</f>
        <v>4.3811993677184997</v>
      </c>
      <c r="Q5" s="9">
        <f>Queries!T3</f>
        <v>3.8080531566908999</v>
      </c>
      <c r="R5" s="9">
        <f>Queries!U3</f>
        <v>3.9209923658171002</v>
      </c>
      <c r="S5" s="5"/>
      <c r="T5" s="9">
        <f>Queries!V3</f>
        <v>3.7611889321118999</v>
      </c>
      <c r="U5" s="9">
        <f>Queries!W3</f>
        <v>3.8764515226538001</v>
      </c>
      <c r="V5" s="9">
        <f>Queries!X3</f>
        <v>4.1039801834571001</v>
      </c>
      <c r="W5" s="9">
        <f>Queries!Y3</f>
        <v>2.1842574022257</v>
      </c>
      <c r="X5" s="9">
        <f>Queries!Z3</f>
        <v>3.7748033005054</v>
      </c>
      <c r="Y5" s="9">
        <f>Queries!AA3</f>
        <v>3.1437080842139999</v>
      </c>
      <c r="Z5" s="9">
        <f>Queries!AB3</f>
        <v>2.2064227215311001</v>
      </c>
      <c r="AA5" s="9">
        <f>Queries!AC3</f>
        <v>3.5444274810841998</v>
      </c>
      <c r="AB5" s="9">
        <f>Queries!AD3</f>
        <v>3.7205167817978002</v>
      </c>
      <c r="AC5" s="9">
        <f>Queries!AE3</f>
        <v>4.4167269392347004</v>
      </c>
      <c r="AD5" s="9">
        <f>Queries!AF3</f>
        <v>2.6427471791545001</v>
      </c>
      <c r="AE5" s="9">
        <f>Queries!AG3</f>
        <v>1.9783858217950001</v>
      </c>
      <c r="AF5" s="9">
        <f>Queries!AH3</f>
        <v>1.2822476532449001</v>
      </c>
      <c r="AG5" s="9"/>
      <c r="AH5" s="9"/>
      <c r="AI5" s="9"/>
      <c r="AJ5" s="9"/>
      <c r="AK5" s="9"/>
      <c r="AL5" s="9"/>
      <c r="AM5" s="9"/>
    </row>
    <row r="6" spans="1:39" x14ac:dyDescent="0.35">
      <c r="A6" s="6" t="s">
        <v>4</v>
      </c>
      <c r="B6" s="7">
        <f>Queries!F4</f>
        <v>33.484142896754598</v>
      </c>
      <c r="C6" s="5"/>
      <c r="D6" s="7">
        <f>Queries!G4</f>
        <v>32.736466518188301</v>
      </c>
      <c r="E6" s="7">
        <f>Queries!H4</f>
        <v>32.9929762291369</v>
      </c>
      <c r="F6" s="7">
        <f>Queries!I4</f>
        <v>34.837973054743202</v>
      </c>
      <c r="G6" s="7">
        <f>Queries!J4</f>
        <v>36.3104324502496</v>
      </c>
      <c r="H6" s="7">
        <f>Queries!K4</f>
        <v>37.075278850035701</v>
      </c>
      <c r="I6" s="7">
        <f>Queries!L4</f>
        <v>37.308895199358098</v>
      </c>
      <c r="J6" s="7">
        <f>Queries!M4</f>
        <v>38.560745837375201</v>
      </c>
      <c r="K6" s="7">
        <f>Queries!N4</f>
        <v>39.460871192225397</v>
      </c>
      <c r="L6" s="7">
        <f>Queries!O4</f>
        <v>40.238725183844501</v>
      </c>
      <c r="M6" s="7">
        <f>Queries!P4</f>
        <v>41.445309402282497</v>
      </c>
      <c r="N6" s="7">
        <f>Queries!Q4</f>
        <v>41.613367488766102</v>
      </c>
      <c r="O6" s="7">
        <f>Queries!R4</f>
        <v>43.163872435271003</v>
      </c>
      <c r="P6" s="7">
        <f>Queries!S4</f>
        <v>43.349100542974298</v>
      </c>
      <c r="Q6" s="7">
        <f>Queries!T4</f>
        <v>45.885580950428</v>
      </c>
      <c r="R6" s="7">
        <f>Queries!U4</f>
        <v>46.194121028708999</v>
      </c>
      <c r="S6" s="5"/>
      <c r="T6" s="7">
        <f>Queries!V4</f>
        <v>46.850744264443698</v>
      </c>
      <c r="U6" s="7">
        <f>Queries!W4</f>
        <v>45.5088810909415</v>
      </c>
      <c r="V6" s="7">
        <f>Queries!X4</f>
        <v>41.415652092903002</v>
      </c>
      <c r="W6" s="7">
        <f>Queries!Y4</f>
        <v>29.614644478245399</v>
      </c>
      <c r="X6" s="7">
        <f>Queries!Z4</f>
        <v>31.449235230385199</v>
      </c>
      <c r="Y6" s="7">
        <f>Queries!AA4</f>
        <v>32.208358289764597</v>
      </c>
      <c r="Z6" s="7">
        <f>Queries!AB4</f>
        <v>35.2703454072753</v>
      </c>
      <c r="AA6" s="7">
        <f>Queries!AC4</f>
        <v>36.369226765335199</v>
      </c>
      <c r="AB6" s="7">
        <f>Queries!AD4</f>
        <v>39.439018437945798</v>
      </c>
      <c r="AC6" s="7">
        <f>Queries!AE4</f>
        <v>39.907291743937201</v>
      </c>
      <c r="AD6" s="7">
        <f>Queries!AF4</f>
        <v>39.439018437945798</v>
      </c>
      <c r="AE6" s="7">
        <f>Queries!AG4</f>
        <v>40.323534682596303</v>
      </c>
      <c r="AF6" s="7">
        <f>Queries!AH4</f>
        <v>40.323534682596303</v>
      </c>
      <c r="AG6" s="7"/>
      <c r="AH6" s="7"/>
      <c r="AI6" s="7"/>
      <c r="AJ6" s="7"/>
      <c r="AK6" s="7"/>
      <c r="AL6" s="7"/>
      <c r="AM6" s="7"/>
    </row>
    <row r="7" spans="1:39" x14ac:dyDescent="0.35">
      <c r="A7" s="6" t="s">
        <v>5</v>
      </c>
      <c r="B7" s="7">
        <f>Queries!F5</f>
        <v>21.610969557743299</v>
      </c>
      <c r="C7" s="5"/>
      <c r="D7" s="7">
        <f>Queries!G5</f>
        <v>23.0533458016799</v>
      </c>
      <c r="E7" s="7">
        <f>Queries!H5</f>
        <v>23.6597871813665</v>
      </c>
      <c r="F7" s="7">
        <f>Queries!I5</f>
        <v>24.6064009501589</v>
      </c>
      <c r="G7" s="7">
        <f>Queries!J5</f>
        <v>26.5733749014741</v>
      </c>
      <c r="H7" s="7">
        <f>Queries!K5</f>
        <v>27.949099443116602</v>
      </c>
      <c r="I7" s="7">
        <f>Queries!L5</f>
        <v>29.096247065623501</v>
      </c>
      <c r="J7" s="7">
        <f>Queries!M5</f>
        <v>30.492712441501698</v>
      </c>
      <c r="K7" s="7">
        <f>Queries!N5</f>
        <v>30.850857113169798</v>
      </c>
      <c r="L7" s="7">
        <f>Queries!O5</f>
        <v>32.300604867675901</v>
      </c>
      <c r="M7" s="7">
        <f>Queries!P5</f>
        <v>31.5707929730968</v>
      </c>
      <c r="N7" s="7">
        <f>Queries!Q5</f>
        <v>27.6304600859179</v>
      </c>
      <c r="O7" s="7">
        <f>Queries!R5</f>
        <v>28.676419697179</v>
      </c>
      <c r="P7" s="7">
        <f>Queries!S5</f>
        <v>28.451678325931201</v>
      </c>
      <c r="Q7" s="7">
        <f>Queries!T5</f>
        <v>30.670958874791001</v>
      </c>
      <c r="R7" s="7">
        <f>Queries!U5</f>
        <v>27.383218865213902</v>
      </c>
      <c r="S7" s="5"/>
      <c r="T7" s="7">
        <f>Queries!V5</f>
        <v>27.627393406853798</v>
      </c>
      <c r="U7" s="7">
        <f>Queries!W5</f>
        <v>28.072412621553699</v>
      </c>
      <c r="V7" s="7">
        <f>Queries!X5</f>
        <v>24.744460700916601</v>
      </c>
      <c r="W7" s="7">
        <f>Queries!Y5</f>
        <v>23.7997458514944</v>
      </c>
      <c r="X7" s="7">
        <f>Queries!Z5</f>
        <v>27.2621</v>
      </c>
      <c r="Y7" s="7">
        <f>Queries!AA5</f>
        <v>26.338000000000001</v>
      </c>
      <c r="Z7" s="7">
        <f>Queries!AB5</f>
        <v>26.50065</v>
      </c>
      <c r="AA7" s="7">
        <f>Queries!AC5</f>
        <v>26.39545</v>
      </c>
      <c r="AB7" s="7">
        <f>Queries!AD5</f>
        <v>26.254349999999999</v>
      </c>
      <c r="AC7" s="7">
        <f>Queries!AE5</f>
        <v>28.06155</v>
      </c>
      <c r="AD7" s="7">
        <f>Queries!AF5</f>
        <v>28.3095</v>
      </c>
      <c r="AE7" s="7">
        <f>Queries!AG5</f>
        <v>28.909649999999999</v>
      </c>
      <c r="AF7" s="7">
        <f>Queries!AH5</f>
        <v>29.423999999999999</v>
      </c>
      <c r="AG7" s="7"/>
      <c r="AH7" s="7"/>
      <c r="AI7" s="7"/>
      <c r="AJ7" s="7"/>
      <c r="AK7" s="7"/>
      <c r="AL7" s="7"/>
      <c r="AM7" s="7"/>
    </row>
    <row r="8" spans="1:39" x14ac:dyDescent="0.35">
      <c r="A8" s="6" t="s">
        <v>6</v>
      </c>
      <c r="B8" s="7">
        <f>Queries!F6</f>
        <v>13.046837419999999</v>
      </c>
      <c r="C8" s="5"/>
      <c r="D8" s="7">
        <f>Queries!G6</f>
        <v>13.27888476</v>
      </c>
      <c r="E8" s="7">
        <f>Queries!H6</f>
        <v>13.682809860000001</v>
      </c>
      <c r="F8" s="7">
        <f>Queries!I6</f>
        <v>13.204523200000001</v>
      </c>
      <c r="G8" s="7">
        <f>Queries!J6</f>
        <v>14.150932259999999</v>
      </c>
      <c r="H8" s="7">
        <f>Queries!K6</f>
        <v>13.540959819999999</v>
      </c>
      <c r="I8" s="7">
        <f>Queries!L6</f>
        <v>13.835720520000001</v>
      </c>
      <c r="J8" s="7">
        <f>Queries!M6</f>
        <v>14.02821634</v>
      </c>
      <c r="K8" s="7">
        <f>Queries!N6</f>
        <v>14.1433178</v>
      </c>
      <c r="L8" s="7">
        <f>Queries!O6</f>
        <v>12.94844528</v>
      </c>
      <c r="M8" s="7">
        <f>Queries!P6</f>
        <v>12.1717951488985</v>
      </c>
      <c r="N8" s="7">
        <f>Queries!Q6</f>
        <v>9.2331813567908991</v>
      </c>
      <c r="O8" s="7">
        <f>Queries!R6</f>
        <v>10.4991550864</v>
      </c>
      <c r="P8" s="7">
        <f>Queries!S6</f>
        <v>8.8174202848000007</v>
      </c>
      <c r="Q8" s="7">
        <f>Queries!T6</f>
        <v>9.5676401087999992</v>
      </c>
      <c r="R8" s="7">
        <f>Queries!U6</f>
        <v>9.1958411848000008</v>
      </c>
      <c r="S8" s="5"/>
      <c r="T8" s="7">
        <f>Queries!V6</f>
        <v>8.7810591751999993</v>
      </c>
      <c r="U8" s="7">
        <f>Queries!W6</f>
        <v>9.0744283825279997</v>
      </c>
      <c r="V8" s="7">
        <f>Queries!X6</f>
        <v>8.4136828566399995</v>
      </c>
      <c r="W8" s="7">
        <f>Queries!Y6</f>
        <v>8.4538413820335006</v>
      </c>
      <c r="X8" s="7">
        <f>Queries!Z6</f>
        <v>9.1882274737999996</v>
      </c>
      <c r="Y8" s="7">
        <f>Queries!AA6</f>
        <v>8.2292288014989996</v>
      </c>
      <c r="Z8" s="7">
        <f>Queries!AB6</f>
        <v>8.9491066274859996</v>
      </c>
      <c r="AA8" s="7">
        <f>Queries!AC6</f>
        <v>9.4795362462269992</v>
      </c>
      <c r="AB8" s="7">
        <f>Queries!AD6</f>
        <v>9.3766376759200991</v>
      </c>
      <c r="AC8" s="7">
        <f>Queries!AE6</f>
        <v>10.63379424</v>
      </c>
      <c r="AD8" s="7">
        <f>Queries!AF6</f>
        <v>10.837760683999999</v>
      </c>
      <c r="AE8" s="7">
        <f>Queries!AG6</f>
        <v>13.216348440799999</v>
      </c>
      <c r="AF8" s="7">
        <f>Queries!AH6</f>
        <v>13.531842116</v>
      </c>
      <c r="AG8" s="7"/>
      <c r="AH8" s="7"/>
      <c r="AI8" s="7"/>
      <c r="AJ8" s="7"/>
      <c r="AK8" s="7"/>
      <c r="AL8" s="7"/>
      <c r="AM8" s="7"/>
    </row>
    <row r="9" spans="1:39" x14ac:dyDescent="0.35">
      <c r="A9" s="6" t="s">
        <v>7</v>
      </c>
      <c r="B9" s="7">
        <f>Queries!F7</f>
        <v>11.6997756991461</v>
      </c>
      <c r="C9" s="5"/>
      <c r="D9" s="7">
        <f>Queries!G7</f>
        <v>11.539255543165901</v>
      </c>
      <c r="E9" s="7">
        <f>Queries!H7</f>
        <v>11.9269064244055</v>
      </c>
      <c r="F9" s="7">
        <f>Queries!I7</f>
        <v>12.278632796267299</v>
      </c>
      <c r="G9" s="7">
        <f>Queries!J7</f>
        <v>12.735960582153</v>
      </c>
      <c r="H9" s="7">
        <f>Queries!K7</f>
        <v>13.538302056308799</v>
      </c>
      <c r="I9" s="7">
        <f>Queries!L7</f>
        <v>14.2418679110237</v>
      </c>
      <c r="J9" s="7">
        <f>Queries!M7</f>
        <v>14.4977232651209</v>
      </c>
      <c r="K9" s="7">
        <f>Queries!N7</f>
        <v>14.792394757817</v>
      </c>
      <c r="L9" s="7">
        <f>Queries!O7</f>
        <v>14.4249659451441</v>
      </c>
      <c r="M9" s="7">
        <f>Queries!P7</f>
        <v>14.2824440846658</v>
      </c>
      <c r="N9" s="7">
        <f>Queries!Q7</f>
        <v>13.7222271268088</v>
      </c>
      <c r="O9" s="7">
        <f>Queries!R7</f>
        <v>13.1694070862312</v>
      </c>
      <c r="P9" s="7">
        <f>Queries!S7</f>
        <v>13.906932373397501</v>
      </c>
      <c r="Q9" s="7">
        <f>Queries!T7</f>
        <v>14.613069986600699</v>
      </c>
      <c r="R9" s="7">
        <f>Queries!U7</f>
        <v>14.5519558974018</v>
      </c>
      <c r="S9" s="5"/>
      <c r="T9" s="7">
        <f>Queries!V7</f>
        <v>15.2428287447836</v>
      </c>
      <c r="U9" s="7">
        <f>Queries!W7</f>
        <v>14.7207272139254</v>
      </c>
      <c r="V9" s="7">
        <f>Queries!X7</f>
        <v>14.5047911487089</v>
      </c>
      <c r="W9" s="7">
        <f>Queries!Y7</f>
        <v>11.410895051290201</v>
      </c>
      <c r="X9" s="7">
        <f>Queries!Z7</f>
        <v>13.381060207599999</v>
      </c>
      <c r="Y9" s="7">
        <f>Queries!AA7</f>
        <v>13.9815778015</v>
      </c>
      <c r="Z9" s="7">
        <f>Queries!AB7</f>
        <v>13.784538768699999</v>
      </c>
      <c r="AA9" s="7">
        <f>Queries!AC7</f>
        <v>14.027852876500001</v>
      </c>
      <c r="AB9" s="7">
        <f>Queries!AD7</f>
        <v>14.2102421396</v>
      </c>
      <c r="AC9" s="7">
        <f>Queries!AE7</f>
        <v>13.3422732916</v>
      </c>
      <c r="AD9" s="7">
        <f>Queries!AF7</f>
        <v>12.629796973124</v>
      </c>
      <c r="AE9" s="7">
        <f>Queries!AG7</f>
        <v>12.8330593791942</v>
      </c>
      <c r="AF9" s="7">
        <f>Queries!AH7</f>
        <v>13.2234967226447</v>
      </c>
      <c r="AG9" s="7"/>
      <c r="AH9" s="7"/>
      <c r="AI9" s="7"/>
      <c r="AJ9" s="7"/>
      <c r="AK9" s="7"/>
      <c r="AL9" s="7"/>
      <c r="AM9" s="7"/>
    </row>
    <row r="10" spans="1:39" x14ac:dyDescent="0.35">
      <c r="A10" s="6" t="s">
        <v>8</v>
      </c>
      <c r="B10" s="7">
        <f>Queries!F8</f>
        <v>6.2972643877873997</v>
      </c>
      <c r="C10" s="5"/>
      <c r="D10" s="7">
        <f>Queries!G8</f>
        <v>5.6746019359525004</v>
      </c>
      <c r="E10" s="7">
        <f>Queries!H8</f>
        <v>5.6185334489898997</v>
      </c>
      <c r="F10" s="7">
        <f>Queries!I8</f>
        <v>5.2336728139525004</v>
      </c>
      <c r="G10" s="7">
        <f>Queries!J8</f>
        <v>5.6358850070089996</v>
      </c>
      <c r="H10" s="7">
        <f>Queries!K8</f>
        <v>7.5515729992292</v>
      </c>
      <c r="I10" s="7">
        <f>Queries!L8</f>
        <v>8.1737375000500005</v>
      </c>
      <c r="J10" s="7">
        <f>Queries!M8</f>
        <v>7.7646074791651003</v>
      </c>
      <c r="K10" s="7">
        <f>Queries!N8</f>
        <v>8.0845051818156008</v>
      </c>
      <c r="L10" s="7">
        <f>Queries!O8</f>
        <v>8.8868091567936993</v>
      </c>
      <c r="M10" s="7">
        <f>Queries!P8</f>
        <v>6.0073569773718001</v>
      </c>
      <c r="N10" s="7">
        <f>Queries!Q8</f>
        <v>6.0326376945342997</v>
      </c>
      <c r="O10" s="7">
        <f>Queries!R8</f>
        <v>6.4891211373006996</v>
      </c>
      <c r="P10" s="7">
        <f>Queries!S8</f>
        <v>5.0538171774991998</v>
      </c>
      <c r="Q10" s="7">
        <f>Queries!T8</f>
        <v>6.9000241789686001</v>
      </c>
      <c r="R10" s="7">
        <f>Queries!U8</f>
        <v>7.6437059332607999</v>
      </c>
      <c r="S10" s="5"/>
      <c r="T10" s="7">
        <f>Queries!V8</f>
        <v>8.5598228334767992</v>
      </c>
      <c r="U10" s="7">
        <f>Queries!W8</f>
        <v>8.6263399617785002</v>
      </c>
      <c r="V10" s="7">
        <f>Queries!X8</f>
        <v>7.1121833806546997</v>
      </c>
      <c r="W10" s="7">
        <f>Queries!Y8</f>
        <v>8.6814917389227997</v>
      </c>
      <c r="X10" s="7">
        <f>Queries!Z8</f>
        <v>10.708804512159601</v>
      </c>
      <c r="Y10" s="7">
        <f>Queries!AA8</f>
        <v>10.440042411365599</v>
      </c>
      <c r="Z10" s="7">
        <f>Queries!AB8</f>
        <v>9.1193444210934</v>
      </c>
      <c r="AA10" s="7">
        <f>Queries!AC8</f>
        <v>11.523819726843501</v>
      </c>
      <c r="AB10" s="7">
        <f>Queries!AD8</f>
        <v>12.954014108641999</v>
      </c>
      <c r="AC10" s="7">
        <f>Queries!AE8</f>
        <v>12.1824493629458</v>
      </c>
      <c r="AD10" s="7">
        <f>Queries!AF8</f>
        <v>10.5053020311084</v>
      </c>
      <c r="AE10" s="7">
        <f>Queries!AG8</f>
        <v>9.9353159080938998</v>
      </c>
      <c r="AF10" s="7">
        <f>Queries!AH8</f>
        <v>9.9541007593867992</v>
      </c>
      <c r="AG10" s="7"/>
      <c r="AH10" s="7"/>
      <c r="AI10" s="7"/>
      <c r="AJ10" s="7"/>
      <c r="AK10" s="7"/>
      <c r="AL10" s="7"/>
      <c r="AM10" s="7"/>
    </row>
    <row r="11" spans="1:39" x14ac:dyDescent="0.35">
      <c r="A11" s="6" t="s">
        <v>10</v>
      </c>
      <c r="B11" s="7">
        <f>Queries!F10</f>
        <v>1.4718297404</v>
      </c>
      <c r="C11" s="5"/>
      <c r="D11" s="7">
        <f>Queries!G10</f>
        <v>1.4693338704000001</v>
      </c>
      <c r="E11" s="7">
        <f>Queries!H10</f>
        <v>1.4628062103999999</v>
      </c>
      <c r="F11" s="7">
        <f>Queries!I10</f>
        <v>1.4699098403999999</v>
      </c>
      <c r="G11" s="7">
        <f>Queries!J10</f>
        <v>1.4764375004000001</v>
      </c>
      <c r="H11" s="7">
        <f>Queries!K10</f>
        <v>1.4773974504</v>
      </c>
      <c r="I11" s="7">
        <f>Queries!L10</f>
        <v>1.4858450104000001</v>
      </c>
      <c r="J11" s="7">
        <f>Queries!M10</f>
        <v>1.4841171004</v>
      </c>
      <c r="K11" s="7">
        <f>Queries!N10</f>
        <v>1.4812372504</v>
      </c>
      <c r="L11" s="7">
        <f>Queries!O10</f>
        <v>1.4791802146857</v>
      </c>
      <c r="M11" s="7">
        <f>Queries!P10</f>
        <v>1.4779002913714001</v>
      </c>
      <c r="N11" s="7">
        <f>Queries!Q10</f>
        <v>0.89351591445709999</v>
      </c>
      <c r="O11" s="7">
        <f>Queries!R10</f>
        <v>1.0472334631428999</v>
      </c>
      <c r="P11" s="7">
        <f>Queries!S10</f>
        <v>1.3647209014285999</v>
      </c>
      <c r="Q11" s="7">
        <f>Queries!T10</f>
        <v>1.2593595697143001</v>
      </c>
      <c r="R11" s="7">
        <f>Queries!U10</f>
        <v>1.3748165621999999</v>
      </c>
      <c r="S11" s="5"/>
      <c r="T11" s="7">
        <f>Queries!V10</f>
        <v>1.7581318034</v>
      </c>
      <c r="U11" s="7">
        <f>Queries!W10</f>
        <v>1.9217469438000001</v>
      </c>
      <c r="V11" s="7">
        <f>Queries!X10</f>
        <v>1.8335785607999999</v>
      </c>
      <c r="W11" s="7">
        <f>Queries!Y10</f>
        <v>1.7947768557999999</v>
      </c>
      <c r="X11" s="7">
        <f>Queries!Z10</f>
        <v>4.4251399999999999</v>
      </c>
      <c r="Y11" s="7">
        <f>Queries!AA10</f>
        <v>4.0829279999999999</v>
      </c>
      <c r="Z11" s="7">
        <f>Queries!AB10</f>
        <v>4.0190840000000003</v>
      </c>
      <c r="AA11" s="7">
        <f>Queries!AC10</f>
        <v>4.1875030000000004</v>
      </c>
      <c r="AB11" s="7">
        <f>Queries!AD10</f>
        <v>4.471222</v>
      </c>
      <c r="AC11" s="7">
        <f>Queries!AE10</f>
        <v>4.471222</v>
      </c>
      <c r="AD11" s="7">
        <f>Queries!AF10</f>
        <v>4.471222</v>
      </c>
      <c r="AE11" s="7">
        <f>Queries!AG10</f>
        <v>4.471222</v>
      </c>
      <c r="AF11" s="7">
        <f>Queries!AH10</f>
        <v>4.471222</v>
      </c>
      <c r="AG11" s="7"/>
      <c r="AH11" s="7"/>
      <c r="AI11" s="7"/>
      <c r="AJ11" s="7"/>
      <c r="AK11" s="7"/>
      <c r="AL11" s="7"/>
      <c r="AM11" s="7"/>
    </row>
    <row r="12" spans="1:39" x14ac:dyDescent="0.35">
      <c r="A12" s="6" t="s">
        <v>9</v>
      </c>
      <c r="B12" s="7">
        <f>Queries!F9</f>
        <v>3.7840975920614</v>
      </c>
      <c r="C12" s="5"/>
      <c r="D12" s="7">
        <f>Queries!G9</f>
        <v>3.5010578608688001</v>
      </c>
      <c r="E12" s="7">
        <f>Queries!H9</f>
        <v>3.8627911148963001</v>
      </c>
      <c r="F12" s="7">
        <f>Queries!I9</f>
        <v>4.5684719884435996</v>
      </c>
      <c r="G12" s="7">
        <f>Queries!J9</f>
        <v>4.2681428165681004</v>
      </c>
      <c r="H12" s="7">
        <f>Queries!K9</f>
        <v>4.2545522262722999</v>
      </c>
      <c r="I12" s="7">
        <f>Queries!L9</f>
        <v>3.8592471084788</v>
      </c>
      <c r="J12" s="7">
        <f>Queries!M9</f>
        <v>3.9311458060047002</v>
      </c>
      <c r="K12" s="7">
        <f>Queries!N9</f>
        <v>4.8439161727298004</v>
      </c>
      <c r="L12" s="7">
        <f>Queries!O9</f>
        <v>4.6501123061170997</v>
      </c>
      <c r="M12" s="7">
        <f>Queries!P9</f>
        <v>4.2306341456072998</v>
      </c>
      <c r="N12" s="7">
        <f>Queries!Q9</f>
        <v>4.0718472433636999</v>
      </c>
      <c r="O12" s="7">
        <f>Queries!R9</f>
        <v>3.6999835358776001</v>
      </c>
      <c r="P12" s="7">
        <f>Queries!S9</f>
        <v>3.5576822483094999</v>
      </c>
      <c r="Q12" s="7">
        <f>Queries!T9</f>
        <v>3.6730418743303002</v>
      </c>
      <c r="R12" s="7">
        <f>Queries!U9</f>
        <v>3.6529454221801001</v>
      </c>
      <c r="S12" s="5"/>
      <c r="T12" s="7">
        <f>Queries!V9</f>
        <v>3.5191218438403</v>
      </c>
      <c r="U12" s="7">
        <f>Queries!W9</f>
        <v>4.9436061812796996</v>
      </c>
      <c r="V12" s="7">
        <f>Queries!X9</f>
        <v>4.0648192696783001</v>
      </c>
      <c r="W12" s="7">
        <f>Queries!Y9</f>
        <v>3.4270415174986</v>
      </c>
      <c r="X12" s="7">
        <f>Queries!Z9</f>
        <v>4.7300314903086003</v>
      </c>
      <c r="Y12" s="7">
        <f>Queries!AA9</f>
        <v>5.0931637776023999</v>
      </c>
      <c r="Z12" s="7">
        <f>Queries!AB9</f>
        <v>4.8196846547433001</v>
      </c>
      <c r="AA12" s="7">
        <f>Queries!AC9</f>
        <v>4.5564066859199999</v>
      </c>
      <c r="AB12" s="7">
        <f>Queries!AD9</f>
        <v>1.8065082361445</v>
      </c>
      <c r="AC12" s="7">
        <f>Queries!AE9</f>
        <v>4.5781937293999002</v>
      </c>
      <c r="AD12" s="7">
        <f>Queries!AF9</f>
        <v>5.1319412787995002</v>
      </c>
      <c r="AE12" s="7">
        <f>Queries!AG9</f>
        <v>3.7690705718537001</v>
      </c>
      <c r="AF12" s="7">
        <f>Queries!AH9</f>
        <v>3.6284336949011</v>
      </c>
      <c r="AG12" s="7"/>
      <c r="AH12" s="7"/>
      <c r="AI12" s="7"/>
      <c r="AJ12" s="7"/>
      <c r="AK12" s="7"/>
      <c r="AL12" s="7"/>
      <c r="AM12" s="7"/>
    </row>
    <row r="13" spans="1:39" x14ac:dyDescent="0.35">
      <c r="A13" s="6" t="s">
        <v>11</v>
      </c>
      <c r="B13" s="7">
        <f>Queries!F11</f>
        <v>2.1515515000000001</v>
      </c>
      <c r="C13" s="5"/>
      <c r="D13" s="7">
        <f>Queries!G11</f>
        <v>1.9292972500000001</v>
      </c>
      <c r="E13" s="7">
        <f>Queries!H11</f>
        <v>1.9572415000000001</v>
      </c>
      <c r="F13" s="7">
        <f>Queries!I11</f>
        <v>1.9043367499999999</v>
      </c>
      <c r="G13" s="7">
        <f>Queries!J11</f>
        <v>2.0205000000000002</v>
      </c>
      <c r="H13" s="7">
        <f>Queries!K11</f>
        <v>2.0357500000000002</v>
      </c>
      <c r="I13" s="7">
        <f>Queries!L11</f>
        <v>2.133</v>
      </c>
      <c r="J13" s="7">
        <f>Queries!M11</f>
        <v>2.2254999999999998</v>
      </c>
      <c r="K13" s="7">
        <f>Queries!N11</f>
        <v>2.2174999999999998</v>
      </c>
      <c r="L13" s="7">
        <f>Queries!O11</f>
        <v>2.1850000000000001</v>
      </c>
      <c r="M13" s="7">
        <f>Queries!P11</f>
        <v>1.8925000000000001</v>
      </c>
      <c r="N13" s="7">
        <f>Queries!Q11</f>
        <v>1.4584999999999999</v>
      </c>
      <c r="O13" s="7">
        <f>Queries!R11</f>
        <v>1.3493999999999999</v>
      </c>
      <c r="P13" s="7">
        <f>Queries!S11</f>
        <v>1.3045</v>
      </c>
      <c r="Q13" s="7">
        <f>Queries!T11</f>
        <v>1.4192</v>
      </c>
      <c r="R13" s="7">
        <f>Queries!U11</f>
        <v>1.3918999999999999</v>
      </c>
      <c r="S13" s="5"/>
      <c r="T13" s="7">
        <f>Queries!V11</f>
        <v>1.5047999999999999</v>
      </c>
      <c r="U13" s="7">
        <f>Queries!W11</f>
        <v>1.5524</v>
      </c>
      <c r="V13" s="7">
        <f>Queries!X11</f>
        <v>1.5985</v>
      </c>
      <c r="W13" s="7">
        <f>Queries!Y11</f>
        <v>1.4692499999999999</v>
      </c>
      <c r="X13" s="7">
        <f>Queries!Z11</f>
        <v>1.6625000000000001</v>
      </c>
      <c r="Y13" s="7">
        <f>Queries!AA11</f>
        <v>1.7349483944954001</v>
      </c>
      <c r="Z13" s="7">
        <f>Queries!AB11</f>
        <v>1.9027236238531999</v>
      </c>
      <c r="AA13" s="7">
        <f>Queries!AC11</f>
        <v>1.7845183486239</v>
      </c>
      <c r="AB13" s="7">
        <f>Queries!AD11</f>
        <v>1.9141628440367</v>
      </c>
      <c r="AC13" s="7">
        <f>Queries!AE11</f>
        <v>1.9599197247705999</v>
      </c>
      <c r="AD13" s="7">
        <f>Queries!AF11</f>
        <v>1.7959575688073</v>
      </c>
      <c r="AE13" s="7">
        <f>Queries!AG11</f>
        <v>1.9751720183485999</v>
      </c>
      <c r="AF13" s="7">
        <f>Queries!AH11</f>
        <v>2.062872706422</v>
      </c>
      <c r="AG13" s="7"/>
      <c r="AH13" s="7"/>
      <c r="AI13" s="7"/>
      <c r="AJ13" s="7"/>
      <c r="AK13" s="7"/>
      <c r="AL13" s="7"/>
      <c r="AM13" s="7"/>
    </row>
    <row r="14" spans="1:39" x14ac:dyDescent="0.35">
      <c r="A14" s="6" t="s">
        <v>12</v>
      </c>
      <c r="B14" s="7">
        <f>Queries!F12</f>
        <v>1.4313534566699</v>
      </c>
      <c r="C14" s="5"/>
      <c r="D14" s="7">
        <f>Queries!G12</f>
        <v>1.4313534566699</v>
      </c>
      <c r="E14" s="7">
        <f>Queries!H12</f>
        <v>1.4508276533593001</v>
      </c>
      <c r="F14" s="7">
        <f>Queries!I12</f>
        <v>1.4118792599804999</v>
      </c>
      <c r="G14" s="7">
        <f>Queries!J12</f>
        <v>1.4216163583251999</v>
      </c>
      <c r="H14" s="7">
        <f>Queries!K12</f>
        <v>1.6066212268744</v>
      </c>
      <c r="I14" s="7">
        <f>Queries!L12</f>
        <v>1.5871470301849999</v>
      </c>
      <c r="J14" s="7">
        <f>Queries!M12</f>
        <v>1.6650438169426001</v>
      </c>
      <c r="K14" s="7">
        <f>Queries!N12</f>
        <v>1.6066212268744</v>
      </c>
      <c r="L14" s="7">
        <f>Queries!O12</f>
        <v>1.5481986368062</v>
      </c>
      <c r="M14" s="7">
        <f>Queries!P12</f>
        <v>1.5287244401168001</v>
      </c>
      <c r="N14" s="7">
        <f>Queries!Q12</f>
        <v>1.4995131450828001</v>
      </c>
      <c r="O14" s="7">
        <f>Queries!R12</f>
        <v>1.4703018500487</v>
      </c>
      <c r="P14" s="7">
        <f>Queries!S12</f>
        <v>1.5092502434274999</v>
      </c>
      <c r="Q14" s="7">
        <f>Queries!T12</f>
        <v>1.6066212268744</v>
      </c>
      <c r="R14" s="7">
        <f>Queries!U12</f>
        <v>1.6553067185979</v>
      </c>
      <c r="S14" s="5"/>
      <c r="T14" s="7">
        <f>Queries!V12</f>
        <v>1.6260954235638001</v>
      </c>
      <c r="U14" s="7">
        <f>Queries!W12</f>
        <v>1.6747809152872</v>
      </c>
      <c r="V14" s="7">
        <f>Queries!X12</f>
        <v>1.7332035053554</v>
      </c>
      <c r="W14" s="7">
        <f>Queries!Y12</f>
        <v>1.4703018500487</v>
      </c>
      <c r="X14" s="7">
        <f>Queries!Z12</f>
        <v>1.5481986368062</v>
      </c>
      <c r="Y14" s="7">
        <f>Queries!AA12</f>
        <v>1.6066212268744</v>
      </c>
      <c r="Z14" s="7">
        <f>Queries!AB12</f>
        <v>1.6650438169426001</v>
      </c>
      <c r="AA14" s="7">
        <f>Queries!AC12</f>
        <v>1.6942551119766001</v>
      </c>
      <c r="AB14" s="7">
        <f>Queries!AD12</f>
        <v>1.6845180136319</v>
      </c>
      <c r="AC14" s="7">
        <f>Queries!AE12</f>
        <v>1.7137293086659999</v>
      </c>
      <c r="AD14" s="7">
        <f>Queries!AF12</f>
        <v>1.7234664070107</v>
      </c>
      <c r="AE14" s="7">
        <f>Queries!AG12</f>
        <v>1.7526777020447999</v>
      </c>
      <c r="AF14" s="7">
        <f>Queries!AH12</f>
        <v>1.7137293086659999</v>
      </c>
      <c r="AG14" s="7"/>
      <c r="AH14" s="7"/>
      <c r="AI14" s="7"/>
      <c r="AJ14" s="7"/>
      <c r="AK14" s="7"/>
      <c r="AL14" s="7"/>
      <c r="AM14" s="7"/>
    </row>
    <row r="15" spans="1:39" x14ac:dyDescent="0.35">
      <c r="A15" s="6" t="s">
        <v>13</v>
      </c>
      <c r="B15" s="7">
        <f>Queries!F13</f>
        <v>1.1952502222221999</v>
      </c>
      <c r="C15" s="5"/>
      <c r="D15" s="7">
        <f>Queries!G13</f>
        <v>1.2111217777778001</v>
      </c>
      <c r="E15" s="7">
        <f>Queries!H13</f>
        <v>1.3918133333333</v>
      </c>
      <c r="F15" s="7">
        <f>Queries!I13</f>
        <v>1.4162311111110999</v>
      </c>
      <c r="G15" s="7">
        <f>Queries!J13</f>
        <v>1.5261111111111001</v>
      </c>
      <c r="H15" s="7">
        <f>Queries!K13</f>
        <v>1.5261111111111001</v>
      </c>
      <c r="I15" s="7">
        <f>Queries!L13</f>
        <v>1.5136530612245001</v>
      </c>
      <c r="J15" s="7">
        <f>Queries!M13</f>
        <v>1.6773413978495</v>
      </c>
      <c r="K15" s="7">
        <f>Queries!N13</f>
        <v>1.6621617869416001</v>
      </c>
      <c r="L15" s="7">
        <f>Queries!O13</f>
        <v>1.6929777486911</v>
      </c>
      <c r="M15" s="7">
        <f>Queries!P13</f>
        <v>1.7520457433290999</v>
      </c>
      <c r="N15" s="7">
        <f>Queries!Q13</f>
        <v>1.6967982345523001</v>
      </c>
      <c r="O15" s="7">
        <f>Queries!R13</f>
        <v>1.8241649616368001</v>
      </c>
      <c r="P15" s="7">
        <f>Queries!S13</f>
        <v>1.8390980781152999</v>
      </c>
      <c r="Q15" s="7">
        <f>Queries!T13</f>
        <v>2.0636000000000001</v>
      </c>
      <c r="R15" s="7">
        <f>Queries!U13</f>
        <v>1.7554000000000001</v>
      </c>
      <c r="S15" s="5"/>
      <c r="T15" s="7">
        <f>Queries!V13</f>
        <v>1.8358000000000001</v>
      </c>
      <c r="U15" s="7">
        <f>Queries!W13</f>
        <v>1.9296</v>
      </c>
      <c r="V15" s="7">
        <f>Queries!X13</f>
        <v>1.8089999999999999</v>
      </c>
      <c r="W15" s="7">
        <f>Queries!Y13</f>
        <v>1.6482000000000001</v>
      </c>
      <c r="X15" s="7">
        <f>Queries!Z13</f>
        <v>1.7687999999999999</v>
      </c>
      <c r="Y15" s="7">
        <f>Queries!AA13</f>
        <v>1.7285999999999999</v>
      </c>
      <c r="Z15" s="7">
        <f>Queries!AB13</f>
        <v>1.5276000000000001</v>
      </c>
      <c r="AA15" s="7">
        <f>Queries!AC13</f>
        <v>1.7152000000000001</v>
      </c>
      <c r="AB15" s="7">
        <f>Queries!AD13</f>
        <v>1.6883999999999999</v>
      </c>
      <c r="AC15" s="7">
        <f>Queries!AE13</f>
        <v>1.6348</v>
      </c>
      <c r="AD15" s="7">
        <f>Queries!AF13</f>
        <v>1.6616</v>
      </c>
      <c r="AE15" s="7">
        <f>Queries!AG13</f>
        <v>1.6883999999999999</v>
      </c>
      <c r="AF15" s="7">
        <f>Queries!AH13</f>
        <v>1.5409999999999999</v>
      </c>
      <c r="AG15" s="7"/>
      <c r="AH15" s="7"/>
      <c r="AI15" s="7"/>
      <c r="AJ15" s="7"/>
      <c r="AK15" s="7"/>
      <c r="AL15" s="7"/>
      <c r="AM15" s="7"/>
    </row>
    <row r="16" spans="1:39" x14ac:dyDescent="0.35">
      <c r="A16" s="6" t="s">
        <v>15</v>
      </c>
      <c r="B16" s="7">
        <f>Queries!F15</f>
        <v>6.8314932228147001</v>
      </c>
      <c r="C16" s="5"/>
      <c r="D16" s="7">
        <f>Queries!G15</f>
        <v>6.9453276966062996</v>
      </c>
      <c r="E16" s="7">
        <f>Queries!H15</f>
        <v>6.8042644463510999</v>
      </c>
      <c r="F16" s="7">
        <f>Queries!I15</f>
        <v>6.2110888477081998</v>
      </c>
      <c r="G16" s="7">
        <f>Queries!J15</f>
        <v>5.5391199601274002</v>
      </c>
      <c r="H16" s="7">
        <f>Queries!K15</f>
        <v>5.6591872251320003</v>
      </c>
      <c r="I16" s="7">
        <f>Queries!L15</f>
        <v>5.9867146473483004</v>
      </c>
      <c r="J16" s="7">
        <f>Queries!M15</f>
        <v>6.0188358561533004</v>
      </c>
      <c r="K16" s="7">
        <f>Queries!N15</f>
        <v>6.1909963076608001</v>
      </c>
      <c r="L16" s="7">
        <f>Queries!O15</f>
        <v>6.285917431963</v>
      </c>
      <c r="M16" s="7">
        <f>Queries!P15</f>
        <v>6.0856880143602003</v>
      </c>
      <c r="N16" s="7">
        <f>Queries!Q15</f>
        <v>4.3816668245823003</v>
      </c>
      <c r="O16" s="7">
        <f>Queries!R15</f>
        <v>4.4907298393966997</v>
      </c>
      <c r="P16" s="7">
        <f>Queries!S15</f>
        <v>4.5015415073504004</v>
      </c>
      <c r="Q16" s="7">
        <f>Queries!T15</f>
        <v>4.2312421759578003</v>
      </c>
      <c r="R16" s="7">
        <f>Queries!U15</f>
        <v>4.1420497045616003</v>
      </c>
      <c r="S16" s="5"/>
      <c r="T16" s="7">
        <f>Queries!V15</f>
        <v>3.8011016212461999</v>
      </c>
      <c r="U16" s="7">
        <f>Queries!W15</f>
        <v>4.2508386617139999</v>
      </c>
      <c r="V16" s="7">
        <f>Queries!X15</f>
        <v>4.4767730603808999</v>
      </c>
      <c r="W16" s="7">
        <f>Queries!Y15</f>
        <v>3.0094425814850001</v>
      </c>
      <c r="X16" s="7">
        <f>Queries!Z15</f>
        <v>2.7220224000000002</v>
      </c>
      <c r="Y16" s="7">
        <f>Queries!AA15</f>
        <v>3.2919315</v>
      </c>
      <c r="Z16" s="7">
        <f>Queries!AB15</f>
        <v>3.4390904</v>
      </c>
      <c r="AA16" s="7">
        <f>Queries!AC15</f>
        <v>3.2554006000000002</v>
      </c>
      <c r="AB16" s="7">
        <f>Queries!AD15</f>
        <v>2.8329529999999998</v>
      </c>
      <c r="AC16" s="7">
        <f>Queries!AE15</f>
        <v>2.7669714999999999</v>
      </c>
      <c r="AD16" s="7">
        <f>Queries!AF15</f>
        <v>1.3335816</v>
      </c>
      <c r="AE16" s="7">
        <f>Queries!AG15</f>
        <v>1.2052159</v>
      </c>
      <c r="AF16" s="7">
        <f>Queries!AH15</f>
        <v>1.4511711</v>
      </c>
      <c r="AG16" s="7"/>
      <c r="AH16" s="7"/>
      <c r="AI16" s="7"/>
      <c r="AJ16" s="7"/>
      <c r="AK16" s="7"/>
      <c r="AL16" s="7"/>
      <c r="AM16" s="7"/>
    </row>
    <row r="17" spans="1:39" x14ac:dyDescent="0.35">
      <c r="A17" s="6" t="s">
        <v>14</v>
      </c>
      <c r="B17" s="7">
        <f>Queries!F14</f>
        <v>1.5353118952975</v>
      </c>
      <c r="C17" s="5"/>
      <c r="D17" s="7">
        <f>Queries!G14</f>
        <v>1.43854723644</v>
      </c>
      <c r="E17" s="7">
        <f>Queries!H14</f>
        <v>1.5402446929708999</v>
      </c>
      <c r="F17" s="7">
        <f>Queries!I14</f>
        <v>1.6256491363901</v>
      </c>
      <c r="G17" s="7">
        <f>Queries!J14</f>
        <v>1.7350311630884001</v>
      </c>
      <c r="H17" s="7">
        <f>Queries!K14</f>
        <v>1.8229172519061001</v>
      </c>
      <c r="I17" s="7">
        <f>Queries!L14</f>
        <v>1.6769524086306999</v>
      </c>
      <c r="J17" s="7">
        <f>Queries!M14</f>
        <v>1.6184351096002001</v>
      </c>
      <c r="K17" s="7">
        <f>Queries!N14</f>
        <v>1.5432520273313</v>
      </c>
      <c r="L17" s="7">
        <f>Queries!O14</f>
        <v>1.3567883999999999</v>
      </c>
      <c r="M17" s="7">
        <f>Queries!P14</f>
        <v>1.6859170685631</v>
      </c>
      <c r="N17" s="7">
        <f>Queries!Q14</f>
        <v>1.3859347025144999</v>
      </c>
      <c r="O17" s="7">
        <f>Queries!R14</f>
        <v>1.7413158407221001</v>
      </c>
      <c r="P17" s="7">
        <f>Queries!S14</f>
        <v>1.6226853227375999</v>
      </c>
      <c r="Q17" s="7">
        <f>Queries!T14</f>
        <v>1.6424971107143</v>
      </c>
      <c r="R17" s="7">
        <f>Queries!U14</f>
        <v>1.9282873679484001</v>
      </c>
      <c r="S17" s="5"/>
      <c r="T17" s="7">
        <f>Queries!V14</f>
        <v>2.0500846381305</v>
      </c>
      <c r="U17" s="7">
        <f>Queries!W14</f>
        <v>1.5362483909091</v>
      </c>
      <c r="V17" s="7">
        <f>Queries!X14</f>
        <v>1.5234119410413001</v>
      </c>
      <c r="W17" s="7">
        <f>Queries!Y14</f>
        <v>1.0445828624555999</v>
      </c>
      <c r="X17" s="7">
        <f>Queries!Z14</f>
        <v>1.4807414754999999</v>
      </c>
      <c r="Y17" s="7">
        <f>Queries!AA14</f>
        <v>1.2991018315489</v>
      </c>
      <c r="Z17" s="7">
        <f>Queries!AB14</f>
        <v>1.2481073248554999</v>
      </c>
      <c r="AA17" s="7">
        <f>Queries!AC14</f>
        <v>1.3169234096961</v>
      </c>
      <c r="AB17" s="7">
        <f>Queries!AD14</f>
        <v>1.3361423317606</v>
      </c>
      <c r="AC17" s="7">
        <f>Queries!AE14</f>
        <v>1.2989151729507999</v>
      </c>
      <c r="AD17" s="7">
        <f>Queries!AF14</f>
        <v>1.2414839598295</v>
      </c>
      <c r="AE17" s="7">
        <f>Queries!AG14</f>
        <v>1.2956337323625</v>
      </c>
      <c r="AF17" s="7">
        <f>Queries!AH14</f>
        <v>1.2627139677526</v>
      </c>
      <c r="AG17" s="7"/>
      <c r="AH17" s="7"/>
      <c r="AI17" s="7"/>
      <c r="AJ17" s="7"/>
      <c r="AK17" s="7"/>
      <c r="AL17" s="7"/>
      <c r="AM17" s="7"/>
    </row>
    <row r="18" spans="1:39" x14ac:dyDescent="0.35">
      <c r="A18" s="6" t="s">
        <v>17</v>
      </c>
      <c r="B18" s="7">
        <f>Queries!F17</f>
        <v>0.63203153372739995</v>
      </c>
      <c r="C18" s="5"/>
      <c r="D18" s="7">
        <f>Queries!G17</f>
        <v>0.80867519460920001</v>
      </c>
      <c r="E18" s="7">
        <f>Queries!H17</f>
        <v>0.84279015786449996</v>
      </c>
      <c r="F18" s="7">
        <f>Queries!I17</f>
        <v>0.9311284976759</v>
      </c>
      <c r="G18" s="7">
        <f>Queries!J17</f>
        <v>0.91792100125499998</v>
      </c>
      <c r="H18" s="7">
        <f>Queries!K17</f>
        <v>0.86509101557129997</v>
      </c>
      <c r="I18" s="7">
        <f>Queries!L17</f>
        <v>0.92452474946550001</v>
      </c>
      <c r="J18" s="7">
        <f>Queries!M17</f>
        <v>0.97075098693880002</v>
      </c>
      <c r="K18" s="7">
        <f>Queries!N17</f>
        <v>0.88490226020270002</v>
      </c>
      <c r="L18" s="7">
        <f>Queries!O17</f>
        <v>0.86509101557129997</v>
      </c>
      <c r="M18" s="7">
        <f>Queries!P17</f>
        <v>0.94433599409690006</v>
      </c>
      <c r="N18" s="7">
        <f>Queries!Q17</f>
        <v>0.71320480673050002</v>
      </c>
      <c r="O18" s="7">
        <f>Queries!R17</f>
        <v>0.74622354778279998</v>
      </c>
      <c r="P18" s="7">
        <f>Queries!S17</f>
        <v>1.0962222029376001</v>
      </c>
      <c r="Q18" s="7">
        <f>Queries!T17</f>
        <v>1.0301847208329999</v>
      </c>
      <c r="R18" s="7">
        <f>Queries!U17</f>
        <v>1.0301847208329999</v>
      </c>
      <c r="S18" s="5"/>
      <c r="T18" s="7">
        <f>Queries!V17</f>
        <v>1.0301847208329999</v>
      </c>
      <c r="U18" s="7">
        <f>Queries!W17</f>
        <v>1.0245180141504</v>
      </c>
      <c r="V18" s="7">
        <f>Queries!X17</f>
        <v>1.1585474105925999</v>
      </c>
      <c r="W18" s="7">
        <f>Queries!Y17</f>
        <v>0.94312316157230003</v>
      </c>
      <c r="X18" s="7">
        <f>Queries!Z17</f>
        <v>1.1816744563107</v>
      </c>
      <c r="Y18" s="7">
        <f>Queries!AA17</f>
        <v>1.2858825177619</v>
      </c>
      <c r="Z18" s="7">
        <f>Queries!AB17</f>
        <v>1.4855107780479999</v>
      </c>
      <c r="AA18" s="7">
        <f>Queries!AC17</f>
        <v>1.4293895779704</v>
      </c>
      <c r="AB18" s="7">
        <f>Queries!AD17</f>
        <v>0.95559836581360003</v>
      </c>
      <c r="AC18" s="7">
        <f>Queries!AE17</f>
        <v>0.9328331777537</v>
      </c>
      <c r="AD18" s="7">
        <f>Queries!AF17</f>
        <v>0.92539221063020005</v>
      </c>
      <c r="AE18" s="7">
        <f>Queries!AG17</f>
        <v>1.0091126661184</v>
      </c>
      <c r="AF18" s="7">
        <f>Queries!AH17</f>
        <v>1.0091126661184</v>
      </c>
      <c r="AG18" s="7"/>
      <c r="AH18" s="7"/>
      <c r="AI18" s="7"/>
      <c r="AJ18" s="7"/>
      <c r="AK18" s="7"/>
      <c r="AL18" s="7"/>
      <c r="AM18" s="7"/>
    </row>
    <row r="19" spans="1:39" x14ac:dyDescent="0.35">
      <c r="A19" s="6" t="s">
        <v>16</v>
      </c>
      <c r="B19" s="7">
        <f>Queries!F16</f>
        <v>1.5287470658683</v>
      </c>
      <c r="C19" s="5"/>
      <c r="D19" s="7">
        <f>Queries!G16</f>
        <v>1.3980421856287</v>
      </c>
      <c r="E19" s="7">
        <f>Queries!H16</f>
        <v>1.5090994311377</v>
      </c>
      <c r="F19" s="7">
        <f>Queries!I16</f>
        <v>1.3036000000000001</v>
      </c>
      <c r="G19" s="7">
        <f>Queries!J16</f>
        <v>1.5189999999999999</v>
      </c>
      <c r="H19" s="7">
        <f>Queries!K16</f>
        <v>1.5131699999999999</v>
      </c>
      <c r="I19" s="7">
        <f>Queries!L16</f>
        <v>1.5506150000000001</v>
      </c>
      <c r="J19" s="7">
        <f>Queries!M16</f>
        <v>1.5439312125749001</v>
      </c>
      <c r="K19" s="7">
        <f>Queries!N16</f>
        <v>1.592781</v>
      </c>
      <c r="L19" s="7">
        <f>Queries!O16</f>
        <v>1.5394939999999999</v>
      </c>
      <c r="M19" s="7">
        <f>Queries!P16</f>
        <v>1.3824354999999999</v>
      </c>
      <c r="N19" s="7">
        <f>Queries!Q16</f>
        <v>1.2641305</v>
      </c>
      <c r="O19" s="7">
        <f>Queries!R16</f>
        <v>1.3382989999999999</v>
      </c>
      <c r="P19" s="7">
        <f>Queries!S16</f>
        <v>1.3821779999999999</v>
      </c>
      <c r="Q19" s="7">
        <f>Queries!T16</f>
        <v>1.3947000000000001</v>
      </c>
      <c r="R19" s="7">
        <f>Queries!U16</f>
        <v>1.3423799999999999</v>
      </c>
      <c r="S19" s="5"/>
      <c r="T19" s="7">
        <f>Queries!V16</f>
        <v>1.15988</v>
      </c>
      <c r="U19" s="7">
        <f>Queries!W16</f>
        <v>1.2033400000000001</v>
      </c>
      <c r="V19" s="7">
        <f>Queries!X16</f>
        <v>1.1316600000000001</v>
      </c>
      <c r="W19" s="7">
        <f>Queries!Y16</f>
        <v>0.97719999999999996</v>
      </c>
      <c r="X19" s="7">
        <f>Queries!Z16</f>
        <v>1.0866400000000001</v>
      </c>
      <c r="Y19" s="7">
        <f>Queries!AA16</f>
        <v>1.17134</v>
      </c>
      <c r="Z19" s="7">
        <f>Queries!AB16</f>
        <v>1.1176200000000001</v>
      </c>
      <c r="AA19" s="7">
        <f>Queries!AC16</f>
        <v>1.1492199999999999</v>
      </c>
      <c r="AB19" s="7">
        <f>Queries!AD16</f>
        <v>1.03748</v>
      </c>
      <c r="AC19" s="7">
        <f>Queries!AE16</f>
        <v>0.99927999999999995</v>
      </c>
      <c r="AD19" s="7">
        <f>Queries!AF16</f>
        <v>0.99797999999999998</v>
      </c>
      <c r="AE19" s="7">
        <f>Queries!AG16</f>
        <v>1.0282199999999999</v>
      </c>
      <c r="AF19" s="7">
        <f>Queries!AH16</f>
        <v>0.94001999999999997</v>
      </c>
      <c r="AG19" s="7"/>
      <c r="AH19" s="7"/>
      <c r="AI19" s="7"/>
      <c r="AJ19" s="7"/>
      <c r="AK19" s="7"/>
      <c r="AL19" s="7"/>
      <c r="AM19" s="7"/>
    </row>
    <row r="20" spans="1:39" x14ac:dyDescent="0.35">
      <c r="A20" s="6" t="s">
        <v>18</v>
      </c>
      <c r="B20" s="7">
        <f>Queries!F18</f>
        <v>0.51590000000000003</v>
      </c>
      <c r="C20" s="5"/>
      <c r="D20" s="7">
        <f>Queries!G18</f>
        <v>0.48472500000000002</v>
      </c>
      <c r="E20" s="7">
        <f>Queries!H18</f>
        <v>0.4884</v>
      </c>
      <c r="F20" s="7">
        <f>Queries!I18</f>
        <v>0.48557499999999998</v>
      </c>
      <c r="G20" s="7">
        <f>Queries!J18</f>
        <v>0.50680000000000003</v>
      </c>
      <c r="H20" s="7">
        <f>Queries!K18</f>
        <v>0.55249999999999999</v>
      </c>
      <c r="I20" s="7">
        <f>Queries!L18</f>
        <v>0.56299999999999994</v>
      </c>
      <c r="J20" s="7">
        <f>Queries!M18</f>
        <v>0.58525000000000005</v>
      </c>
      <c r="K20" s="7">
        <f>Queries!N18</f>
        <v>0.58825000000000005</v>
      </c>
      <c r="L20" s="7">
        <f>Queries!O18</f>
        <v>0.58699999999999997</v>
      </c>
      <c r="M20" s="7">
        <f>Queries!P18</f>
        <v>0.59375</v>
      </c>
      <c r="N20" s="7">
        <f>Queries!Q18</f>
        <v>0.56299999999999994</v>
      </c>
      <c r="O20" s="7">
        <f>Queries!R18</f>
        <v>0.5605</v>
      </c>
      <c r="P20" s="7">
        <f>Queries!S18</f>
        <v>0.57425000000000004</v>
      </c>
      <c r="Q20" s="7">
        <f>Queries!T18</f>
        <v>0.54549999999999998</v>
      </c>
      <c r="R20" s="7">
        <f>Queries!U18</f>
        <v>0.55325000000000002</v>
      </c>
      <c r="S20" s="5"/>
      <c r="T20" s="7">
        <f>Queries!V18</f>
        <v>0.56025000000000003</v>
      </c>
      <c r="U20" s="7">
        <f>Queries!W18</f>
        <v>0.56174999999999997</v>
      </c>
      <c r="V20" s="7">
        <f>Queries!X18</f>
        <v>0.54674999999999996</v>
      </c>
      <c r="W20" s="7">
        <f>Queries!Y18</f>
        <v>0.52524999999999999</v>
      </c>
      <c r="X20" s="7">
        <f>Queries!Z18</f>
        <v>0.54174999999999995</v>
      </c>
      <c r="Y20" s="7">
        <f>Queries!AA18</f>
        <v>0.53800000000000003</v>
      </c>
      <c r="Z20" s="7">
        <f>Queries!AB18</f>
        <v>0.52725</v>
      </c>
      <c r="AA20" s="7">
        <f>Queries!AC18</f>
        <v>0.54600000000000004</v>
      </c>
      <c r="AB20" s="7">
        <f>Queries!AD18</f>
        <v>0.45924999999999999</v>
      </c>
      <c r="AC20" s="7">
        <f>Queries!AE18</f>
        <v>0.47249999999999998</v>
      </c>
      <c r="AD20" s="7">
        <f>Queries!AF18</f>
        <v>0.4995</v>
      </c>
      <c r="AE20" s="7">
        <f>Queries!AG18</f>
        <v>0.51300000000000001</v>
      </c>
      <c r="AF20" s="7">
        <f>Queries!AH18</f>
        <v>0.51300000000000001</v>
      </c>
      <c r="AG20" s="7"/>
      <c r="AH20" s="7"/>
      <c r="AI20" s="7"/>
      <c r="AJ20" s="7"/>
      <c r="AK20" s="7"/>
      <c r="AL20" s="7"/>
      <c r="AM20" s="7"/>
    </row>
    <row r="21" spans="1:39" x14ac:dyDescent="0.35">
      <c r="A21" s="21" t="s">
        <v>121</v>
      </c>
      <c r="B21" s="7">
        <f>Queries!F19</f>
        <v>0.3747851367053</v>
      </c>
      <c r="C21" s="5"/>
      <c r="D21" s="7">
        <f>Queries!G19</f>
        <v>0.28685882123709999</v>
      </c>
      <c r="E21" s="7">
        <f>Queries!H19</f>
        <v>0.31329006636680001</v>
      </c>
      <c r="F21" s="7">
        <f>Queries!I19</f>
        <v>0.29652595935909998</v>
      </c>
      <c r="G21" s="7">
        <f>Queries!J19</f>
        <v>0.32540811631830002</v>
      </c>
      <c r="H21" s="7">
        <f>Queries!K19</f>
        <v>0.3289830975584</v>
      </c>
      <c r="I21" s="7">
        <f>Queries!L19</f>
        <v>0.3322867414547</v>
      </c>
      <c r="J21" s="7">
        <f>Queries!M19</f>
        <v>0.347498109389</v>
      </c>
      <c r="K21" s="7">
        <f>Queries!N19</f>
        <v>0.37308831226630002</v>
      </c>
      <c r="L21" s="7">
        <f>Queries!O19</f>
        <v>0.30064771737130003</v>
      </c>
      <c r="M21" s="7">
        <f>Queries!P19</f>
        <v>0.2479911119422</v>
      </c>
      <c r="N21" s="7">
        <f>Queries!Q19</f>
        <v>0.19877178346429999</v>
      </c>
      <c r="O21" s="7">
        <f>Queries!R19</f>
        <v>0.18332760632530001</v>
      </c>
      <c r="P21" s="7">
        <f>Queries!S19</f>
        <v>0.20200701034390001</v>
      </c>
      <c r="Q21" s="7">
        <f>Queries!T19</f>
        <v>0.22446205868460001</v>
      </c>
      <c r="R21" s="7">
        <f>Queries!U19</f>
        <v>0.21894695168</v>
      </c>
      <c r="S21" s="5"/>
      <c r="T21" s="7">
        <f>Queries!V19</f>
        <v>0.20726394379829999</v>
      </c>
      <c r="U21" s="7">
        <f>Queries!W19</f>
        <v>0.1955905798907</v>
      </c>
      <c r="V21" s="7">
        <f>Queries!X19</f>
        <v>0.17546861031579999</v>
      </c>
      <c r="W21" s="7">
        <f>Queries!Y19</f>
        <v>0.14503799771619999</v>
      </c>
      <c r="X21" s="7">
        <f>Queries!Z19</f>
        <v>0.18102452835310001</v>
      </c>
      <c r="Y21" s="7">
        <f>Queries!AA19</f>
        <v>0.17043667595000001</v>
      </c>
      <c r="Z21" s="7">
        <f>Queries!AB19</f>
        <v>0.15774557192579999</v>
      </c>
      <c r="AA21" s="7">
        <f>Queries!AC19</f>
        <v>0.16918414422399999</v>
      </c>
      <c r="AB21" s="7">
        <f>Queries!AD19</f>
        <v>0.17304404586979999</v>
      </c>
      <c r="AC21" s="7">
        <f>Queries!AE19</f>
        <v>0.18040895553889999</v>
      </c>
      <c r="AD21" s="7">
        <f>Queries!AF19</f>
        <v>0.1738364874925</v>
      </c>
      <c r="AE21" s="7">
        <f>Queries!AG19</f>
        <v>0.18619903574069999</v>
      </c>
      <c r="AF21" s="7">
        <f>Queries!AH19</f>
        <v>0.18911123211600001</v>
      </c>
      <c r="AG21" s="7"/>
      <c r="AH21" s="7"/>
      <c r="AI21" s="7"/>
      <c r="AJ21" s="7"/>
      <c r="AK21" s="7"/>
      <c r="AL21" s="7"/>
      <c r="AM21" s="7"/>
    </row>
    <row r="22" spans="1:39" x14ac:dyDescent="0.35">
      <c r="A22" s="6" t="s">
        <v>20</v>
      </c>
      <c r="B22" s="7">
        <f>Queries!F20</f>
        <v>1.3696224039999999E-3</v>
      </c>
      <c r="C22" s="5"/>
      <c r="D22" s="7">
        <f>Queries!G20</f>
        <v>1.3806399817999999E-3</v>
      </c>
      <c r="E22" s="7">
        <f>Queries!H20</f>
        <v>1.4317219097E-3</v>
      </c>
      <c r="F22" s="7">
        <f>Queries!I20</f>
        <v>1.4153855640999999E-3</v>
      </c>
      <c r="G22" s="7">
        <f>Queries!J20</f>
        <v>1.4468287534E-3</v>
      </c>
      <c r="H22" s="7">
        <f>Queries!K20</f>
        <v>1.4852149352E-3</v>
      </c>
      <c r="I22" s="7">
        <f>Queries!L20</f>
        <v>2.0505349037999998E-3</v>
      </c>
      <c r="J22" s="7">
        <f>Queries!M20</f>
        <v>1.9859268741000001E-3</v>
      </c>
      <c r="K22" s="7">
        <f>Queries!N20</f>
        <v>1.9136211259E-3</v>
      </c>
      <c r="L22" s="7">
        <f>Queries!O20</f>
        <v>1.8464268274E-3</v>
      </c>
      <c r="M22" s="7">
        <f>Queries!P20</f>
        <v>1.8162134173E-3</v>
      </c>
      <c r="N22" s="7">
        <f>Queries!Q20</f>
        <v>2.6603728941999999E-3</v>
      </c>
      <c r="O22" s="7">
        <f>Queries!R20</f>
        <v>2.8737791654999999E-3</v>
      </c>
      <c r="P22" s="7">
        <f>Queries!S20</f>
        <v>3.0085180524000001E-3</v>
      </c>
      <c r="Q22" s="7">
        <f>Queries!T20</f>
        <v>2.4762412138999998E-3</v>
      </c>
      <c r="R22" s="7">
        <f>Queries!U20</f>
        <v>2.9424154987E-3</v>
      </c>
      <c r="S22" s="5"/>
      <c r="T22" s="7">
        <f>Queries!V20</f>
        <v>2.8065393268000001E-3</v>
      </c>
      <c r="U22" s="7">
        <f>Queries!W20</f>
        <v>2.8160832977000001E-3</v>
      </c>
      <c r="V22" s="7">
        <f>Queries!X20</f>
        <v>2.1003108505000001E-3</v>
      </c>
      <c r="W22" s="7">
        <f>Queries!Y20</f>
        <v>1.1721433582000001E-3</v>
      </c>
      <c r="X22" s="7">
        <f>Queries!Z20</f>
        <v>1.3117382432000001E-3</v>
      </c>
      <c r="Y22" s="7">
        <f>Queries!AA20</f>
        <v>3.0565522000000002E-3</v>
      </c>
      <c r="Z22" s="7">
        <f>Queries!AB20</f>
        <v>2.2695476E-3</v>
      </c>
      <c r="AA22" s="7">
        <f>Queries!AC20</f>
        <v>2.1402552999999999E-3</v>
      </c>
      <c r="AB22" s="7">
        <f>Queries!AD20</f>
        <v>2.251337E-3</v>
      </c>
      <c r="AC22" s="7">
        <f>Queries!AE20</f>
        <v>2.5997709999999999E-3</v>
      </c>
      <c r="AD22" s="7">
        <f>Queries!AF20</f>
        <v>2.6730500000000002E-3</v>
      </c>
      <c r="AE22" s="7">
        <f>Queries!AG20</f>
        <v>3.0555550000000002E-3</v>
      </c>
      <c r="AF22" s="7">
        <f>Queries!AH20</f>
        <v>1.4336378E-3</v>
      </c>
      <c r="AG22" s="7"/>
      <c r="AH22" s="7"/>
      <c r="AI22" s="7"/>
      <c r="AJ22" s="7"/>
      <c r="AK22" s="7"/>
      <c r="AL22" s="7"/>
      <c r="AM22" s="7"/>
    </row>
    <row r="23" spans="1:39" x14ac:dyDescent="0.35">
      <c r="A23" s="3" t="s">
        <v>21</v>
      </c>
      <c r="B23" s="4">
        <f>SUM(B24:B27)</f>
        <v>0.28989123020000002</v>
      </c>
      <c r="C23" s="5"/>
      <c r="D23" s="4">
        <f t="shared" ref="D23:AF23" si="2">SUM(D24:D27)</f>
        <v>0.28867167669999999</v>
      </c>
      <c r="E23" s="4">
        <f t="shared" si="2"/>
        <v>0.27634821580000002</v>
      </c>
      <c r="F23" s="4">
        <f t="shared" si="2"/>
        <v>0.33708612249999997</v>
      </c>
      <c r="G23" s="4">
        <f t="shared" si="2"/>
        <v>0.34936191280000001</v>
      </c>
      <c r="H23" s="4">
        <f t="shared" si="2"/>
        <v>0.36484309040000001</v>
      </c>
      <c r="I23" s="4">
        <f t="shared" si="2"/>
        <v>0.38697051719999992</v>
      </c>
      <c r="J23" s="4">
        <f t="shared" si="2"/>
        <v>0.40650891239999998</v>
      </c>
      <c r="K23" s="4">
        <f t="shared" si="2"/>
        <v>0.40055363560000001</v>
      </c>
      <c r="L23" s="4">
        <f t="shared" si="2"/>
        <v>0.38717424719999999</v>
      </c>
      <c r="M23" s="4">
        <f t="shared" si="2"/>
        <v>0.33810086880000001</v>
      </c>
      <c r="N23" s="4">
        <f t="shared" si="2"/>
        <v>0.23785001479999998</v>
      </c>
      <c r="O23" s="4">
        <f t="shared" si="2"/>
        <v>0.24168057840000001</v>
      </c>
      <c r="P23" s="4">
        <f t="shared" si="2"/>
        <v>0.23754521319999997</v>
      </c>
      <c r="Q23" s="4">
        <f t="shared" si="2"/>
        <v>0.20371049599999999</v>
      </c>
      <c r="R23" s="4">
        <f t="shared" si="2"/>
        <v>0.11057099159999999</v>
      </c>
      <c r="S23" s="5"/>
      <c r="T23" s="4">
        <f t="shared" si="2"/>
        <v>8.2169720800000012E-2</v>
      </c>
      <c r="U23" s="4">
        <f t="shared" si="2"/>
        <v>8.555827760000001E-2</v>
      </c>
      <c r="V23" s="4">
        <f t="shared" si="2"/>
        <v>8.0806503199999991E-2</v>
      </c>
      <c r="W23" s="4">
        <f t="shared" si="2"/>
        <v>7.6000185399999989E-2</v>
      </c>
      <c r="X23" s="4">
        <f t="shared" si="2"/>
        <v>7.7889848399999989E-2</v>
      </c>
      <c r="Y23" s="4">
        <f t="shared" si="2"/>
        <v>7.7414110107499989E-2</v>
      </c>
      <c r="Z23" s="4">
        <f t="shared" si="2"/>
        <v>9.603818540499999E-2</v>
      </c>
      <c r="AA23" s="4">
        <f t="shared" si="2"/>
        <v>0.1079865723275</v>
      </c>
      <c r="AB23" s="4">
        <f t="shared" si="2"/>
        <v>0.15890132194749998</v>
      </c>
      <c r="AC23" s="4">
        <f t="shared" si="2"/>
        <v>0.21344444012</v>
      </c>
      <c r="AD23" s="4">
        <f t="shared" si="2"/>
        <v>0.27879353206999996</v>
      </c>
      <c r="AE23" s="4">
        <f t="shared" si="2"/>
        <v>0.28295162351250003</v>
      </c>
      <c r="AF23" s="4">
        <f t="shared" si="2"/>
        <v>0.33714192260999998</v>
      </c>
      <c r="AG23" s="4"/>
      <c r="AH23" s="4"/>
      <c r="AI23" s="4"/>
      <c r="AJ23" s="4"/>
      <c r="AK23" s="4"/>
      <c r="AL23" s="4"/>
      <c r="AM23" s="4"/>
    </row>
    <row r="24" spans="1:39" x14ac:dyDescent="0.35">
      <c r="A24" s="6" t="s">
        <v>5</v>
      </c>
      <c r="B24" s="7">
        <f>Queries!F21</f>
        <v>0.22108800000000001</v>
      </c>
      <c r="C24" s="5"/>
      <c r="D24" s="7">
        <f>Queries!G21</f>
        <v>0.2325295</v>
      </c>
      <c r="E24" s="7">
        <f>Queries!H21</f>
        <v>0.21679850000000001</v>
      </c>
      <c r="F24" s="7">
        <f>Queries!I21</f>
        <v>0.27910849999999998</v>
      </c>
      <c r="G24" s="7">
        <f>Queries!J21</f>
        <v>0.28831499999999999</v>
      </c>
      <c r="H24" s="7">
        <f>Queries!K21</f>
        <v>0.30612250000000002</v>
      </c>
      <c r="I24" s="7">
        <f>Queries!L21</f>
        <v>0.32945999999999998</v>
      </c>
      <c r="J24" s="7">
        <f>Queries!M21</f>
        <v>0.35057749999999999</v>
      </c>
      <c r="K24" s="7">
        <f>Queries!N21</f>
        <v>0.34561750000000002</v>
      </c>
      <c r="L24" s="7">
        <f>Queries!O21</f>
        <v>0.33354250000000002</v>
      </c>
      <c r="M24" s="7">
        <f>Queries!P21</f>
        <v>0.29275000000000001</v>
      </c>
      <c r="N24" s="7">
        <f>Queries!Q21</f>
        <v>0.19982749999999999</v>
      </c>
      <c r="O24" s="7">
        <f>Queries!R21</f>
        <v>0.2076925</v>
      </c>
      <c r="P24" s="7">
        <f>Queries!S21</f>
        <v>0.20284749999999999</v>
      </c>
      <c r="Q24" s="7">
        <f>Queries!T21</f>
        <v>0.16992499999999999</v>
      </c>
      <c r="R24" s="7">
        <f>Queries!U21</f>
        <v>7.6399999999999996E-2</v>
      </c>
      <c r="S24" s="5"/>
      <c r="T24" s="7">
        <f>Queries!V21</f>
        <v>4.9024999999999999E-2</v>
      </c>
      <c r="U24" s="7">
        <f>Queries!W21</f>
        <v>5.2255000000000003E-2</v>
      </c>
      <c r="V24" s="7">
        <f>Queries!X21</f>
        <v>4.7877500000000003E-2</v>
      </c>
      <c r="W24" s="7">
        <f>Queries!Y21</f>
        <v>4.9175000000000003E-2</v>
      </c>
      <c r="X24" s="7">
        <f>Queries!Z21</f>
        <v>4.7195000000000001E-2</v>
      </c>
      <c r="Y24" s="7">
        <f>Queries!AA21</f>
        <v>4.4997500000000003E-2</v>
      </c>
      <c r="Z24" s="7">
        <f>Queries!AB21</f>
        <v>6.2702499999999994E-2</v>
      </c>
      <c r="AA24" s="7">
        <f>Queries!AC21</f>
        <v>7.5850000000000001E-2</v>
      </c>
      <c r="AB24" s="7">
        <f>Queries!AD21</f>
        <v>0.12596499999999999</v>
      </c>
      <c r="AC24" s="7">
        <f>Queries!AE21</f>
        <v>0.1809625</v>
      </c>
      <c r="AD24" s="7">
        <f>Queries!AF21</f>
        <v>0.24867249999999999</v>
      </c>
      <c r="AE24" s="7">
        <f>Queries!AG21</f>
        <v>0.25164249999999999</v>
      </c>
      <c r="AF24" s="7">
        <f>Queries!AH21</f>
        <v>0.30462499999999998</v>
      </c>
      <c r="AG24" s="7"/>
      <c r="AH24" s="7"/>
      <c r="AI24" s="7"/>
      <c r="AJ24" s="7"/>
      <c r="AK24" s="7"/>
      <c r="AL24" s="7"/>
      <c r="AM24" s="7"/>
    </row>
    <row r="25" spans="1:39" x14ac:dyDescent="0.35">
      <c r="A25" s="10" t="s">
        <v>11</v>
      </c>
      <c r="B25" s="7">
        <f>Queries!F22</f>
        <v>1.6957145E-2</v>
      </c>
      <c r="C25" s="5"/>
      <c r="D25" s="7">
        <f>Queries!G22</f>
        <v>1.4778337500000001E-2</v>
      </c>
      <c r="E25" s="7">
        <f>Queries!H22</f>
        <v>1.5086255E-2</v>
      </c>
      <c r="F25" s="7">
        <f>Queries!I22</f>
        <v>1.4466812500000001E-2</v>
      </c>
      <c r="G25" s="7">
        <f>Queries!J22</f>
        <v>1.5245E-2</v>
      </c>
      <c r="H25" s="7">
        <f>Queries!K22</f>
        <v>1.51775E-2</v>
      </c>
      <c r="I25" s="7">
        <f>Queries!L22</f>
        <v>1.585E-2</v>
      </c>
      <c r="J25" s="7">
        <f>Queries!M22</f>
        <v>1.6310000000000002E-2</v>
      </c>
      <c r="K25" s="7">
        <f>Queries!N22</f>
        <v>1.6070000000000001E-2</v>
      </c>
      <c r="L25" s="7">
        <f>Queries!O22</f>
        <v>1.5775000000000001E-2</v>
      </c>
      <c r="M25" s="7">
        <f>Queries!P22</f>
        <v>1.3745E-2</v>
      </c>
      <c r="N25" s="7">
        <f>Queries!Q22</f>
        <v>1.051E-2</v>
      </c>
      <c r="O25" s="7">
        <f>Queries!R22</f>
        <v>9.7549999999999998E-3</v>
      </c>
      <c r="P25" s="7">
        <f>Queries!S22</f>
        <v>9.0574999999999996E-3</v>
      </c>
      <c r="Q25" s="7">
        <f>Queries!T22</f>
        <v>9.8075000000000002E-3</v>
      </c>
      <c r="R25" s="7">
        <f>Queries!U22</f>
        <v>9.6675000000000007E-3</v>
      </c>
      <c r="S25" s="5"/>
      <c r="T25" s="7">
        <f>Queries!V22</f>
        <v>1.07575E-2</v>
      </c>
      <c r="U25" s="7">
        <f>Queries!W22</f>
        <v>1.1205E-2</v>
      </c>
      <c r="V25" s="7">
        <f>Queries!X22</f>
        <v>1.1615E-2</v>
      </c>
      <c r="W25" s="7">
        <f>Queries!Y22</f>
        <v>1.0159675E-2</v>
      </c>
      <c r="X25" s="7">
        <f>Queries!Z22</f>
        <v>1.1639999999999999E-2</v>
      </c>
      <c r="Y25" s="7">
        <f>Queries!AA22</f>
        <v>1.2147247707499999E-2</v>
      </c>
      <c r="Z25" s="7">
        <f>Queries!AB22</f>
        <v>1.3321926604999999E-2</v>
      </c>
      <c r="AA25" s="7">
        <f>Queries!AC22</f>
        <v>1.24943119275E-2</v>
      </c>
      <c r="AB25" s="7">
        <f>Queries!AD22</f>
        <v>1.3402018347499999E-2</v>
      </c>
      <c r="AC25" s="7">
        <f>Queries!AE22</f>
        <v>1.3722385320000001E-2</v>
      </c>
      <c r="AD25" s="7">
        <f>Queries!AF22</f>
        <v>1.257440367E-2</v>
      </c>
      <c r="AE25" s="7">
        <f>Queries!AG22</f>
        <v>1.3829174312499999E-2</v>
      </c>
      <c r="AF25" s="7">
        <f>Queries!AH22</f>
        <v>1.444321101E-2</v>
      </c>
      <c r="AG25" s="7"/>
      <c r="AH25" s="7"/>
      <c r="AI25" s="7"/>
      <c r="AJ25" s="7"/>
      <c r="AK25" s="7"/>
      <c r="AL25" s="7"/>
      <c r="AM25" s="7"/>
    </row>
    <row r="26" spans="1:39" x14ac:dyDescent="0.35">
      <c r="A26" s="10" t="s">
        <v>121</v>
      </c>
      <c r="B26" s="7">
        <f>Queries!F23</f>
        <v>3.0450000000000001E-2</v>
      </c>
      <c r="C26" s="5"/>
      <c r="D26" s="7">
        <f>Queries!G23</f>
        <v>2.2880999999999999E-2</v>
      </c>
      <c r="E26" s="7">
        <f>Queries!H23</f>
        <v>2.4447E-2</v>
      </c>
      <c r="F26" s="7">
        <f>Queries!I23</f>
        <v>2.1721000000000001E-2</v>
      </c>
      <c r="G26" s="7">
        <f>Queries!J23</f>
        <v>2.4563000000000001E-2</v>
      </c>
      <c r="H26" s="7">
        <f>Queries!K23</f>
        <v>2.1866E-2</v>
      </c>
      <c r="I26" s="7">
        <f>Queries!L23</f>
        <v>2.1343999999999998E-2</v>
      </c>
      <c r="J26" s="7">
        <f>Queries!M23</f>
        <v>1.9778E-2</v>
      </c>
      <c r="K26" s="7">
        <f>Queries!N23</f>
        <v>2.0242E-2</v>
      </c>
      <c r="L26" s="7">
        <f>Queries!O23</f>
        <v>1.8849999999999999E-2</v>
      </c>
      <c r="M26" s="7">
        <f>Queries!P23</f>
        <v>1.3050000000000001E-2</v>
      </c>
      <c r="N26" s="7">
        <f>Queries!Q23</f>
        <v>1.1599999999999999E-2</v>
      </c>
      <c r="O26" s="7">
        <f>Queries!R23</f>
        <v>8.6999999999999994E-3</v>
      </c>
      <c r="P26" s="7">
        <f>Queries!S23</f>
        <v>1.0149999999999999E-2</v>
      </c>
      <c r="Q26" s="7">
        <f>Queries!T23</f>
        <v>1.0149999999999999E-2</v>
      </c>
      <c r="R26" s="7">
        <f>Queries!U23</f>
        <v>1.0149999999999999E-2</v>
      </c>
      <c r="S26" s="5"/>
      <c r="T26" s="7">
        <f>Queries!V23</f>
        <v>1.0149999999999999E-2</v>
      </c>
      <c r="U26" s="7">
        <f>Queries!W23</f>
        <v>1.0149999999999999E-2</v>
      </c>
      <c r="V26" s="7">
        <f>Queries!X23</f>
        <v>1.0149999999999999E-2</v>
      </c>
      <c r="W26" s="7">
        <f>Queries!Y23</f>
        <v>1.0149999999999999E-2</v>
      </c>
      <c r="X26" s="7">
        <f>Queries!Z23</f>
        <v>1.0149999999999999E-2</v>
      </c>
      <c r="Y26" s="7">
        <f>Queries!AA23</f>
        <v>1.0149999999999999E-2</v>
      </c>
      <c r="Z26" s="7">
        <f>Queries!AB23</f>
        <v>1.0149999999999999E-2</v>
      </c>
      <c r="AA26" s="7">
        <f>Queries!AC23</f>
        <v>1.0149999999999999E-2</v>
      </c>
      <c r="AB26" s="7">
        <f>Queries!AD23</f>
        <v>1.0149999999999999E-2</v>
      </c>
      <c r="AC26" s="7">
        <f>Queries!AE23</f>
        <v>1.0149999999999999E-2</v>
      </c>
      <c r="AD26" s="7">
        <f>Queries!AF23</f>
        <v>1.0149999999999999E-2</v>
      </c>
      <c r="AE26" s="7">
        <f>Queries!AG23</f>
        <v>1.0149999999999999E-2</v>
      </c>
      <c r="AF26" s="7">
        <f>Queries!AH23</f>
        <v>1.0149999999999999E-2</v>
      </c>
      <c r="AG26" s="7"/>
      <c r="AH26" s="7"/>
      <c r="AI26" s="7"/>
      <c r="AJ26" s="7"/>
      <c r="AK26" s="7"/>
      <c r="AL26" s="7"/>
      <c r="AM26" s="7"/>
    </row>
    <row r="27" spans="1:39" x14ac:dyDescent="0.35">
      <c r="A27" s="6" t="s">
        <v>1</v>
      </c>
      <c r="B27" s="7">
        <f>Queries!F24</f>
        <v>2.1396085200000001E-2</v>
      </c>
      <c r="C27" s="5"/>
      <c r="D27" s="7">
        <f>Queries!G24</f>
        <v>1.84828392E-2</v>
      </c>
      <c r="E27" s="7">
        <f>Queries!H24</f>
        <v>2.00164608E-2</v>
      </c>
      <c r="F27" s="7">
        <f>Queries!I24</f>
        <v>2.178981E-2</v>
      </c>
      <c r="G27" s="7">
        <f>Queries!J24</f>
        <v>2.1238912799999999E-2</v>
      </c>
      <c r="H27" s="7">
        <f>Queries!K24</f>
        <v>2.1677090400000001E-2</v>
      </c>
      <c r="I27" s="7">
        <f>Queries!L24</f>
        <v>2.0316517199999998E-2</v>
      </c>
      <c r="J27" s="7">
        <f>Queries!M24</f>
        <v>1.98434124E-2</v>
      </c>
      <c r="K27" s="7">
        <f>Queries!N24</f>
        <v>1.8624135600000001E-2</v>
      </c>
      <c r="L27" s="7">
        <f>Queries!O24</f>
        <v>1.90067472E-2</v>
      </c>
      <c r="M27" s="7">
        <f>Queries!P24</f>
        <v>1.85558688E-2</v>
      </c>
      <c r="N27" s="7">
        <f>Queries!Q24</f>
        <v>1.5912514799999999E-2</v>
      </c>
      <c r="O27" s="7">
        <f>Queries!R24</f>
        <v>1.5533078400000001E-2</v>
      </c>
      <c r="P27" s="7">
        <f>Queries!S24</f>
        <v>1.54902132E-2</v>
      </c>
      <c r="Q27" s="7">
        <f>Queries!T24</f>
        <v>1.3827996E-2</v>
      </c>
      <c r="R27" s="7">
        <f>Queries!U24</f>
        <v>1.4353491600000001E-2</v>
      </c>
      <c r="S27" s="5"/>
      <c r="T27" s="7">
        <f>Queries!V24</f>
        <v>1.22372208E-2</v>
      </c>
      <c r="U27" s="7">
        <f>Queries!W24</f>
        <v>1.19482776E-2</v>
      </c>
      <c r="V27" s="7">
        <f>Queries!X24</f>
        <v>1.11640032E-2</v>
      </c>
      <c r="W27" s="7">
        <f>Queries!Y24</f>
        <v>6.5155103999999997E-3</v>
      </c>
      <c r="X27" s="7">
        <f>Queries!Z24</f>
        <v>8.9048484000000001E-3</v>
      </c>
      <c r="Y27" s="7">
        <f>Queries!AA24</f>
        <v>1.01193624E-2</v>
      </c>
      <c r="Z27" s="7">
        <f>Queries!AB24</f>
        <v>9.8637588000000005E-3</v>
      </c>
      <c r="AA27" s="7">
        <f>Queries!AC24</f>
        <v>9.4922604000000008E-3</v>
      </c>
      <c r="AB27" s="7">
        <f>Queries!AD24</f>
        <v>9.3843035999999994E-3</v>
      </c>
      <c r="AC27" s="7">
        <f>Queries!AE24</f>
        <v>8.6095548000000004E-3</v>
      </c>
      <c r="AD27" s="7">
        <f>Queries!AF24</f>
        <v>7.3966283999999998E-3</v>
      </c>
      <c r="AE27" s="7">
        <f>Queries!AG24</f>
        <v>7.3299491999999997E-3</v>
      </c>
      <c r="AF27" s="7">
        <f>Queries!AH24</f>
        <v>7.9237115999999993E-3</v>
      </c>
      <c r="AG27" s="7"/>
      <c r="AH27" s="7"/>
      <c r="AI27" s="7"/>
      <c r="AJ27" s="7"/>
      <c r="AK27" s="7"/>
      <c r="AL27" s="7"/>
      <c r="AM27" s="7"/>
    </row>
    <row r="28" spans="1:39" x14ac:dyDescent="0.35">
      <c r="A28" s="8" t="s">
        <v>2</v>
      </c>
      <c r="B28" s="9">
        <f>Queries!F25</f>
        <v>2.1396085200000001E-2</v>
      </c>
      <c r="C28" s="18"/>
      <c r="D28" s="9">
        <f>Queries!G25</f>
        <v>1.84828392E-2</v>
      </c>
      <c r="E28" s="9">
        <f>Queries!H25</f>
        <v>2.00164608E-2</v>
      </c>
      <c r="F28" s="9">
        <f>Queries!I25</f>
        <v>2.178981E-2</v>
      </c>
      <c r="G28" s="9">
        <f>Queries!J25</f>
        <v>2.1238912799999999E-2</v>
      </c>
      <c r="H28" s="9">
        <f>Queries!K25</f>
        <v>2.1677090400000001E-2</v>
      </c>
      <c r="I28" s="9">
        <f>Queries!L25</f>
        <v>2.0316517199999998E-2</v>
      </c>
      <c r="J28" s="9">
        <f>Queries!M25</f>
        <v>1.98434124E-2</v>
      </c>
      <c r="K28" s="9">
        <f>Queries!N25</f>
        <v>1.8624135600000001E-2</v>
      </c>
      <c r="L28" s="9">
        <f>Queries!O25</f>
        <v>1.90067472E-2</v>
      </c>
      <c r="M28" s="9">
        <f>Queries!P25</f>
        <v>1.85558688E-2</v>
      </c>
      <c r="N28" s="9">
        <f>Queries!Q25</f>
        <v>1.5912514799999999E-2</v>
      </c>
      <c r="O28" s="9">
        <f>Queries!R25</f>
        <v>1.5533078400000001E-2</v>
      </c>
      <c r="P28" s="9">
        <f>Queries!S25</f>
        <v>1.54902132E-2</v>
      </c>
      <c r="Q28" s="9">
        <f>Queries!T25</f>
        <v>1.3827996E-2</v>
      </c>
      <c r="R28" s="9">
        <f>Queries!U25</f>
        <v>1.4353491600000001E-2</v>
      </c>
      <c r="S28" s="18"/>
      <c r="T28" s="9">
        <f>Queries!V25</f>
        <v>1.22372208E-2</v>
      </c>
      <c r="U28" s="9">
        <f>Queries!W25</f>
        <v>1.19482776E-2</v>
      </c>
      <c r="V28" s="9">
        <f>Queries!X25</f>
        <v>1.11640032E-2</v>
      </c>
      <c r="W28" s="9">
        <f>Queries!Y25</f>
        <v>6.5155103999999997E-3</v>
      </c>
      <c r="X28" s="9">
        <f>Queries!Z25</f>
        <v>8.9048484000000001E-3</v>
      </c>
      <c r="Y28" s="9">
        <f>Queries!AA25</f>
        <v>1.01193624E-2</v>
      </c>
      <c r="Z28" s="9">
        <f>Queries!AB25</f>
        <v>9.8637588000000005E-3</v>
      </c>
      <c r="AA28" s="9">
        <f>Queries!AC25</f>
        <v>9.4922604000000008E-3</v>
      </c>
      <c r="AB28" s="9">
        <f>Queries!AD25</f>
        <v>9.3843035999999994E-3</v>
      </c>
      <c r="AC28" s="9">
        <f>Queries!AE25</f>
        <v>8.6095548000000004E-3</v>
      </c>
      <c r="AD28" s="9">
        <f>Queries!AF25</f>
        <v>7.3966283999999998E-3</v>
      </c>
      <c r="AE28" s="9">
        <f>Queries!AG25</f>
        <v>7.3299491999999997E-3</v>
      </c>
      <c r="AF28" s="9">
        <f>Queries!AH25</f>
        <v>7.9237115999999993E-3</v>
      </c>
      <c r="AG28" s="7"/>
      <c r="AH28" s="7"/>
      <c r="AI28" s="7"/>
      <c r="AJ28" s="7"/>
      <c r="AK28" s="7"/>
      <c r="AL28" s="7"/>
      <c r="AM28" s="7"/>
    </row>
    <row r="29" spans="1:39" x14ac:dyDescent="0.35">
      <c r="A29" s="8" t="s">
        <v>3</v>
      </c>
      <c r="B29" s="9">
        <f>Queries!F26</f>
        <v>0</v>
      </c>
      <c r="C29" s="18"/>
      <c r="D29" s="9">
        <f>Queries!G26</f>
        <v>0</v>
      </c>
      <c r="E29" s="9">
        <f>Queries!H26</f>
        <v>0</v>
      </c>
      <c r="F29" s="9">
        <f>Queries!I26</f>
        <v>0</v>
      </c>
      <c r="G29" s="9">
        <f>Queries!J26</f>
        <v>0</v>
      </c>
      <c r="H29" s="9">
        <f>Queries!K26</f>
        <v>0</v>
      </c>
      <c r="I29" s="9">
        <f>Queries!L26</f>
        <v>0</v>
      </c>
      <c r="J29" s="9">
        <f>Queries!M26</f>
        <v>0</v>
      </c>
      <c r="K29" s="9">
        <f>Queries!N26</f>
        <v>0</v>
      </c>
      <c r="L29" s="9">
        <f>Queries!O26</f>
        <v>0</v>
      </c>
      <c r="M29" s="9">
        <f>Queries!P26</f>
        <v>0</v>
      </c>
      <c r="N29" s="9">
        <f>Queries!Q26</f>
        <v>0</v>
      </c>
      <c r="O29" s="9">
        <f>Queries!R26</f>
        <v>0</v>
      </c>
      <c r="P29" s="9">
        <f>Queries!S26</f>
        <v>0</v>
      </c>
      <c r="Q29" s="9">
        <f>Queries!T26</f>
        <v>0</v>
      </c>
      <c r="R29" s="9">
        <f>Queries!U26</f>
        <v>0</v>
      </c>
      <c r="S29" s="18"/>
      <c r="T29" s="9">
        <f>Queries!V26</f>
        <v>0</v>
      </c>
      <c r="U29" s="9">
        <f>Queries!W26</f>
        <v>0</v>
      </c>
      <c r="V29" s="9">
        <f>Queries!X26</f>
        <v>0</v>
      </c>
      <c r="W29" s="9">
        <f>Queries!Y26</f>
        <v>0</v>
      </c>
      <c r="X29" s="9">
        <f>Queries!Z26</f>
        <v>0</v>
      </c>
      <c r="Y29" s="9">
        <f>Queries!AA26</f>
        <v>0</v>
      </c>
      <c r="Z29" s="9">
        <f>Queries!AB26</f>
        <v>0</v>
      </c>
      <c r="AA29" s="9">
        <f>Queries!AC26</f>
        <v>0</v>
      </c>
      <c r="AB29" s="9">
        <f>Queries!AD26</f>
        <v>0</v>
      </c>
      <c r="AC29" s="9">
        <f>Queries!AE26</f>
        <v>0</v>
      </c>
      <c r="AD29" s="9">
        <f>Queries!AF26</f>
        <v>0</v>
      </c>
      <c r="AE29" s="9">
        <f>Queries!AG26</f>
        <v>0</v>
      </c>
      <c r="AF29" s="9">
        <f>Queries!AH26</f>
        <v>0</v>
      </c>
      <c r="AG29" s="7"/>
      <c r="AH29" s="7"/>
      <c r="AI29" s="7"/>
      <c r="AJ29" s="7"/>
      <c r="AK29" s="7"/>
      <c r="AL29" s="7"/>
      <c r="AM29" s="7"/>
    </row>
    <row r="30" spans="1:39" x14ac:dyDescent="0.35">
      <c r="A30" s="3" t="s">
        <v>22</v>
      </c>
      <c r="B30" s="4">
        <f t="shared" ref="B30:AF30" si="3">SUM(B31:B35)</f>
        <v>33.272241266191003</v>
      </c>
      <c r="C30" s="5"/>
      <c r="D30" s="4">
        <f t="shared" si="3"/>
        <v>32.726025470742805</v>
      </c>
      <c r="E30" s="4">
        <f t="shared" si="3"/>
        <v>31.019183624397801</v>
      </c>
      <c r="F30" s="4">
        <f t="shared" si="3"/>
        <v>32.727587058925202</v>
      </c>
      <c r="G30" s="4">
        <f t="shared" si="3"/>
        <v>33.212725499675599</v>
      </c>
      <c r="H30" s="4">
        <f t="shared" si="3"/>
        <v>36.8129715839776</v>
      </c>
      <c r="I30" s="4">
        <f t="shared" si="3"/>
        <v>37.197474707114203</v>
      </c>
      <c r="J30" s="4">
        <f t="shared" si="3"/>
        <v>30.600359119803201</v>
      </c>
      <c r="K30" s="4">
        <f t="shared" si="3"/>
        <v>26.091852938708801</v>
      </c>
      <c r="L30" s="4">
        <f t="shared" si="3"/>
        <v>25.1440925725156</v>
      </c>
      <c r="M30" s="4">
        <f t="shared" si="3"/>
        <v>25.3999153656282</v>
      </c>
      <c r="N30" s="4">
        <f t="shared" si="3"/>
        <v>21.885404338786</v>
      </c>
      <c r="O30" s="4">
        <f t="shared" si="3"/>
        <v>22.919528733665601</v>
      </c>
      <c r="P30" s="4">
        <f t="shared" si="3"/>
        <v>22.712265547093402</v>
      </c>
      <c r="Q30" s="4">
        <f t="shared" si="3"/>
        <v>21.018912707789799</v>
      </c>
      <c r="R30" s="4">
        <f t="shared" si="3"/>
        <v>24.929013953639199</v>
      </c>
      <c r="S30" s="5"/>
      <c r="T30" s="4">
        <f t="shared" si="3"/>
        <v>26.091534257359804</v>
      </c>
      <c r="U30" s="4">
        <f t="shared" si="3"/>
        <v>30.082405356367801</v>
      </c>
      <c r="V30" s="4">
        <f t="shared" si="3"/>
        <v>20.287877216922002</v>
      </c>
      <c r="W30" s="4">
        <f t="shared" si="3"/>
        <v>18.825769066451002</v>
      </c>
      <c r="X30" s="4">
        <f t="shared" si="3"/>
        <v>22.362446091524401</v>
      </c>
      <c r="Y30" s="4">
        <f t="shared" si="3"/>
        <v>27.812265255014196</v>
      </c>
      <c r="Z30" s="4">
        <f t="shared" si="3"/>
        <v>22.485592330270599</v>
      </c>
      <c r="AA30" s="4">
        <f t="shared" si="3"/>
        <v>21.119038062205401</v>
      </c>
      <c r="AB30" s="4">
        <f t="shared" si="3"/>
        <v>22.836485745089398</v>
      </c>
      <c r="AC30" s="4">
        <f t="shared" si="3"/>
        <v>22.154973181969002</v>
      </c>
      <c r="AD30" s="4">
        <f t="shared" si="3"/>
        <v>23.3027563794926</v>
      </c>
      <c r="AE30" s="4">
        <f t="shared" si="3"/>
        <v>22.653158140825202</v>
      </c>
      <c r="AF30" s="4">
        <f t="shared" si="3"/>
        <v>25.540857109037198</v>
      </c>
      <c r="AG30" s="4"/>
      <c r="AH30" s="4"/>
      <c r="AI30" s="4"/>
      <c r="AJ30" s="4"/>
      <c r="AK30" s="4"/>
      <c r="AL30" s="4"/>
      <c r="AM30" s="4"/>
    </row>
    <row r="31" spans="1:39" x14ac:dyDescent="0.35">
      <c r="A31" s="6" t="s">
        <v>24</v>
      </c>
      <c r="B31" s="7">
        <f>Queries!F28</f>
        <v>15.192228695835</v>
      </c>
      <c r="C31" s="5"/>
      <c r="D31" s="7">
        <f>Queries!G28</f>
        <v>14.888349755738799</v>
      </c>
      <c r="E31" s="7">
        <f>Queries!H28</f>
        <v>12.981068129426401</v>
      </c>
      <c r="F31" s="7">
        <f>Queries!I28</f>
        <v>13.903927736637399</v>
      </c>
      <c r="G31" s="7">
        <f>Queries!J28</f>
        <v>13.5471519481366</v>
      </c>
      <c r="H31" s="7">
        <f>Queries!K28</f>
        <v>16.875932380009001</v>
      </c>
      <c r="I31" s="7">
        <f>Queries!L28</f>
        <v>16.711240569930599</v>
      </c>
      <c r="J31" s="7">
        <f>Queries!M28</f>
        <v>9.4419412061825998</v>
      </c>
      <c r="K31" s="7">
        <f>Queries!N28</f>
        <v>5.1416609974508001</v>
      </c>
      <c r="L31" s="7">
        <f>Queries!O28</f>
        <v>4.7160834962312004</v>
      </c>
      <c r="M31" s="7">
        <f>Queries!P28</f>
        <v>5.2523983955964004</v>
      </c>
      <c r="N31" s="7">
        <f>Queries!Q28</f>
        <v>4.4525112810328</v>
      </c>
      <c r="O31" s="7">
        <f>Queries!R28</f>
        <v>4.9294973311046002</v>
      </c>
      <c r="P31" s="7">
        <f>Queries!S28</f>
        <v>5.451240757411</v>
      </c>
      <c r="Q31" s="7">
        <f>Queries!T28</f>
        <v>3.6867455166787999</v>
      </c>
      <c r="R31" s="7">
        <f>Queries!U28</f>
        <v>7.1402191024067996</v>
      </c>
      <c r="S31" s="5"/>
      <c r="T31" s="7">
        <f>Queries!V28</f>
        <v>8.5569768046720007</v>
      </c>
      <c r="U31" s="7">
        <f>Queries!W28</f>
        <v>10.258601944251801</v>
      </c>
      <c r="V31" s="7">
        <f>Queries!X28</f>
        <v>2.4753092588521999</v>
      </c>
      <c r="W31" s="7">
        <f>Queries!Y28</f>
        <v>2.7058334861967999</v>
      </c>
      <c r="X31" s="7">
        <f>Queries!Z28</f>
        <v>4.2270882800000003</v>
      </c>
      <c r="Y31" s="7">
        <f>Queries!AA28</f>
        <v>10.238669099999999</v>
      </c>
      <c r="Z31" s="7">
        <f>Queries!AB28</f>
        <v>5.5314009039999998</v>
      </c>
      <c r="AA31" s="7">
        <f>Queries!AC28</f>
        <v>3.9446021600000001</v>
      </c>
      <c r="AB31" s="7">
        <f>Queries!AD28</f>
        <v>5.4387980000000002</v>
      </c>
      <c r="AC31" s="7">
        <f>Queries!AE28</f>
        <v>4.2614000000000001</v>
      </c>
      <c r="AD31" s="7">
        <f>Queries!AF28</f>
        <v>7.0012119999999998</v>
      </c>
      <c r="AE31" s="7">
        <f>Queries!AG28</f>
        <v>7.3718527780000001</v>
      </c>
      <c r="AF31" s="7">
        <f>Queries!AH28</f>
        <v>10.319144</v>
      </c>
      <c r="AG31" s="7"/>
      <c r="AH31" s="7"/>
      <c r="AI31" s="7"/>
      <c r="AJ31" s="7"/>
      <c r="AK31" s="7"/>
      <c r="AL31" s="7"/>
      <c r="AM31" s="7"/>
    </row>
    <row r="32" spans="1:39" x14ac:dyDescent="0.35">
      <c r="A32" s="6" t="s">
        <v>23</v>
      </c>
      <c r="B32" s="7">
        <f>Queries!F27</f>
        <v>12.1317217814566</v>
      </c>
      <c r="C32" s="5"/>
      <c r="D32" s="7">
        <f>Queries!G27</f>
        <v>12.1249912839508</v>
      </c>
      <c r="E32" s="7">
        <f>Queries!H27</f>
        <v>12.445301779610601</v>
      </c>
      <c r="F32" s="7">
        <f>Queries!I27</f>
        <v>12.625648519972801</v>
      </c>
      <c r="G32" s="7">
        <f>Queries!J27</f>
        <v>13.3289855109232</v>
      </c>
      <c r="H32" s="7">
        <f>Queries!K27</f>
        <v>13.5221813829524</v>
      </c>
      <c r="I32" s="7">
        <f>Queries!L27</f>
        <v>14.0805067454684</v>
      </c>
      <c r="J32" s="7">
        <f>Queries!M27</f>
        <v>14.4302983499276</v>
      </c>
      <c r="K32" s="7">
        <f>Queries!N27</f>
        <v>14.203020156272</v>
      </c>
      <c r="L32" s="7">
        <f>Queries!O27</f>
        <v>13.682795528328001</v>
      </c>
      <c r="M32" s="7">
        <f>Queries!P27</f>
        <v>13.3202664573314</v>
      </c>
      <c r="N32" s="7">
        <f>Queries!Q27</f>
        <v>10.8208044234008</v>
      </c>
      <c r="O32" s="7">
        <f>Queries!R27</f>
        <v>11.703971130166799</v>
      </c>
      <c r="P32" s="7">
        <f>Queries!S27</f>
        <v>10.996655497380599</v>
      </c>
      <c r="Q32" s="7">
        <f>Queries!T27</f>
        <v>10.9049325831192</v>
      </c>
      <c r="R32" s="7">
        <f>Queries!U27</f>
        <v>11.316505565816</v>
      </c>
      <c r="S32" s="5"/>
      <c r="T32" s="7">
        <f>Queries!V27</f>
        <v>11.081672388697401</v>
      </c>
      <c r="U32" s="7">
        <f>Queries!W27</f>
        <v>13.1979213089796</v>
      </c>
      <c r="V32" s="7">
        <f>Queries!X27</f>
        <v>11.2728888825638</v>
      </c>
      <c r="W32" s="7">
        <f>Queries!Y27</f>
        <v>9.6371590320517999</v>
      </c>
      <c r="X32" s="7">
        <f>Queries!Z27</f>
        <v>11.5326</v>
      </c>
      <c r="Y32" s="7">
        <f>Queries!AA27</f>
        <v>10.877000000000001</v>
      </c>
      <c r="Z32" s="7">
        <f>Queries!AB27</f>
        <v>10.4598</v>
      </c>
      <c r="AA32" s="7">
        <f>Queries!AC27</f>
        <v>10.6684</v>
      </c>
      <c r="AB32" s="7">
        <f>Queries!AD27</f>
        <v>10.9366</v>
      </c>
      <c r="AC32" s="7">
        <f>Queries!AE27</f>
        <v>11.5624</v>
      </c>
      <c r="AD32" s="7">
        <f>Queries!AF27</f>
        <v>10.132</v>
      </c>
      <c r="AE32" s="7">
        <f>Queries!AG27</f>
        <v>9.3274000000000008</v>
      </c>
      <c r="AF32" s="7">
        <f>Queries!AH27</f>
        <v>9.3274000000000008</v>
      </c>
      <c r="AG32" s="7"/>
      <c r="AH32" s="7"/>
      <c r="AI32" s="7"/>
      <c r="AJ32" s="7"/>
      <c r="AK32" s="7"/>
      <c r="AL32" s="7"/>
      <c r="AM32" s="7"/>
    </row>
    <row r="33" spans="1:39" x14ac:dyDescent="0.35">
      <c r="A33" s="6" t="s">
        <v>25</v>
      </c>
      <c r="B33" s="7">
        <f>Queries!F29</f>
        <v>4.2335408824631999</v>
      </c>
      <c r="C33" s="5"/>
      <c r="D33" s="7">
        <f>Queries!G29</f>
        <v>4.1159425246170001</v>
      </c>
      <c r="E33" s="7">
        <f>Queries!H29</f>
        <v>3.8807458089245999</v>
      </c>
      <c r="F33" s="7">
        <f>Queries!I29</f>
        <v>4.4099384192473998</v>
      </c>
      <c r="G33" s="7">
        <f>Queries!J29</f>
        <v>4.4099384192473998</v>
      </c>
      <c r="H33" s="7">
        <f>Queries!K29</f>
        <v>4.4099384192473998</v>
      </c>
      <c r="I33" s="7">
        <f>Queries!L29</f>
        <v>4.4099384192473998</v>
      </c>
      <c r="J33" s="7">
        <f>Queries!M29</f>
        <v>4.6906190082650001</v>
      </c>
      <c r="K33" s="7">
        <f>Queries!N29</f>
        <v>4.6906190082650001</v>
      </c>
      <c r="L33" s="7">
        <f>Queries!O29</f>
        <v>4.6906190082650001</v>
      </c>
      <c r="M33" s="7">
        <f>Queries!P29</f>
        <v>4.6906190082650001</v>
      </c>
      <c r="N33" s="7">
        <f>Queries!Q29</f>
        <v>4.6906190082650001</v>
      </c>
      <c r="O33" s="7">
        <f>Queries!R29</f>
        <v>4.2173204193120002</v>
      </c>
      <c r="P33" s="7">
        <f>Queries!S29</f>
        <v>4.2173204193120002</v>
      </c>
      <c r="Q33" s="7">
        <f>Queries!T29</f>
        <v>4.2173204193120002</v>
      </c>
      <c r="R33" s="7">
        <f>Queries!U29</f>
        <v>4.2173204193120002</v>
      </c>
      <c r="S33" s="5"/>
      <c r="T33" s="7">
        <f>Queries!V29</f>
        <v>4.2173204193120002</v>
      </c>
      <c r="U33" s="7">
        <f>Queries!W29</f>
        <v>4.2173204193120002</v>
      </c>
      <c r="V33" s="7">
        <f>Queries!X29</f>
        <v>4.2173204193120002</v>
      </c>
      <c r="W33" s="7">
        <f>Queries!Y29</f>
        <v>4.2173204193120002</v>
      </c>
      <c r="X33" s="7">
        <f>Queries!Z29</f>
        <v>4.2173204193120002</v>
      </c>
      <c r="Y33" s="7">
        <f>Queries!AA29</f>
        <v>4.2173204193120002</v>
      </c>
      <c r="Z33" s="7">
        <f>Queries!AB29</f>
        <v>4.2173204193120002</v>
      </c>
      <c r="AA33" s="7">
        <f>Queries!AC29</f>
        <v>4.2173204193120002</v>
      </c>
      <c r="AB33" s="7">
        <f>Queries!AD29</f>
        <v>4.2173204193120002</v>
      </c>
      <c r="AC33" s="7">
        <f>Queries!AE29</f>
        <v>4.2173204193120002</v>
      </c>
      <c r="AD33" s="7">
        <f>Queries!AF29</f>
        <v>4.2173204193120002</v>
      </c>
      <c r="AE33" s="7">
        <f>Queries!AG29</f>
        <v>4.2173204193120002</v>
      </c>
      <c r="AF33" s="7">
        <f>Queries!AH29</f>
        <v>4.2173204193120002</v>
      </c>
      <c r="AG33" s="7"/>
      <c r="AH33" s="7"/>
      <c r="AI33" s="7"/>
      <c r="AJ33" s="7"/>
      <c r="AK33" s="7"/>
      <c r="AL33" s="7"/>
      <c r="AM33" s="7"/>
    </row>
    <row r="34" spans="1:39" x14ac:dyDescent="0.35">
      <c r="A34" s="6" t="s">
        <v>26</v>
      </c>
      <c r="B34" s="7">
        <f>SUM(Queries!F30:F32)</f>
        <v>1.6789320000000001</v>
      </c>
      <c r="C34" s="5"/>
      <c r="D34" s="7">
        <f>SUM(Queries!G30:G32)</f>
        <v>1.560924</v>
      </c>
      <c r="E34" s="7">
        <f>SUM(Queries!H30:H32)</f>
        <v>1.67625</v>
      </c>
      <c r="F34" s="7">
        <f>SUM(Queries!I30:I32)</f>
        <v>1.7433000000000001</v>
      </c>
      <c r="G34" s="7">
        <f>SUM(Queries!J30:J32)</f>
        <v>1.8774</v>
      </c>
      <c r="H34" s="7">
        <f>SUM(Queries!K30:K32)</f>
        <v>1.94445</v>
      </c>
      <c r="I34" s="7">
        <f>SUM(Queries!L30:L32)</f>
        <v>1.9310400000000001</v>
      </c>
      <c r="J34" s="7">
        <f>SUM(Queries!M30:M32)</f>
        <v>1.9578599999999999</v>
      </c>
      <c r="K34" s="7">
        <f>SUM(Queries!N30:N32)</f>
        <v>1.98468</v>
      </c>
      <c r="L34" s="7">
        <f>SUM(Queries!O30:O32)</f>
        <v>1.9712700000000001</v>
      </c>
      <c r="M34" s="7">
        <f>SUM(Queries!P30:P32)</f>
        <v>2.0383200000000001</v>
      </c>
      <c r="N34" s="7">
        <f>SUM(Queries!Q30:Q32)</f>
        <v>1.8505799999999999</v>
      </c>
      <c r="O34" s="7">
        <f>SUM(Queries!R30:R32)</f>
        <v>1.9980899999999999</v>
      </c>
      <c r="P34" s="7">
        <f>SUM(Queries!S30:S32)</f>
        <v>1.9578599999999999</v>
      </c>
      <c r="Q34" s="7">
        <f>SUM(Queries!T30:T32)</f>
        <v>2.1053700000000002</v>
      </c>
      <c r="R34" s="7">
        <f>SUM(Queries!U30:U32)</f>
        <v>2.13219</v>
      </c>
      <c r="S34" s="5"/>
      <c r="T34" s="7">
        <f>SUM(Queries!V30:V32)</f>
        <v>2.0785499999999999</v>
      </c>
      <c r="U34" s="7">
        <f>SUM(Queries!W30:W32)</f>
        <v>2.21265</v>
      </c>
      <c r="V34" s="7">
        <f>SUM(Queries!X30:X32)</f>
        <v>2.1456</v>
      </c>
      <c r="W34" s="7">
        <f>SUM(Queries!Y30:Y32)</f>
        <v>2.13219</v>
      </c>
      <c r="X34" s="7">
        <f>SUM(Queries!Z30:Z32)</f>
        <v>2.2394699999999998</v>
      </c>
      <c r="Y34" s="7">
        <f>SUM(Queries!AA30:AA32)</f>
        <v>2.2394699999999998</v>
      </c>
      <c r="Z34" s="7">
        <f>SUM(Queries!AB30:AB32)</f>
        <v>2.0785499999999999</v>
      </c>
      <c r="AA34" s="7">
        <f>SUM(Queries!AC30:AC32)</f>
        <v>2.1053700000000002</v>
      </c>
      <c r="AB34" s="7">
        <f>SUM(Queries!AD30:AD32)</f>
        <v>2.0249100000000002</v>
      </c>
      <c r="AC34" s="7">
        <f>SUM(Queries!AE30:AE32)</f>
        <v>1.8774</v>
      </c>
      <c r="AD34" s="7">
        <f>SUM(Queries!AF30:AF32)</f>
        <v>1.71648</v>
      </c>
      <c r="AE34" s="7">
        <f>SUM(Queries!AG30:AG32)</f>
        <v>1.4616899999999999</v>
      </c>
      <c r="AF34" s="7">
        <f>SUM(Queries!AH30:AH32)</f>
        <v>1.4214599999999999</v>
      </c>
      <c r="AG34" s="7"/>
      <c r="AH34" s="7"/>
      <c r="AI34" s="7"/>
      <c r="AJ34" s="7"/>
      <c r="AK34" s="7"/>
      <c r="AL34" s="7"/>
      <c r="AM34" s="7"/>
    </row>
    <row r="35" spans="1:39" x14ac:dyDescent="0.35">
      <c r="A35" s="6" t="s">
        <v>111</v>
      </c>
      <c r="B35" s="7">
        <f>Queries!F33</f>
        <v>3.5817906436200003E-2</v>
      </c>
      <c r="C35" s="5"/>
      <c r="D35" s="7">
        <f>Queries!G33</f>
        <v>3.5817906436200003E-2</v>
      </c>
      <c r="E35" s="7">
        <f>Queries!H33</f>
        <v>3.5817906436200003E-2</v>
      </c>
      <c r="F35" s="7">
        <f>Queries!I33</f>
        <v>4.4772383067600001E-2</v>
      </c>
      <c r="G35" s="7">
        <f>Queries!J33</f>
        <v>4.9249621368399998E-2</v>
      </c>
      <c r="H35" s="7">
        <f>Queries!K33</f>
        <v>6.0469401768800002E-2</v>
      </c>
      <c r="I35" s="7">
        <f>Queries!L33</f>
        <v>6.4748972467799995E-2</v>
      </c>
      <c r="J35" s="7">
        <f>Queries!M33</f>
        <v>7.9640555427999998E-2</v>
      </c>
      <c r="K35" s="7">
        <f>Queries!N33</f>
        <v>7.1872776720999995E-2</v>
      </c>
      <c r="L35" s="7">
        <f>Queries!O33</f>
        <v>8.3324539691399996E-2</v>
      </c>
      <c r="M35" s="7">
        <f>Queries!P33</f>
        <v>9.8311504435400002E-2</v>
      </c>
      <c r="N35" s="7">
        <f>Queries!Q33</f>
        <v>7.0889626087400001E-2</v>
      </c>
      <c r="O35" s="7">
        <f>Queries!R33</f>
        <v>7.0649853082199995E-2</v>
      </c>
      <c r="P35" s="7">
        <f>Queries!S33</f>
        <v>8.9188872989799994E-2</v>
      </c>
      <c r="Q35" s="7">
        <f>Queries!T33</f>
        <v>0.1045441886798</v>
      </c>
      <c r="R35" s="7">
        <f>Queries!U33</f>
        <v>0.1227788661044</v>
      </c>
      <c r="S35" s="5"/>
      <c r="T35" s="7">
        <f>Queries!V33</f>
        <v>0.15701464467840001</v>
      </c>
      <c r="U35" s="7">
        <f>Queries!W33</f>
        <v>0.1959116838244</v>
      </c>
      <c r="V35" s="7">
        <f>Queries!X33</f>
        <v>0.176758656194</v>
      </c>
      <c r="W35" s="7">
        <f>Queries!Y33</f>
        <v>0.13326612889039999</v>
      </c>
      <c r="X35" s="7">
        <f>Queries!Z33</f>
        <v>0.14596739221239999</v>
      </c>
      <c r="Y35" s="7">
        <f>Queries!AA33</f>
        <v>0.23980573570220001</v>
      </c>
      <c r="Z35" s="7">
        <f>Queries!AB33</f>
        <v>0.1985210069586</v>
      </c>
      <c r="AA35" s="7">
        <f>Queries!AC33</f>
        <v>0.1833454828934</v>
      </c>
      <c r="AB35" s="7">
        <f>Queries!AD33</f>
        <v>0.2188573257774</v>
      </c>
      <c r="AC35" s="7">
        <f>Queries!AE33</f>
        <v>0.23645276265699999</v>
      </c>
      <c r="AD35" s="7">
        <f>Queries!AF33</f>
        <v>0.23574396018060001</v>
      </c>
      <c r="AE35" s="7">
        <f>Queries!AG33</f>
        <v>0.27489494351319999</v>
      </c>
      <c r="AF35" s="7">
        <f>Queries!AH33</f>
        <v>0.25553268972519999</v>
      </c>
      <c r="AG35" s="7"/>
      <c r="AH35" s="7"/>
      <c r="AI35" s="7"/>
      <c r="AJ35" s="7"/>
      <c r="AK35" s="7"/>
      <c r="AL35" s="7"/>
      <c r="AM35" s="7"/>
    </row>
    <row r="36" spans="1:39" x14ac:dyDescent="0.35">
      <c r="A36" s="3" t="s">
        <v>28</v>
      </c>
      <c r="B36" s="4">
        <f t="shared" ref="B36:AF36" si="4">SUM(B37:B40)</f>
        <v>46.515832056280004</v>
      </c>
      <c r="C36" s="5"/>
      <c r="D36" s="4">
        <f t="shared" si="4"/>
        <v>42.095929791560003</v>
      </c>
      <c r="E36" s="4">
        <f t="shared" si="4"/>
        <v>47.9176455176</v>
      </c>
      <c r="F36" s="4">
        <f t="shared" si="4"/>
        <v>48.078945832880002</v>
      </c>
      <c r="G36" s="4">
        <f t="shared" si="4"/>
        <v>54.870757534159999</v>
      </c>
      <c r="H36" s="4">
        <f t="shared" si="4"/>
        <v>74.259275288960012</v>
      </c>
      <c r="I36" s="4">
        <f t="shared" si="4"/>
        <v>84.746658662879994</v>
      </c>
      <c r="J36" s="4">
        <f t="shared" si="4"/>
        <v>95.558119849719972</v>
      </c>
      <c r="K36" s="4">
        <f t="shared" si="4"/>
        <v>115.96749845407999</v>
      </c>
      <c r="L36" s="4">
        <f t="shared" si="4"/>
        <v>113.33525689052001</v>
      </c>
      <c r="M36" s="4">
        <f t="shared" si="4"/>
        <v>118.29164644580001</v>
      </c>
      <c r="N36" s="4">
        <f t="shared" si="4"/>
        <v>113.96882347191858</v>
      </c>
      <c r="O36" s="4">
        <f t="shared" si="4"/>
        <v>121.58656602230279</v>
      </c>
      <c r="P36" s="4">
        <f t="shared" si="4"/>
        <v>115.0705995531649</v>
      </c>
      <c r="Q36" s="4">
        <f t="shared" si="4"/>
        <v>125.38522691871933</v>
      </c>
      <c r="R36" s="4">
        <f t="shared" si="4"/>
        <v>128.27870749776889</v>
      </c>
      <c r="S36" s="5"/>
      <c r="T36" s="4">
        <f t="shared" si="4"/>
        <v>132.64014063602431</v>
      </c>
      <c r="U36" s="4">
        <f t="shared" si="4"/>
        <v>144.30492215991561</v>
      </c>
      <c r="V36" s="4">
        <f t="shared" si="4"/>
        <v>148.55510962323859</v>
      </c>
      <c r="W36" s="4">
        <f t="shared" si="4"/>
        <v>147.89596210390346</v>
      </c>
      <c r="X36" s="4">
        <f t="shared" si="4"/>
        <v>156.7350985502419</v>
      </c>
      <c r="Y36" s="4">
        <f t="shared" si="4"/>
        <v>160.43274058037056</v>
      </c>
      <c r="Z36" s="4">
        <f t="shared" si="4"/>
        <v>159.4835560673416</v>
      </c>
      <c r="AA36" s="4">
        <f t="shared" si="4"/>
        <v>160.07106048023476</v>
      </c>
      <c r="AB36" s="4">
        <f t="shared" si="4"/>
        <v>165.477255569703</v>
      </c>
      <c r="AC36" s="4">
        <f t="shared" si="4"/>
        <v>169.53601025330789</v>
      </c>
      <c r="AD36" s="4">
        <f t="shared" si="4"/>
        <v>169.6318000447508</v>
      </c>
      <c r="AE36" s="4">
        <f t="shared" si="4"/>
        <v>171.65002942139495</v>
      </c>
      <c r="AF36" s="4">
        <f t="shared" si="4"/>
        <v>170.7826685654926</v>
      </c>
      <c r="AG36" s="4"/>
      <c r="AH36" s="4"/>
      <c r="AI36" s="4"/>
      <c r="AJ36" s="4"/>
      <c r="AK36" s="4"/>
      <c r="AL36" s="4"/>
      <c r="AM36" s="4"/>
    </row>
    <row r="37" spans="1:39" ht="15" x14ac:dyDescent="0.35">
      <c r="A37" s="6" t="s">
        <v>29</v>
      </c>
      <c r="B37" s="7">
        <f>SUM(Queries!F38:F54)-Queries!F34</f>
        <v>0.22717473599999999</v>
      </c>
      <c r="C37" s="5"/>
      <c r="D37" s="7">
        <f>SUM(Queries!G38:G54)-Queries!G34</f>
        <v>0.47802601120000004</v>
      </c>
      <c r="E37" s="7">
        <f>SUM(Queries!H38:H54)-Queries!H34</f>
        <v>1.6846165888</v>
      </c>
      <c r="F37" s="7">
        <f>SUM(Queries!I38:I54)-Queries!I34</f>
        <v>5.9454767131999988</v>
      </c>
      <c r="G37" s="7">
        <f>SUM(Queries!J38:J54)-Queries!J34</f>
        <v>14.6731292196</v>
      </c>
      <c r="H37" s="7">
        <f>SUM(Queries!K38:K54)-Queries!K34</f>
        <v>32.173035624400001</v>
      </c>
      <c r="I37" s="7">
        <f>SUM(Queries!L38:L54)-Queries!L34</f>
        <v>44.923444945600004</v>
      </c>
      <c r="J37" s="7">
        <f>SUM(Queries!M38:M54)-Queries!M34</f>
        <v>57.062131329799989</v>
      </c>
      <c r="K37" s="7">
        <f>SUM(Queries!N38:N54)-Queries!N34</f>
        <v>65.485652749199986</v>
      </c>
      <c r="L37" s="7">
        <f>SUM(Queries!O38:O54)-Queries!O34</f>
        <v>74.319424779000016</v>
      </c>
      <c r="M37" s="7">
        <f>SUM(Queries!P38:P54)-Queries!P34</f>
        <v>81.764090809999999</v>
      </c>
      <c r="N37" s="7">
        <f>SUM(Queries!Q38:Q54)-Queries!Q34</f>
        <v>88.77886807889999</v>
      </c>
      <c r="O37" s="7">
        <f>SUM(Queries!R38:R54)-Queries!R34</f>
        <v>94.676390245199983</v>
      </c>
      <c r="P37" s="7">
        <f>SUM(Queries!S38:S54)-Queries!S34</f>
        <v>99.302123020099998</v>
      </c>
      <c r="Q37" s="7">
        <f>SUM(Queries!T38:T54)-Queries!T34</f>
        <v>103.37305181320002</v>
      </c>
      <c r="R37" s="7">
        <f>SUM(Queries!U38:U54)-Queries!U34</f>
        <v>108.03560300410001</v>
      </c>
      <c r="S37" s="5"/>
      <c r="T37" s="7">
        <f>SUM(Queries!V38:V54)-Queries!V34</f>
        <v>114.8799731048</v>
      </c>
      <c r="U37" s="7">
        <f>SUM(Queries!W38:W54)-Queries!W34</f>
        <v>122.56733072589999</v>
      </c>
      <c r="V37" s="7">
        <f>SUM(Queries!X38:X54)-Queries!X34</f>
        <v>131.10729188989998</v>
      </c>
      <c r="W37" s="7">
        <f>SUM(Queries!Y38:Y54)-Queries!Y34</f>
        <v>140.91454561439997</v>
      </c>
      <c r="X37" s="7">
        <f>SUM(Queries!Z38:Z54)-Queries!Z34</f>
        <v>148.48262045090001</v>
      </c>
      <c r="Y37" s="7">
        <f>SUM(Queries!AA38:AA54)-Queries!AA34</f>
        <v>151.35425945969999</v>
      </c>
      <c r="Z37" s="7">
        <f>SUM(Queries!AB38:AB54)-Queries!AB34</f>
        <v>153.67713095709999</v>
      </c>
      <c r="AA37" s="7">
        <f>SUM(Queries!AC38:AC54)-Queries!AC34</f>
        <v>155.62134989380004</v>
      </c>
      <c r="AB37" s="7">
        <f>SUM(Queries!AD38:AD54)-Queries!AD34</f>
        <v>160.05913000769999</v>
      </c>
      <c r="AC37" s="7">
        <f>SUM(Queries!AE38:AE54)-Queries!AE34</f>
        <v>164.8540365602</v>
      </c>
      <c r="AD37" s="7">
        <f>SUM(Queries!AF38:AF54)-Queries!AF34</f>
        <v>166.39087401499998</v>
      </c>
      <c r="AE37" s="7">
        <f>SUM(Queries!AG38:AG54)-Queries!AG34</f>
        <v>166.02436200217295</v>
      </c>
      <c r="AF37" s="7">
        <f>SUM(Queries!AH38:AH54)-Queries!AH34</f>
        <v>167.038134968111</v>
      </c>
      <c r="AG37" s="7"/>
      <c r="AH37" s="7"/>
      <c r="AI37" s="7"/>
      <c r="AJ37" s="7"/>
      <c r="AK37" s="7"/>
      <c r="AL37" s="7"/>
      <c r="AM37" s="7"/>
    </row>
    <row r="38" spans="1:39" x14ac:dyDescent="0.35">
      <c r="A38" s="6" t="s">
        <v>30</v>
      </c>
      <c r="B38" s="7">
        <f>Queries!F62</f>
        <v>46.073054167400002</v>
      </c>
      <c r="C38" s="5"/>
      <c r="D38" s="7">
        <f>Queries!G62</f>
        <v>41.402300627480003</v>
      </c>
      <c r="E38" s="7">
        <f>Queries!H62</f>
        <v>46.017425775920003</v>
      </c>
      <c r="F38" s="7">
        <f>Queries!I62</f>
        <v>41.863965177840001</v>
      </c>
      <c r="G38" s="7">
        <f>Queries!J62</f>
        <v>39.901173979719999</v>
      </c>
      <c r="H38" s="7">
        <f>Queries!K62</f>
        <v>41.711748893159999</v>
      </c>
      <c r="I38" s="7">
        <f>Queries!L62</f>
        <v>39.407355625720001</v>
      </c>
      <c r="J38" s="7">
        <f>Queries!M62</f>
        <v>38.056509665359997</v>
      </c>
      <c r="K38" s="7">
        <f>Queries!N62</f>
        <v>49.9429672694</v>
      </c>
      <c r="L38" s="7">
        <f>Queries!O62</f>
        <v>38.46900011164</v>
      </c>
      <c r="M38" s="7">
        <f>Queries!P62</f>
        <v>36.198026410440001</v>
      </c>
      <c r="N38" s="7">
        <f>Queries!Q62</f>
        <v>24.971717783279999</v>
      </c>
      <c r="O38" s="7">
        <f>Queries!R62</f>
        <v>26.701978272280002</v>
      </c>
      <c r="P38" s="7">
        <f>Queries!S62</f>
        <v>15.5521794602</v>
      </c>
      <c r="Q38" s="7">
        <f>Queries!T62</f>
        <v>21.798843047399998</v>
      </c>
      <c r="R38" s="7">
        <f>Queries!U62</f>
        <v>20.040325101920001</v>
      </c>
      <c r="S38" s="5"/>
      <c r="T38" s="7">
        <f>Queries!V62</f>
        <v>17.5177388</v>
      </c>
      <c r="U38" s="7">
        <f>Queries!W62</f>
        <v>21.503970800000001</v>
      </c>
      <c r="V38" s="7">
        <f>Queries!X62</f>
        <v>17.231373600000001</v>
      </c>
      <c r="W38" s="7">
        <f>Queries!Y62</f>
        <v>6.8132688000000003</v>
      </c>
      <c r="X38" s="7">
        <f>Queries!Z62</f>
        <v>8.0347512800000001</v>
      </c>
      <c r="Y38" s="7">
        <f>Queries!AA62</f>
        <v>8.77121408</v>
      </c>
      <c r="Z38" s="7">
        <f>Queries!AB62</f>
        <v>5.4748752917600001</v>
      </c>
      <c r="AA38" s="7">
        <f>Queries!AC62</f>
        <v>4.0942730004800003</v>
      </c>
      <c r="AB38" s="7">
        <f>Queries!AD62</f>
        <v>5.0297380005600001</v>
      </c>
      <c r="AC38" s="7">
        <f>Queries!AE62</f>
        <v>4.2640871999999996</v>
      </c>
      <c r="AD38" s="7">
        <f>Queries!AF62</f>
        <v>2.79656656</v>
      </c>
      <c r="AE38" s="7">
        <f>Queries!AG62</f>
        <v>5.1599569993600003</v>
      </c>
      <c r="AF38" s="7">
        <f>Queries!AH62</f>
        <v>3.2804679993599999</v>
      </c>
      <c r="AG38" s="7"/>
      <c r="AH38" s="7"/>
      <c r="AI38" s="7"/>
      <c r="AJ38" s="7"/>
      <c r="AK38" s="7"/>
      <c r="AL38" s="7"/>
      <c r="AM38" s="7"/>
    </row>
    <row r="39" spans="1:39" x14ac:dyDescent="0.35">
      <c r="A39" s="6" t="s">
        <v>111</v>
      </c>
      <c r="B39" s="7">
        <f>Queries!F36</f>
        <v>0.21560315288000001</v>
      </c>
      <c r="C39" s="5"/>
      <c r="D39" s="7">
        <f>Queries!G36</f>
        <v>0.21560315288000001</v>
      </c>
      <c r="E39" s="7">
        <f>Queries!H36</f>
        <v>0.21560315288000001</v>
      </c>
      <c r="F39" s="7">
        <f>Queries!I36</f>
        <v>0.26950394183999998</v>
      </c>
      <c r="G39" s="7">
        <f>Queries!J36</f>
        <v>0.29645433484</v>
      </c>
      <c r="H39" s="7">
        <f>Queries!K36</f>
        <v>0.37449077139999998</v>
      </c>
      <c r="I39" s="7">
        <f>Queries!L36</f>
        <v>0.41585809155999998</v>
      </c>
      <c r="J39" s="7">
        <f>Queries!M36</f>
        <v>0.43947885456000002</v>
      </c>
      <c r="K39" s="7">
        <f>Queries!N36</f>
        <v>0.53887843548000003</v>
      </c>
      <c r="L39" s="7">
        <f>Queries!O36</f>
        <v>0.54683199987999997</v>
      </c>
      <c r="M39" s="7">
        <f>Queries!P36</f>
        <v>0.32952922536000001</v>
      </c>
      <c r="N39" s="7">
        <f>Queries!Q36</f>
        <v>0.21823760973860001</v>
      </c>
      <c r="O39" s="7">
        <f>Queries!R36</f>
        <v>0.2081975048228</v>
      </c>
      <c r="P39" s="7">
        <f>Queries!S36</f>
        <v>0.21629707286489999</v>
      </c>
      <c r="Q39" s="7">
        <f>Queries!T36</f>
        <v>0.21333205811930001</v>
      </c>
      <c r="R39" s="7">
        <f>Queries!U36</f>
        <v>0.2027793917489</v>
      </c>
      <c r="S39" s="5"/>
      <c r="T39" s="7">
        <f>Queries!V36</f>
        <v>0.2409572612243</v>
      </c>
      <c r="U39" s="7">
        <f>Queries!W36</f>
        <v>0.23149851401560001</v>
      </c>
      <c r="V39" s="7">
        <f>Queries!X36</f>
        <v>0.21554466333860001</v>
      </c>
      <c r="W39" s="7">
        <f>Queries!Y36</f>
        <v>0.16755137950349999</v>
      </c>
      <c r="X39" s="7">
        <f>Queries!Z36</f>
        <v>0.21307216934189999</v>
      </c>
      <c r="Y39" s="7">
        <f>Queries!AA36</f>
        <v>0.2923887486706</v>
      </c>
      <c r="Z39" s="7">
        <f>Queries!AB36</f>
        <v>0.31811882948159997</v>
      </c>
      <c r="AA39" s="7">
        <f>Queries!AC36</f>
        <v>0.27466217695470002</v>
      </c>
      <c r="AB39" s="7">
        <f>Queries!AD36</f>
        <v>0.31108462144299998</v>
      </c>
      <c r="AC39" s="7">
        <f>Queries!AE36</f>
        <v>0.3255714131079</v>
      </c>
      <c r="AD39" s="7">
        <f>Queries!AF36</f>
        <v>0.34803109475080002</v>
      </c>
      <c r="AE39" s="7">
        <f>Queries!AG36</f>
        <v>0.36725277486199998</v>
      </c>
      <c r="AF39" s="7">
        <f>Queries!AH36</f>
        <v>0.37420482702160002</v>
      </c>
      <c r="AG39" s="7"/>
      <c r="AH39" s="7"/>
      <c r="AI39" s="7"/>
      <c r="AJ39" s="7"/>
      <c r="AK39" s="7"/>
      <c r="AL39" s="7"/>
      <c r="AM39" s="7"/>
    </row>
    <row r="40" spans="1:39" x14ac:dyDescent="0.35">
      <c r="A40" s="6" t="s">
        <v>20</v>
      </c>
      <c r="B40" s="7">
        <f>Queries!F37</f>
        <v>0</v>
      </c>
      <c r="C40" s="5"/>
      <c r="D40" s="7">
        <f>Queries!G37</f>
        <v>0</v>
      </c>
      <c r="E40" s="7">
        <f>Queries!H37</f>
        <v>0</v>
      </c>
      <c r="F40" s="7">
        <f>Queries!I37</f>
        <v>0</v>
      </c>
      <c r="G40" s="7">
        <f>Queries!J37</f>
        <v>0</v>
      </c>
      <c r="H40" s="7">
        <f>Queries!K37</f>
        <v>0</v>
      </c>
      <c r="I40" s="7">
        <f>Queries!L37</f>
        <v>0</v>
      </c>
      <c r="J40" s="7">
        <f>Queries!M37</f>
        <v>0</v>
      </c>
      <c r="K40" s="7">
        <f>Queries!N37</f>
        <v>0</v>
      </c>
      <c r="L40" s="7">
        <f>Queries!O37</f>
        <v>0</v>
      </c>
      <c r="M40" s="7">
        <f>Queries!P37</f>
        <v>0</v>
      </c>
      <c r="N40" s="7">
        <f>Queries!Q37</f>
        <v>0</v>
      </c>
      <c r="O40" s="7">
        <f>Queries!R37</f>
        <v>0</v>
      </c>
      <c r="P40" s="7">
        <f>Queries!S37</f>
        <v>0</v>
      </c>
      <c r="Q40" s="7">
        <f>Queries!T37</f>
        <v>0</v>
      </c>
      <c r="R40" s="7">
        <f>Queries!U37</f>
        <v>0</v>
      </c>
      <c r="S40" s="5"/>
      <c r="T40" s="7">
        <f>Queries!V37</f>
        <v>1.4714699999999999E-3</v>
      </c>
      <c r="U40" s="7">
        <f>Queries!W37</f>
        <v>2.1221199999999999E-3</v>
      </c>
      <c r="V40" s="7">
        <f>Queries!X37</f>
        <v>8.9946999999999998E-4</v>
      </c>
      <c r="W40" s="7">
        <f>Queries!Y37</f>
        <v>5.9630999999999996E-4</v>
      </c>
      <c r="X40" s="7">
        <f>Queries!Z37</f>
        <v>4.6546499999999998E-3</v>
      </c>
      <c r="Y40" s="7">
        <f>Queries!AA37</f>
        <v>1.4878292E-2</v>
      </c>
      <c r="Z40" s="7">
        <f>Queries!AB37</f>
        <v>1.3430989000000001E-2</v>
      </c>
      <c r="AA40" s="7">
        <f>Queries!AC37</f>
        <v>8.0775409000000006E-2</v>
      </c>
      <c r="AB40" s="7">
        <f>Queries!AD37</f>
        <v>7.7302940000000001E-2</v>
      </c>
      <c r="AC40" s="7">
        <f>Queries!AE37</f>
        <v>9.2315079999999994E-2</v>
      </c>
      <c r="AD40" s="7">
        <f>Queries!AF37</f>
        <v>9.6328374999999994E-2</v>
      </c>
      <c r="AE40" s="7">
        <f>Queries!AG37</f>
        <v>9.8457644999999996E-2</v>
      </c>
      <c r="AF40" s="7">
        <f>Queries!AH37</f>
        <v>8.9860771000000006E-2</v>
      </c>
      <c r="AG40" s="7"/>
      <c r="AH40" s="7"/>
      <c r="AI40" s="7"/>
      <c r="AJ40" s="7"/>
      <c r="AK40" s="7"/>
      <c r="AL40" s="7"/>
      <c r="AM40" s="7"/>
    </row>
    <row r="41" spans="1:39" x14ac:dyDescent="0.35">
      <c r="A41" s="3" t="s">
        <v>31</v>
      </c>
      <c r="B41" s="4">
        <f t="shared" ref="B41:AF41" si="5">SUM(B42:B44)</f>
        <v>24.255671543117</v>
      </c>
      <c r="C41" s="5"/>
      <c r="D41" s="4">
        <f t="shared" si="5"/>
        <v>20.912457840999</v>
      </c>
      <c r="E41" s="4">
        <f t="shared" si="5"/>
        <v>19.481087043346001</v>
      </c>
      <c r="F41" s="4">
        <f t="shared" si="5"/>
        <v>19.484617791735001</v>
      </c>
      <c r="G41" s="4">
        <f t="shared" si="5"/>
        <v>17.965003963873002</v>
      </c>
      <c r="H41" s="4">
        <f t="shared" si="5"/>
        <v>18.640473452866999</v>
      </c>
      <c r="I41" s="4">
        <f t="shared" si="5"/>
        <v>19.867540544329998</v>
      </c>
      <c r="J41" s="4">
        <f t="shared" si="5"/>
        <v>18.267244764994999</v>
      </c>
      <c r="K41" s="4">
        <f t="shared" si="5"/>
        <v>16.978599665448002</v>
      </c>
      <c r="L41" s="4">
        <f t="shared" si="5"/>
        <v>16.910130165095001</v>
      </c>
      <c r="M41" s="4">
        <f t="shared" si="5"/>
        <v>15.920478353074001</v>
      </c>
      <c r="N41" s="4">
        <f t="shared" si="5"/>
        <v>8.2486958259767995</v>
      </c>
      <c r="O41" s="4">
        <f t="shared" si="5"/>
        <v>10.247606741705699</v>
      </c>
      <c r="P41" s="4">
        <f t="shared" si="5"/>
        <v>8.1762803444287986</v>
      </c>
      <c r="Q41" s="4">
        <f t="shared" si="5"/>
        <v>6.8269301586157001</v>
      </c>
      <c r="R41" s="4">
        <f t="shared" si="5"/>
        <v>6.6886200289528999</v>
      </c>
      <c r="S41" s="5"/>
      <c r="T41" s="4">
        <f t="shared" si="5"/>
        <v>6.3568409143883002</v>
      </c>
      <c r="U41" s="4">
        <f t="shared" si="5"/>
        <v>7.7920772397997995</v>
      </c>
      <c r="V41" s="4">
        <f t="shared" si="5"/>
        <v>6.1463974321796</v>
      </c>
      <c r="W41" s="4">
        <f t="shared" si="5"/>
        <v>3.9447191345340999</v>
      </c>
      <c r="X41" s="4">
        <f t="shared" si="5"/>
        <v>4.5608730205215</v>
      </c>
      <c r="Y41" s="4">
        <f t="shared" si="5"/>
        <v>7.1716153676488013</v>
      </c>
      <c r="Z41" s="4">
        <f t="shared" si="5"/>
        <v>6.2500259172767993</v>
      </c>
      <c r="AA41" s="4">
        <f t="shared" si="5"/>
        <v>5.9760946091743001</v>
      </c>
      <c r="AB41" s="4">
        <f t="shared" si="5"/>
        <v>5.6370385700597998</v>
      </c>
      <c r="AC41" s="4">
        <f t="shared" si="5"/>
        <v>5.0726044905325001</v>
      </c>
      <c r="AD41" s="4">
        <f t="shared" si="5"/>
        <v>4.3188168244572998</v>
      </c>
      <c r="AE41" s="4">
        <f t="shared" si="5"/>
        <v>4.0327260939969998</v>
      </c>
      <c r="AF41" s="4">
        <f t="shared" si="5"/>
        <v>4.6313178772050998</v>
      </c>
      <c r="AG41" s="4"/>
      <c r="AH41" s="4"/>
      <c r="AI41" s="4"/>
      <c r="AJ41" s="4"/>
      <c r="AK41" s="4"/>
      <c r="AL41" s="4"/>
      <c r="AM41" s="4"/>
    </row>
    <row r="42" spans="1:39" x14ac:dyDescent="0.35">
      <c r="A42" s="6" t="s">
        <v>111</v>
      </c>
      <c r="B42" s="7">
        <f>Queries!F55</f>
        <v>2.8040693993089998</v>
      </c>
      <c r="C42" s="5"/>
      <c r="D42" s="7">
        <f>Queries!G55</f>
        <v>2.8040693993089998</v>
      </c>
      <c r="E42" s="7">
        <f>Queries!H55</f>
        <v>2.8040693993089998</v>
      </c>
      <c r="F42" s="7">
        <f>Queries!I55</f>
        <v>3.5050867501680001</v>
      </c>
      <c r="G42" s="7">
        <f>Queries!J55</f>
        <v>3.8555954243450001</v>
      </c>
      <c r="H42" s="7">
        <f>Queries!K55</f>
        <v>4.8705137085140002</v>
      </c>
      <c r="I42" s="7">
        <f>Queries!L55</f>
        <v>5.4085245751939999</v>
      </c>
      <c r="J42" s="7">
        <f>Queries!M55</f>
        <v>5.7157290696740004</v>
      </c>
      <c r="K42" s="7">
        <f>Queries!N55</f>
        <v>7.0084899505409997</v>
      </c>
      <c r="L42" s="7">
        <f>Queries!O55</f>
        <v>7.1119316091479998</v>
      </c>
      <c r="M42" s="7">
        <f>Queries!P55</f>
        <v>6.020844737469</v>
      </c>
      <c r="N42" s="7">
        <f>Queries!Q55</f>
        <v>4.2344334262967998</v>
      </c>
      <c r="O42" s="7">
        <f>Queries!R55</f>
        <v>4.1477260987347</v>
      </c>
      <c r="P42" s="7">
        <f>Queries!S55</f>
        <v>3.7831299505058</v>
      </c>
      <c r="Q42" s="7">
        <f>Queries!T55</f>
        <v>3.5166161859157001</v>
      </c>
      <c r="R42" s="7">
        <f>Queries!U55</f>
        <v>3.2332049553779001</v>
      </c>
      <c r="S42" s="5"/>
      <c r="T42" s="7">
        <f>Queries!V55</f>
        <v>3.4528186232853</v>
      </c>
      <c r="U42" s="7">
        <f>Queries!W55</f>
        <v>3.2891076650648001</v>
      </c>
      <c r="V42" s="7">
        <f>Queries!X55</f>
        <v>2.9692043839786</v>
      </c>
      <c r="W42" s="7">
        <f>Queries!Y55</f>
        <v>2.0637281131901002</v>
      </c>
      <c r="X42" s="7">
        <f>Queries!Z55</f>
        <v>2.6785244565215001</v>
      </c>
      <c r="Y42" s="7">
        <f>Queries!AA55</f>
        <v>3.6810138696488002</v>
      </c>
      <c r="Z42" s="7">
        <f>Queries!AB55</f>
        <v>3.2794673162768002</v>
      </c>
      <c r="AA42" s="7">
        <f>Queries!AC55</f>
        <v>2.9760030421743</v>
      </c>
      <c r="AB42" s="7">
        <f>Queries!AD55</f>
        <v>3.0757279990597999</v>
      </c>
      <c r="AC42" s="7">
        <f>Queries!AE55</f>
        <v>3.0339986835324999</v>
      </c>
      <c r="AD42" s="7">
        <f>Queries!AF55</f>
        <v>2.9195368994573001</v>
      </c>
      <c r="AE42" s="7">
        <f>Queries!AG55</f>
        <v>2.9398743589969998</v>
      </c>
      <c r="AF42" s="7">
        <f>Queries!AH55</f>
        <v>3.0040724262051</v>
      </c>
      <c r="AG42" s="7"/>
      <c r="AH42" s="7"/>
      <c r="AI42" s="7"/>
      <c r="AJ42" s="7"/>
      <c r="AK42" s="7"/>
      <c r="AL42" s="7"/>
      <c r="AM42" s="7"/>
    </row>
    <row r="43" spans="1:39" x14ac:dyDescent="0.35">
      <c r="A43" s="6" t="s">
        <v>15</v>
      </c>
      <c r="B43" s="7">
        <f>Queries!F56</f>
        <v>21.451602143808</v>
      </c>
      <c r="C43" s="5"/>
      <c r="D43" s="7">
        <f>Queries!G56</f>
        <v>18.10838844169</v>
      </c>
      <c r="E43" s="7">
        <f>Queries!H56</f>
        <v>16.677017644037001</v>
      </c>
      <c r="F43" s="7">
        <f>Queries!I56</f>
        <v>15.979531041567</v>
      </c>
      <c r="G43" s="7">
        <f>Queries!J56</f>
        <v>14.109393759528</v>
      </c>
      <c r="H43" s="7">
        <f>Queries!K56</f>
        <v>13.769915404353</v>
      </c>
      <c r="I43" s="7">
        <f>Queries!L56</f>
        <v>14.458616909136</v>
      </c>
      <c r="J43" s="7">
        <f>Queries!M56</f>
        <v>12.550416063321</v>
      </c>
      <c r="K43" s="7">
        <f>Queries!N56</f>
        <v>9.9679459229070009</v>
      </c>
      <c r="L43" s="7">
        <f>Queries!O56</f>
        <v>9.7945804119470008</v>
      </c>
      <c r="M43" s="7">
        <f>Queries!P56</f>
        <v>9.8941561476050008</v>
      </c>
      <c r="N43" s="7">
        <f>Queries!Q56</f>
        <v>4.00686648768</v>
      </c>
      <c r="O43" s="7">
        <f>Queries!R56</f>
        <v>6.0905101229709997</v>
      </c>
      <c r="P43" s="7">
        <f>Queries!S56</f>
        <v>4.3817431899230002</v>
      </c>
      <c r="Q43" s="7">
        <f>Queries!T56</f>
        <v>3.2968139207</v>
      </c>
      <c r="R43" s="7">
        <f>Queries!U56</f>
        <v>3.439754185575</v>
      </c>
      <c r="S43" s="5"/>
      <c r="T43" s="7">
        <f>Queries!V56</f>
        <v>2.8861384911029999</v>
      </c>
      <c r="U43" s="7">
        <f>Queries!W56</f>
        <v>4.4827978307349996</v>
      </c>
      <c r="V43" s="7">
        <f>Queries!X56</f>
        <v>3.154662416201</v>
      </c>
      <c r="W43" s="7">
        <f>Queries!Y56</f>
        <v>1.8560305573439999</v>
      </c>
      <c r="X43" s="7">
        <f>Queries!Z56</f>
        <v>1.8548873239999999</v>
      </c>
      <c r="Y43" s="7">
        <f>Queries!AA56</f>
        <v>3.4605626260000002</v>
      </c>
      <c r="Z43" s="7">
        <f>Queries!AB56</f>
        <v>2.9378652409999999</v>
      </c>
      <c r="AA43" s="7">
        <f>Queries!AC56</f>
        <v>2.9646639069999998</v>
      </c>
      <c r="AB43" s="7">
        <f>Queries!AD56</f>
        <v>2.5230658429999999</v>
      </c>
      <c r="AC43" s="7">
        <f>Queries!AE56</f>
        <v>1.9974612430000001</v>
      </c>
      <c r="AD43" s="7">
        <f>Queries!AF56</f>
        <v>1.3551468449999999</v>
      </c>
      <c r="AE43" s="7">
        <f>Queries!AG56</f>
        <v>1.0456414590000001</v>
      </c>
      <c r="AF43" s="7">
        <f>Queries!AH56</f>
        <v>1.5768811229999999</v>
      </c>
      <c r="AG43" s="7"/>
      <c r="AH43" s="7"/>
      <c r="AI43" s="7"/>
      <c r="AJ43" s="7"/>
      <c r="AK43" s="7"/>
      <c r="AL43" s="7"/>
      <c r="AM43" s="7"/>
    </row>
    <row r="44" spans="1:39" x14ac:dyDescent="0.35">
      <c r="A44" s="6" t="s">
        <v>32</v>
      </c>
      <c r="B44" s="7">
        <f>Queries!F57</f>
        <v>0</v>
      </c>
      <c r="C44" s="5"/>
      <c r="D44" s="7">
        <f>Queries!G57</f>
        <v>0</v>
      </c>
      <c r="E44" s="7">
        <f>Queries!H57</f>
        <v>0</v>
      </c>
      <c r="F44" s="7">
        <f>Queries!I57</f>
        <v>0</v>
      </c>
      <c r="G44" s="7">
        <f>Queries!J57</f>
        <v>1.4780000000000001E-5</v>
      </c>
      <c r="H44" s="7">
        <f>Queries!K57</f>
        <v>4.4339999999999999E-5</v>
      </c>
      <c r="I44" s="7">
        <f>Queries!L57</f>
        <v>3.9906000000000002E-4</v>
      </c>
      <c r="J44" s="7">
        <f>Queries!M57</f>
        <v>1.0996319999999999E-3</v>
      </c>
      <c r="K44" s="7">
        <f>Queries!N57</f>
        <v>2.1637919999999999E-3</v>
      </c>
      <c r="L44" s="7">
        <f>Queries!O57</f>
        <v>3.6181439999999998E-3</v>
      </c>
      <c r="M44" s="7">
        <f>Queries!P57</f>
        <v>5.4774680000000001E-3</v>
      </c>
      <c r="N44" s="7">
        <f>Queries!Q57</f>
        <v>7.3959120000000001E-3</v>
      </c>
      <c r="O44" s="7">
        <f>Queries!R57</f>
        <v>9.3705200000000002E-3</v>
      </c>
      <c r="P44" s="7">
        <f>Queries!S57</f>
        <v>1.1407204000000001E-2</v>
      </c>
      <c r="Q44" s="7">
        <f>Queries!T57</f>
        <v>1.3500052E-2</v>
      </c>
      <c r="R44" s="7">
        <f>Queries!U57</f>
        <v>1.5660888000000001E-2</v>
      </c>
      <c r="S44" s="5"/>
      <c r="T44" s="7">
        <f>Queries!V57</f>
        <v>1.7883799999999998E-2</v>
      </c>
      <c r="U44" s="7">
        <f>Queries!W57</f>
        <v>2.0171743999999998E-2</v>
      </c>
      <c r="V44" s="7">
        <f>Queries!X57</f>
        <v>2.2530631999999998E-2</v>
      </c>
      <c r="W44" s="7">
        <f>Queries!Y57</f>
        <v>2.4960464000000002E-2</v>
      </c>
      <c r="X44" s="7">
        <f>Queries!Z57</f>
        <v>2.7461240000000001E-2</v>
      </c>
      <c r="Y44" s="7">
        <f>Queries!AA57</f>
        <v>3.0038872000000001E-2</v>
      </c>
      <c r="Z44" s="7">
        <f>Queries!AB57</f>
        <v>3.2693359999999998E-2</v>
      </c>
      <c r="AA44" s="7">
        <f>Queries!AC57</f>
        <v>3.542766E-2</v>
      </c>
      <c r="AB44" s="7">
        <f>Queries!AD57</f>
        <v>3.8244727999999999E-2</v>
      </c>
      <c r="AC44" s="7">
        <f>Queries!AE57</f>
        <v>4.1144564000000002E-2</v>
      </c>
      <c r="AD44" s="7">
        <f>Queries!AF57</f>
        <v>4.4133079999999998E-2</v>
      </c>
      <c r="AE44" s="7">
        <f>Queries!AG57</f>
        <v>4.7210276000000002E-2</v>
      </c>
      <c r="AF44" s="7">
        <f>Queries!AH57</f>
        <v>5.0364328E-2</v>
      </c>
      <c r="AG44" s="7"/>
      <c r="AH44" s="7"/>
      <c r="AI44" s="7"/>
      <c r="AJ44" s="7"/>
      <c r="AK44" s="7"/>
      <c r="AL44" s="7"/>
      <c r="AM44" s="7"/>
    </row>
    <row r="45" spans="1:39" x14ac:dyDescent="0.35">
      <c r="A45" s="3" t="s">
        <v>33</v>
      </c>
      <c r="B45" s="4">
        <f t="shared" ref="B45:AF45" si="6">SUM(B46:B48)</f>
        <v>28.845725549640001</v>
      </c>
      <c r="C45" s="5"/>
      <c r="D45" s="4">
        <f t="shared" si="6"/>
        <v>27.623544684720002</v>
      </c>
      <c r="E45" s="4">
        <f t="shared" si="6"/>
        <v>27.828740019840001</v>
      </c>
      <c r="F45" s="4">
        <f t="shared" si="6"/>
        <v>27.376914813840003</v>
      </c>
      <c r="G45" s="4">
        <f t="shared" si="6"/>
        <v>26.070978091920001</v>
      </c>
      <c r="H45" s="4">
        <f t="shared" si="6"/>
        <v>24.865943638680001</v>
      </c>
      <c r="I45" s="4">
        <f t="shared" si="6"/>
        <v>24.294701610960001</v>
      </c>
      <c r="J45" s="4">
        <f t="shared" si="6"/>
        <v>22.670980123799996</v>
      </c>
      <c r="K45" s="4">
        <f t="shared" si="6"/>
        <v>19.932912690479998</v>
      </c>
      <c r="L45" s="4">
        <f t="shared" si="6"/>
        <v>19.669474306199998</v>
      </c>
      <c r="M45" s="4">
        <f t="shared" si="6"/>
        <v>16.574304435599998</v>
      </c>
      <c r="N45" s="4">
        <f t="shared" si="6"/>
        <v>15.403472027520001</v>
      </c>
      <c r="O45" s="4">
        <f t="shared" si="6"/>
        <v>14.188116540959999</v>
      </c>
      <c r="P45" s="4">
        <f t="shared" si="6"/>
        <v>13.85977514544</v>
      </c>
      <c r="Q45" s="4">
        <f t="shared" si="6"/>
        <v>12.49263092748</v>
      </c>
      <c r="R45" s="4">
        <f t="shared" si="6"/>
        <v>11.7989788758</v>
      </c>
      <c r="S45" s="5"/>
      <c r="T45" s="4">
        <f t="shared" si="6"/>
        <v>10.506843915000001</v>
      </c>
      <c r="U45" s="4">
        <f t="shared" si="6"/>
        <v>9.2404171010400002</v>
      </c>
      <c r="V45" s="4">
        <f t="shared" si="6"/>
        <v>8.3969536935600004</v>
      </c>
      <c r="W45" s="4">
        <f t="shared" si="6"/>
        <v>7.2865150358399999</v>
      </c>
      <c r="X45" s="4">
        <f t="shared" si="6"/>
        <v>7.2794766416399996</v>
      </c>
      <c r="Y45" s="4">
        <f t="shared" si="6"/>
        <v>8.2076917189199996</v>
      </c>
      <c r="Z45" s="4">
        <f t="shared" si="6"/>
        <v>6.9217454510400005</v>
      </c>
      <c r="AA45" s="4">
        <f t="shared" si="6"/>
        <v>6.5124343539600007</v>
      </c>
      <c r="AB45" s="4">
        <f t="shared" si="6"/>
        <v>6.4952512570800005</v>
      </c>
      <c r="AC45" s="4">
        <f t="shared" si="6"/>
        <v>5.4834799618800005</v>
      </c>
      <c r="AD45" s="4">
        <f t="shared" si="6"/>
        <v>6.05250948672</v>
      </c>
      <c r="AE45" s="4">
        <f t="shared" si="6"/>
        <v>5.9134520951999994</v>
      </c>
      <c r="AF45" s="4">
        <f t="shared" si="6"/>
        <v>5.9361846892800001</v>
      </c>
      <c r="AG45" s="4"/>
      <c r="AH45" s="4"/>
      <c r="AI45" s="4"/>
      <c r="AJ45" s="4"/>
      <c r="AK45" s="4"/>
      <c r="AL45" s="4"/>
      <c r="AM45" s="4"/>
    </row>
    <row r="46" spans="1:39" x14ac:dyDescent="0.35">
      <c r="A46" s="6" t="s">
        <v>34</v>
      </c>
      <c r="B46" s="7">
        <f>Queries!F58</f>
        <v>23.154942301439998</v>
      </c>
      <c r="C46" s="5"/>
      <c r="D46" s="7">
        <f>Queries!G58</f>
        <v>22.191050486400002</v>
      </c>
      <c r="E46" s="7">
        <f>Queries!H58</f>
        <v>22.12619887092</v>
      </c>
      <c r="F46" s="7">
        <f>Queries!I58</f>
        <v>21.449781298200001</v>
      </c>
      <c r="G46" s="7">
        <f>Queries!J58</f>
        <v>20.2052925576</v>
      </c>
      <c r="H46" s="7">
        <f>Queries!K58</f>
        <v>18.63104765412</v>
      </c>
      <c r="I46" s="7">
        <f>Queries!L58</f>
        <v>17.035696761000001</v>
      </c>
      <c r="J46" s="7">
        <f>Queries!M58</f>
        <v>15.614340221519999</v>
      </c>
      <c r="K46" s="7">
        <f>Queries!N58</f>
        <v>13.2830687694</v>
      </c>
      <c r="L46" s="7">
        <f>Queries!O58</f>
        <v>13.5984251796</v>
      </c>
      <c r="M46" s="7">
        <f>Queries!P58</f>
        <v>12.70102448928</v>
      </c>
      <c r="N46" s="7">
        <f>Queries!Q58</f>
        <v>11.98826392632</v>
      </c>
      <c r="O46" s="7">
        <f>Queries!R58</f>
        <v>10.81283742996</v>
      </c>
      <c r="P46" s="7">
        <f>Queries!S58</f>
        <v>9.90285190116</v>
      </c>
      <c r="Q46" s="7">
        <f>Queries!T58</f>
        <v>9.1179001359599994</v>
      </c>
      <c r="R46" s="7">
        <f>Queries!U58</f>
        <v>8.3503470667199995</v>
      </c>
      <c r="S46" s="5"/>
      <c r="T46" s="7">
        <f>Queries!V58</f>
        <v>7.0468813540799999</v>
      </c>
      <c r="U46" s="7">
        <f>Queries!W58</f>
        <v>6.25247764596</v>
      </c>
      <c r="V46" s="7">
        <f>Queries!X58</f>
        <v>6.1362688914000003</v>
      </c>
      <c r="W46" s="7">
        <f>Queries!Y58</f>
        <v>5.8984668522000003</v>
      </c>
      <c r="X46" s="7">
        <f>Queries!Z58</f>
        <v>5.6636641940399999</v>
      </c>
      <c r="Y46" s="7">
        <f>Queries!AA58</f>
        <v>5.8280828440799999</v>
      </c>
      <c r="Z46" s="7">
        <f>Queries!AB58</f>
        <v>4.8259917061199999</v>
      </c>
      <c r="AA46" s="7">
        <f>Queries!AC58</f>
        <v>4.5606444328800002</v>
      </c>
      <c r="AB46" s="7">
        <f>Queries!AD58</f>
        <v>4.8102154718400003</v>
      </c>
      <c r="AC46" s="7">
        <f>Queries!AE58</f>
        <v>3.7655095150800002</v>
      </c>
      <c r="AD46" s="7">
        <f>Queries!AF58</f>
        <v>4.0924696638000002</v>
      </c>
      <c r="AE46" s="7">
        <f>Queries!AG58</f>
        <v>4.12873688052</v>
      </c>
      <c r="AF46" s="7">
        <f>Queries!AH58</f>
        <v>4.0656103039199998</v>
      </c>
      <c r="AG46" s="7"/>
      <c r="AH46" s="7"/>
      <c r="AI46" s="7"/>
      <c r="AJ46" s="7"/>
      <c r="AK46" s="7"/>
      <c r="AL46" s="7"/>
      <c r="AM46" s="7"/>
    </row>
    <row r="47" spans="1:39" x14ac:dyDescent="0.35">
      <c r="A47" s="6" t="s">
        <v>20</v>
      </c>
      <c r="B47" s="7">
        <f>Queries!F59</f>
        <v>5.1952508571599996</v>
      </c>
      <c r="C47" s="5"/>
      <c r="D47" s="7">
        <f>Queries!G59</f>
        <v>4.9369618072800003</v>
      </c>
      <c r="E47" s="7">
        <f>Queries!H59</f>
        <v>5.2070087578799997</v>
      </c>
      <c r="F47" s="7">
        <f>Queries!I59</f>
        <v>5.3077180268399999</v>
      </c>
      <c r="G47" s="7">
        <f>Queries!J59</f>
        <v>5.1843284966400001</v>
      </c>
      <c r="H47" s="7">
        <f>Queries!K59</f>
        <v>5.3741835836399998</v>
      </c>
      <c r="I47" s="7">
        <f>Queries!L59</f>
        <v>6.3032156966399997</v>
      </c>
      <c r="J47" s="7">
        <f>Queries!M59</f>
        <v>6.0465618718799998</v>
      </c>
      <c r="K47" s="7">
        <f>Queries!N59</f>
        <v>5.4113104584</v>
      </c>
      <c r="L47" s="7">
        <f>Queries!O59</f>
        <v>4.8142355541599997</v>
      </c>
      <c r="M47" s="7">
        <f>Queries!P59</f>
        <v>2.8749586652399999</v>
      </c>
      <c r="N47" s="7">
        <f>Queries!Q59</f>
        <v>2.7426201350400001</v>
      </c>
      <c r="O47" s="7">
        <f>Queries!R59</f>
        <v>2.7827195096400001</v>
      </c>
      <c r="P47" s="7">
        <f>Queries!S59</f>
        <v>3.2533945814399998</v>
      </c>
      <c r="Q47" s="7">
        <f>Queries!T59</f>
        <v>2.7180168990000002</v>
      </c>
      <c r="R47" s="7">
        <f>Queries!U59</f>
        <v>2.7455373403199999</v>
      </c>
      <c r="S47" s="5"/>
      <c r="T47" s="7">
        <f>Queries!V59</f>
        <v>2.7923549766</v>
      </c>
      <c r="U47" s="7">
        <f>Queries!W59</f>
        <v>2.4843335999999998</v>
      </c>
      <c r="V47" s="7">
        <f>Queries!X59</f>
        <v>1.8215283659999999</v>
      </c>
      <c r="W47" s="7">
        <f>Queries!Y59</f>
        <v>1.0472569415999999</v>
      </c>
      <c r="X47" s="7">
        <f>Queries!Z59</f>
        <v>1.211231304</v>
      </c>
      <c r="Y47" s="7">
        <f>Queries!AA59</f>
        <v>1.713851376</v>
      </c>
      <c r="Z47" s="7">
        <f>Queries!AB59</f>
        <v>1.425543096</v>
      </c>
      <c r="AA47" s="7">
        <f>Queries!AC59</f>
        <v>1.2684586200000001</v>
      </c>
      <c r="AB47" s="7">
        <f>Queries!AD59</f>
        <v>0.94125468000000001</v>
      </c>
      <c r="AC47" s="7">
        <f>Queries!AE59</f>
        <v>0.97673147999999999</v>
      </c>
      <c r="AD47" s="7">
        <f>Queries!AF59</f>
        <v>1.1273574</v>
      </c>
      <c r="AE47" s="7">
        <f>Queries!AG59</f>
        <v>1.0667321999999999</v>
      </c>
      <c r="AF47" s="7">
        <f>Queries!AH59</f>
        <v>1.1052594689999999</v>
      </c>
      <c r="AG47" s="7"/>
      <c r="AH47" s="7"/>
      <c r="AI47" s="7"/>
      <c r="AJ47" s="7"/>
      <c r="AK47" s="7"/>
      <c r="AL47" s="7"/>
      <c r="AM47" s="7"/>
    </row>
    <row r="48" spans="1:39" x14ac:dyDescent="0.35">
      <c r="A48" s="6" t="s">
        <v>111</v>
      </c>
      <c r="B48" s="7">
        <f>Queries!F60</f>
        <v>0.49553239104000002</v>
      </c>
      <c r="C48" s="5"/>
      <c r="D48" s="7">
        <f>Queries!G60</f>
        <v>0.49553239104000002</v>
      </c>
      <c r="E48" s="7">
        <f>Queries!H60</f>
        <v>0.49553239104000002</v>
      </c>
      <c r="F48" s="7">
        <f>Queries!I60</f>
        <v>0.61941548879999997</v>
      </c>
      <c r="G48" s="7">
        <f>Queries!J60</f>
        <v>0.68135703768</v>
      </c>
      <c r="H48" s="7">
        <f>Queries!K60</f>
        <v>0.86071240092000001</v>
      </c>
      <c r="I48" s="7">
        <f>Queries!L60</f>
        <v>0.95578915332000003</v>
      </c>
      <c r="J48" s="7">
        <f>Queries!M60</f>
        <v>1.0100780304000001</v>
      </c>
      <c r="K48" s="7">
        <f>Queries!N60</f>
        <v>1.23853346268</v>
      </c>
      <c r="L48" s="7">
        <f>Queries!O60</f>
        <v>1.25681357244</v>
      </c>
      <c r="M48" s="7">
        <f>Queries!P60</f>
        <v>0.99832128107999996</v>
      </c>
      <c r="N48" s="7">
        <f>Queries!Q60</f>
        <v>0.67258796616000005</v>
      </c>
      <c r="O48" s="7">
        <f>Queries!R60</f>
        <v>0.59255960135999997</v>
      </c>
      <c r="P48" s="7">
        <f>Queries!S60</f>
        <v>0.70352866284000004</v>
      </c>
      <c r="Q48" s="7">
        <f>Queries!T60</f>
        <v>0.65671389252000001</v>
      </c>
      <c r="R48" s="7">
        <f>Queries!U60</f>
        <v>0.70309446876000004</v>
      </c>
      <c r="S48" s="5"/>
      <c r="T48" s="7">
        <f>Queries!V60</f>
        <v>0.66760758432</v>
      </c>
      <c r="U48" s="7">
        <f>Queries!W60</f>
        <v>0.50360585508</v>
      </c>
      <c r="V48" s="7">
        <f>Queries!X60</f>
        <v>0.43915643616</v>
      </c>
      <c r="W48" s="7">
        <f>Queries!Y60</f>
        <v>0.34079124204</v>
      </c>
      <c r="X48" s="7">
        <f>Queries!Z60</f>
        <v>0.40458114360000003</v>
      </c>
      <c r="Y48" s="7">
        <f>Queries!AA60</f>
        <v>0.66575749884000002</v>
      </c>
      <c r="Z48" s="7">
        <f>Queries!AB60</f>
        <v>0.67021064892000004</v>
      </c>
      <c r="AA48" s="7">
        <f>Queries!AC60</f>
        <v>0.68333130107999995</v>
      </c>
      <c r="AB48" s="7">
        <f>Queries!AD60</f>
        <v>0.74378110523999996</v>
      </c>
      <c r="AC48" s="7">
        <f>Queries!AE60</f>
        <v>0.74123896680000001</v>
      </c>
      <c r="AD48" s="7">
        <f>Queries!AF60</f>
        <v>0.83268242292000005</v>
      </c>
      <c r="AE48" s="7">
        <f>Queries!AG60</f>
        <v>0.71798301468000003</v>
      </c>
      <c r="AF48" s="7">
        <f>Queries!AH60</f>
        <v>0.76531491636000004</v>
      </c>
      <c r="AG48" s="7"/>
      <c r="AH48" s="7"/>
      <c r="AI48" s="7"/>
      <c r="AJ48" s="7"/>
      <c r="AK48" s="7"/>
      <c r="AL48" s="7"/>
      <c r="AM48" s="7"/>
    </row>
    <row r="49" spans="1:39" x14ac:dyDescent="0.35">
      <c r="A49" s="3" t="s">
        <v>35</v>
      </c>
      <c r="B49" s="4">
        <f t="shared" ref="B49:AF49" si="7">SUM(B50)</f>
        <v>4.792157532E-2</v>
      </c>
      <c r="C49" s="5"/>
      <c r="D49" s="4">
        <f t="shared" si="7"/>
        <v>4.792157532E-2</v>
      </c>
      <c r="E49" s="4">
        <f t="shared" si="7"/>
        <v>4.792157532E-2</v>
      </c>
      <c r="F49" s="4">
        <f t="shared" si="7"/>
        <v>5.9901970440000001E-2</v>
      </c>
      <c r="G49" s="4">
        <f t="shared" si="7"/>
        <v>6.5892166279999997E-2</v>
      </c>
      <c r="H49" s="4">
        <f t="shared" si="7"/>
        <v>8.3237131320000005E-2</v>
      </c>
      <c r="I49" s="4">
        <f t="shared" si="7"/>
        <v>9.24317422E-2</v>
      </c>
      <c r="J49" s="4">
        <f t="shared" si="7"/>
        <v>9.7681870200000007E-2</v>
      </c>
      <c r="K49" s="4">
        <f t="shared" si="7"/>
        <v>0.119775167</v>
      </c>
      <c r="L49" s="4">
        <f t="shared" si="7"/>
        <v>0.12154298644</v>
      </c>
      <c r="M49" s="4">
        <f t="shared" si="7"/>
        <v>0.2041271834</v>
      </c>
      <c r="N49" s="4">
        <f t="shared" si="7"/>
        <v>0.22704833684</v>
      </c>
      <c r="O49" s="4">
        <f t="shared" si="7"/>
        <v>0.55381284291999999</v>
      </c>
      <c r="P49" s="4">
        <f t="shared" si="7"/>
        <v>0.52857305552</v>
      </c>
      <c r="Q49" s="4">
        <f t="shared" si="7"/>
        <v>0.54485203680000005</v>
      </c>
      <c r="R49" s="4">
        <f t="shared" si="7"/>
        <v>0.48789041840000003</v>
      </c>
      <c r="S49" s="5"/>
      <c r="T49" s="4">
        <f t="shared" si="7"/>
        <v>0.69130838388000004</v>
      </c>
      <c r="U49" s="4">
        <f t="shared" si="7"/>
        <v>0.56225346255999997</v>
      </c>
      <c r="V49" s="4">
        <f t="shared" si="7"/>
        <v>0.58083411171999999</v>
      </c>
      <c r="W49" s="4">
        <f t="shared" si="7"/>
        <v>0.46060318255999999</v>
      </c>
      <c r="X49" s="4">
        <f t="shared" si="7"/>
        <v>0.54502361196000004</v>
      </c>
      <c r="Y49" s="4">
        <f t="shared" si="7"/>
        <v>0.56891950144000003</v>
      </c>
      <c r="Z49" s="4">
        <f t="shared" si="7"/>
        <v>0.57273205687999995</v>
      </c>
      <c r="AA49" s="4">
        <f t="shared" si="7"/>
        <v>0.49761109471999998</v>
      </c>
      <c r="AB49" s="4">
        <f t="shared" si="7"/>
        <v>0.51548125832000002</v>
      </c>
      <c r="AC49" s="4">
        <f t="shared" si="7"/>
        <v>0.57893336035999998</v>
      </c>
      <c r="AD49" s="4">
        <f t="shared" si="7"/>
        <v>0.58482077072000005</v>
      </c>
      <c r="AE49" s="4">
        <f t="shared" si="7"/>
        <v>0.60769922860000003</v>
      </c>
      <c r="AF49" s="4">
        <f t="shared" si="7"/>
        <v>0.62867198323999995</v>
      </c>
      <c r="AG49" s="4"/>
      <c r="AH49" s="4"/>
      <c r="AI49" s="4"/>
      <c r="AJ49" s="4"/>
      <c r="AK49" s="4"/>
      <c r="AL49" s="4"/>
      <c r="AM49" s="4"/>
    </row>
    <row r="50" spans="1:39" x14ac:dyDescent="0.35">
      <c r="A50" s="6" t="s">
        <v>111</v>
      </c>
      <c r="B50" s="7">
        <f>Queries!F61</f>
        <v>4.792157532E-2</v>
      </c>
      <c r="C50" s="5"/>
      <c r="D50" s="7">
        <f>Queries!G61</f>
        <v>4.792157532E-2</v>
      </c>
      <c r="E50" s="7">
        <f>Queries!H61</f>
        <v>4.792157532E-2</v>
      </c>
      <c r="F50" s="7">
        <f>Queries!I61</f>
        <v>5.9901970440000001E-2</v>
      </c>
      <c r="G50" s="7">
        <f>Queries!J61</f>
        <v>6.5892166279999997E-2</v>
      </c>
      <c r="H50" s="7">
        <f>Queries!K61</f>
        <v>8.3237131320000005E-2</v>
      </c>
      <c r="I50" s="7">
        <f>Queries!L61</f>
        <v>9.24317422E-2</v>
      </c>
      <c r="J50" s="7">
        <f>Queries!M61</f>
        <v>9.7681870200000007E-2</v>
      </c>
      <c r="K50" s="7">
        <f>Queries!N61</f>
        <v>0.119775167</v>
      </c>
      <c r="L50" s="7">
        <f>Queries!O61</f>
        <v>0.12154298644</v>
      </c>
      <c r="M50" s="7">
        <f>Queries!P61</f>
        <v>0.2041271834</v>
      </c>
      <c r="N50" s="7">
        <f>Queries!Q61</f>
        <v>0.22704833684</v>
      </c>
      <c r="O50" s="7">
        <f>Queries!R61</f>
        <v>0.55381284291999999</v>
      </c>
      <c r="P50" s="7">
        <f>Queries!S61</f>
        <v>0.52857305552</v>
      </c>
      <c r="Q50" s="7">
        <f>Queries!T61</f>
        <v>0.54485203680000005</v>
      </c>
      <c r="R50" s="7">
        <f>Queries!U61</f>
        <v>0.48789041840000003</v>
      </c>
      <c r="S50" s="5"/>
      <c r="T50" s="7">
        <f>Queries!V61</f>
        <v>0.69130838388000004</v>
      </c>
      <c r="U50" s="7">
        <f>Queries!W61</f>
        <v>0.56225346255999997</v>
      </c>
      <c r="V50" s="7">
        <f>Queries!X61</f>
        <v>0.58083411171999999</v>
      </c>
      <c r="W50" s="7">
        <f>Queries!Y61</f>
        <v>0.46060318255999999</v>
      </c>
      <c r="X50" s="7">
        <f>Queries!Z61</f>
        <v>0.54502361196000004</v>
      </c>
      <c r="Y50" s="7">
        <f>Queries!AA61</f>
        <v>0.56891950144000003</v>
      </c>
      <c r="Z50" s="7">
        <f>Queries!AB61</f>
        <v>0.57273205687999995</v>
      </c>
      <c r="AA50" s="7">
        <f>Queries!AC61</f>
        <v>0.49761109471999998</v>
      </c>
      <c r="AB50" s="7">
        <f>Queries!AD61</f>
        <v>0.51548125832000002</v>
      </c>
      <c r="AC50" s="7">
        <f>Queries!AE61</f>
        <v>0.57893336035999998</v>
      </c>
      <c r="AD50" s="7">
        <f>Queries!AF61</f>
        <v>0.58482077072000005</v>
      </c>
      <c r="AE50" s="7">
        <f>Queries!AG61</f>
        <v>0.60769922860000003</v>
      </c>
      <c r="AF50" s="7">
        <f>Queries!AH61</f>
        <v>0.62867198323999995</v>
      </c>
      <c r="AG50" s="7"/>
      <c r="AH50" s="7"/>
      <c r="AI50" s="7"/>
      <c r="AJ50" s="7"/>
      <c r="AK50" s="7"/>
      <c r="AL50" s="7"/>
      <c r="AM50" s="7"/>
    </row>
    <row r="51" spans="1:39" x14ac:dyDescent="0.35">
      <c r="A51" s="22" t="s">
        <v>122</v>
      </c>
      <c r="B51" s="7"/>
      <c r="C51" s="5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5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1:39" x14ac:dyDescent="0.35">
      <c r="A52" s="6" t="s">
        <v>111</v>
      </c>
      <c r="B52" s="7">
        <f>Queries!F69</f>
        <v>5.6174101749999997E-4</v>
      </c>
      <c r="C52" s="5"/>
      <c r="D52" s="7">
        <f>Queries!G69</f>
        <v>1.4449256424999999E-3</v>
      </c>
      <c r="E52" s="7">
        <f>Queries!H69</f>
        <v>2.3281102675E-3</v>
      </c>
      <c r="F52" s="7">
        <f>Queries!I69</f>
        <v>3.3517301467999999E-3</v>
      </c>
      <c r="G52" s="7">
        <f>Queries!J69</f>
        <v>4.3051323990000003E-3</v>
      </c>
      <c r="H52" s="7">
        <f>Queries!K69</f>
        <v>5.3916362536000004E-3</v>
      </c>
      <c r="I52" s="7">
        <f>Queries!L69</f>
        <v>6.3826009395999998E-3</v>
      </c>
      <c r="J52" s="7">
        <f>Queries!M69</f>
        <v>7.3273280375999996E-3</v>
      </c>
      <c r="K52" s="7">
        <f>Queries!N69</f>
        <v>1.0246672788899999E-2</v>
      </c>
      <c r="L52" s="7">
        <f>Queries!O69</f>
        <v>1.2927760459099999E-2</v>
      </c>
      <c r="M52" s="7">
        <f>Queries!P69</f>
        <v>1.53541201743E-2</v>
      </c>
      <c r="N52" s="7">
        <f>Queries!Q69</f>
        <v>1.76670569518E-2</v>
      </c>
      <c r="O52" s="7">
        <f>Queries!R69</f>
        <v>2.0350843594199999E-2</v>
      </c>
      <c r="P52" s="7">
        <f>Queries!S69</f>
        <v>2.2968115105399999E-2</v>
      </c>
      <c r="Q52" s="7">
        <f>Queries!T69</f>
        <v>2.5580815095100001E-2</v>
      </c>
      <c r="R52" s="7">
        <f>Queries!U69</f>
        <v>2.81927856097E-2</v>
      </c>
      <c r="S52" s="5"/>
      <c r="T52" s="7"/>
      <c r="U52" s="7"/>
      <c r="V52" s="7"/>
      <c r="W52" s="7"/>
      <c r="X52" s="7"/>
      <c r="Y52" s="7"/>
      <c r="Z52" s="7"/>
      <c r="AA52" s="7"/>
      <c r="AB52" s="7">
        <f>Queries!AD69</f>
        <v>3.7295434736599999E-2</v>
      </c>
      <c r="AC52" s="7">
        <f>Queries!AE69</f>
        <v>4.3680668638399998E-2</v>
      </c>
      <c r="AD52" s="7">
        <f>Queries!AF69</f>
        <v>3.0096988395799999E-2</v>
      </c>
      <c r="AE52" s="7">
        <f>Queries!AG69</f>
        <v>3.1131843037599999E-2</v>
      </c>
      <c r="AF52" s="7">
        <f>Queries!AH69</f>
        <v>3.2996625359100001E-2</v>
      </c>
      <c r="AG52" s="7"/>
      <c r="AH52" s="7"/>
      <c r="AI52" s="7"/>
      <c r="AJ52" s="7"/>
      <c r="AK52" s="7"/>
      <c r="AL52" s="7"/>
      <c r="AM52" s="7"/>
    </row>
    <row r="53" spans="1:39" x14ac:dyDescent="0.35">
      <c r="A53" s="11" t="s">
        <v>36</v>
      </c>
      <c r="B53" s="12">
        <f>SUM(B49,B45,B41,B36,B23,B2,B30)</f>
        <v>345.55366995837994</v>
      </c>
      <c r="C53" s="2"/>
      <c r="D53" s="12">
        <f t="shared" ref="D53:R53" si="8">SUM(D49,D45,D41,D36,D23,D2,D30)</f>
        <v>325.82705834153762</v>
      </c>
      <c r="E53" s="12">
        <f t="shared" si="8"/>
        <v>331.79249820249237</v>
      </c>
      <c r="F53" s="12">
        <f t="shared" si="8"/>
        <v>331.50072911870393</v>
      </c>
      <c r="G53" s="12">
        <f t="shared" si="8"/>
        <v>343.72919617466698</v>
      </c>
      <c r="H53" s="12">
        <f t="shared" si="8"/>
        <v>374.72632226484723</v>
      </c>
      <c r="I53" s="12">
        <f t="shared" si="8"/>
        <v>387.21753673673743</v>
      </c>
      <c r="J53" s="12">
        <f t="shared" si="8"/>
        <v>392.61169750516399</v>
      </c>
      <c r="K53" s="12">
        <f t="shared" si="8"/>
        <v>400.94701528812811</v>
      </c>
      <c r="L53" s="12">
        <f t="shared" si="8"/>
        <v>395.88107237234544</v>
      </c>
      <c r="M53" s="12">
        <f t="shared" si="8"/>
        <v>394.63957183431222</v>
      </c>
      <c r="N53" s="12">
        <f t="shared" si="8"/>
        <v>356.17234902804665</v>
      </c>
      <c r="O53" s="12">
        <f t="shared" si="8"/>
        <v>365.96677930493888</v>
      </c>
      <c r="P53" s="12">
        <f t="shared" si="8"/>
        <v>351.7797086979632</v>
      </c>
      <c r="Q53" s="12">
        <f t="shared" si="8"/>
        <v>365.44498866224495</v>
      </c>
      <c r="R53" s="12">
        <f t="shared" si="8"/>
        <v>366.39167342731497</v>
      </c>
      <c r="S53" s="2"/>
      <c r="T53" s="12">
        <f t="shared" ref="T53:AF53" si="9">SUM(T49,T45,T41,T36,T23,T2,T30)</f>
        <v>375.25688268058769</v>
      </c>
      <c r="U53" s="12">
        <f t="shared" si="9"/>
        <v>393.39360269247351</v>
      </c>
      <c r="V53" s="12">
        <f t="shared" si="9"/>
        <v>370.22695953615954</v>
      </c>
      <c r="W53" s="12">
        <f t="shared" si="9"/>
        <v>321.97392689928415</v>
      </c>
      <c r="X53" s="12">
        <f t="shared" si="9"/>
        <v>363.43756571908438</v>
      </c>
      <c r="Y53" s="12">
        <f t="shared" si="9"/>
        <v>380.42710277378677</v>
      </c>
      <c r="Z53" s="12">
        <f t="shared" si="9"/>
        <v>368.60228745145332</v>
      </c>
      <c r="AA53" s="12">
        <f t="shared" si="9"/>
        <v>369.07159183722354</v>
      </c>
      <c r="AB53" s="12">
        <f t="shared" si="9"/>
        <v>379.90332830615489</v>
      </c>
      <c r="AC53" s="12">
        <f t="shared" si="9"/>
        <v>376.12250869316921</v>
      </c>
      <c r="AD53" s="12">
        <f t="shared" si="9"/>
        <v>369.47329285133264</v>
      </c>
      <c r="AE53" s="12">
        <f t="shared" si="9"/>
        <v>369.83109347472708</v>
      </c>
      <c r="AF53" s="12">
        <f t="shared" si="9"/>
        <v>375.69796584355566</v>
      </c>
      <c r="AG53" s="4"/>
      <c r="AH53" s="4"/>
      <c r="AI53" s="4"/>
      <c r="AJ53" s="4"/>
      <c r="AK53" s="4"/>
      <c r="AL53" s="4"/>
      <c r="AM53" s="4"/>
    </row>
    <row r="54" spans="1:39" x14ac:dyDescent="0.35">
      <c r="A54" s="17" t="s">
        <v>37</v>
      </c>
    </row>
    <row r="55" spans="1:39" x14ac:dyDescent="0.35">
      <c r="A55" s="17" t="s">
        <v>38</v>
      </c>
    </row>
    <row r="56" spans="1:39" x14ac:dyDescent="0.35">
      <c r="A56" s="17" t="s">
        <v>102</v>
      </c>
    </row>
    <row r="57" spans="1:39" x14ac:dyDescent="0.35">
      <c r="A57" s="17" t="s">
        <v>39</v>
      </c>
    </row>
  </sheetData>
  <sortState xmlns:xlrd2="http://schemas.microsoft.com/office/spreadsheetml/2017/richdata2" ref="A31:AM35">
    <sortCondition descending="1" ref="AF31:AF35"/>
  </sortState>
  <conditionalFormatting sqref="C52 S52 S9 C9">
    <cfRule type="cellIs" dxfId="178" priority="185" stopIfTrue="1" operator="notEqual">
      <formula>C1048507</formula>
    </cfRule>
  </conditionalFormatting>
  <conditionalFormatting sqref="C10:C51 S10:S51 S3:S8">
    <cfRule type="cellIs" dxfId="177" priority="187" stopIfTrue="1" operator="notEqual">
      <formula>C1048502</formula>
    </cfRule>
  </conditionalFormatting>
  <conditionalFormatting sqref="C3:C8">
    <cfRule type="cellIs" dxfId="176" priority="188" stopIfTrue="1" operator="notEqual">
      <formula>C1048502</formula>
    </cfRule>
  </conditionalFormatting>
  <conditionalFormatting sqref="C8 S8">
    <cfRule type="cellIs" dxfId="175" priority="190" stopIfTrue="1" operator="notEqual">
      <formula>C1048508</formula>
    </cfRule>
  </conditionalFormatting>
  <pageMargins left="0.7" right="0.7" top="0.75" bottom="0.75" header="0.3" footer="0.3"/>
  <pageSetup orientation="portrait" r:id="rId1"/>
  <ignoredErrors>
    <ignoredError sqref="B4 R4 AB4:AF4 B34:AF34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3" id="{523AEBFF-F982-48C6-B013-21B45443EE48}">
            <xm:f>Queries!$AM$2="Y"</xm:f>
            <x14:dxf>
              <font>
                <color rgb="FFFF0000"/>
              </font>
            </x14:dxf>
          </x14:cfRule>
          <xm:sqref>B3</xm:sqref>
        </x14:conditionalFormatting>
        <x14:conditionalFormatting xmlns:xm="http://schemas.microsoft.com/office/excel/2006/main">
          <x14:cfRule type="expression" priority="181" id="{3DF654BE-4697-4B3A-87BD-633258A772BE}">
            <xm:f>Queries!$AM$3="Y"</xm:f>
            <x14:dxf>
              <font>
                <color rgb="FFFF0000"/>
              </font>
            </x14:dxf>
          </x14:cfRule>
          <xm:sqref>B5</xm:sqref>
        </x14:conditionalFormatting>
        <x14:conditionalFormatting xmlns:xm="http://schemas.microsoft.com/office/excel/2006/main">
          <x14:cfRule type="expression" priority="180" id="{D73DCB3A-2BFB-4210-9E9E-6578A725AD68}">
            <xm:f>Queries!$AM$4="Y"</xm:f>
            <x14:dxf>
              <font>
                <color rgb="FFFF0000"/>
              </font>
            </x14:dxf>
          </x14:cfRule>
          <xm:sqref>B6</xm:sqref>
        </x14:conditionalFormatting>
        <x14:conditionalFormatting xmlns:xm="http://schemas.microsoft.com/office/excel/2006/main">
          <x14:cfRule type="expression" priority="179" id="{98727D52-D904-4CC4-9DE7-79AAD561E6B4}">
            <xm:f>Queries!$AM$5="Y"</xm:f>
            <x14:dxf>
              <font>
                <color rgb="FFFF0000"/>
              </font>
            </x14:dxf>
          </x14:cfRule>
          <xm:sqref>B7:B8</xm:sqref>
        </x14:conditionalFormatting>
        <x14:conditionalFormatting xmlns:xm="http://schemas.microsoft.com/office/excel/2006/main">
          <x14:cfRule type="expression" priority="178" id="{C71E1ED2-A394-4676-BB13-7560E3B7C0A2}">
            <xm:f>Queries!$AM$6="Y"</xm:f>
            <x14:dxf>
              <font>
                <color rgb="FFFF0000"/>
              </font>
            </x14:dxf>
          </x14:cfRule>
          <xm:sqref>B9</xm:sqref>
        </x14:conditionalFormatting>
        <x14:conditionalFormatting xmlns:xm="http://schemas.microsoft.com/office/excel/2006/main">
          <x14:cfRule type="expression" priority="177" id="{5EFF56C5-DA81-4EF4-AFCC-DDA0E490906D}">
            <xm:f>Queries!$AM$7="Y"</xm:f>
            <x14:dxf>
              <font>
                <color rgb="FFFF0000"/>
              </font>
            </x14:dxf>
          </x14:cfRule>
          <xm:sqref>B8</xm:sqref>
        </x14:conditionalFormatting>
        <x14:conditionalFormatting xmlns:xm="http://schemas.microsoft.com/office/excel/2006/main">
          <x14:cfRule type="expression" priority="176" id="{B7575E85-4427-494F-8432-D1609FC6A142}">
            <xm:f>Queries!$AM$8="Y"</xm:f>
            <x14:dxf>
              <font>
                <color rgb="FFFF0000"/>
              </font>
            </x14:dxf>
          </x14:cfRule>
          <xm:sqref>B10</xm:sqref>
        </x14:conditionalFormatting>
        <x14:conditionalFormatting xmlns:xm="http://schemas.microsoft.com/office/excel/2006/main">
          <x14:cfRule type="expression" priority="175" id="{0F85939D-CEE4-49C3-9F39-ABF37A9FB853}">
            <xm:f>Queries!$AM$9="Y"</xm:f>
            <x14:dxf>
              <font>
                <color rgb="FFFF0000"/>
              </font>
            </x14:dxf>
          </x14:cfRule>
          <xm:sqref>B11</xm:sqref>
        </x14:conditionalFormatting>
        <x14:conditionalFormatting xmlns:xm="http://schemas.microsoft.com/office/excel/2006/main">
          <x14:cfRule type="expression" priority="174" id="{833D30FB-3340-4AF4-BA59-02105BD7A724}">
            <xm:f>Queries!$AM$10="Y"</xm:f>
            <x14:dxf>
              <font>
                <color rgb="FFFF0000"/>
              </font>
            </x14:dxf>
          </x14:cfRule>
          <xm:sqref>B12</xm:sqref>
        </x14:conditionalFormatting>
        <x14:conditionalFormatting xmlns:xm="http://schemas.microsoft.com/office/excel/2006/main">
          <x14:cfRule type="expression" priority="173" id="{7CA70CB7-7573-4FB1-B075-0245D7B6E89F}">
            <xm:f>Queries!$AM$11="Y"</xm:f>
            <x14:dxf>
              <font>
                <color rgb="FFFF0000"/>
              </font>
            </x14:dxf>
          </x14:cfRule>
          <xm:sqref>B13</xm:sqref>
        </x14:conditionalFormatting>
        <x14:conditionalFormatting xmlns:xm="http://schemas.microsoft.com/office/excel/2006/main">
          <x14:cfRule type="expression" priority="172" id="{AF9861CA-0986-4156-8694-FB5B078F9BD6}">
            <xm:f>Queries!$AM$12="Y"</xm:f>
            <x14:dxf>
              <font>
                <color rgb="FFFF0000"/>
              </font>
            </x14:dxf>
          </x14:cfRule>
          <xm:sqref>B14</xm:sqref>
        </x14:conditionalFormatting>
        <x14:conditionalFormatting xmlns:xm="http://schemas.microsoft.com/office/excel/2006/main">
          <x14:cfRule type="expression" priority="171" id="{099CA14F-A66C-42A0-909D-056097643B3D}">
            <xm:f>Queries!$AM$13="Y"</xm:f>
            <x14:dxf>
              <font>
                <color rgb="FFFF0000"/>
              </font>
            </x14:dxf>
          </x14:cfRule>
          <xm:sqref>B15</xm:sqref>
        </x14:conditionalFormatting>
        <x14:conditionalFormatting xmlns:xm="http://schemas.microsoft.com/office/excel/2006/main">
          <x14:cfRule type="expression" priority="170" id="{21258C34-6BF5-4A36-AB44-D810EBF508A9}">
            <xm:f>Queries!$AM$14="Y"</xm:f>
            <x14:dxf>
              <font>
                <color rgb="FFFF0000"/>
              </font>
            </x14:dxf>
          </x14:cfRule>
          <xm:sqref>B16</xm:sqref>
        </x14:conditionalFormatting>
        <x14:conditionalFormatting xmlns:xm="http://schemas.microsoft.com/office/excel/2006/main">
          <x14:cfRule type="expression" priority="169" id="{3DB32C0F-BD92-4E7E-B078-D93D58561193}">
            <xm:f>Queries!$AM$15="Y"</xm:f>
            <x14:dxf>
              <font>
                <color rgb="FFFF0000"/>
              </font>
            </x14:dxf>
          </x14:cfRule>
          <xm:sqref>B17</xm:sqref>
        </x14:conditionalFormatting>
        <x14:conditionalFormatting xmlns:xm="http://schemas.microsoft.com/office/excel/2006/main">
          <x14:cfRule type="expression" priority="168" id="{169B5861-D1B7-4FF4-9AD2-A6DD4BD3FAAA}">
            <xm:f>Queries!$AM$16="Y"</xm:f>
            <x14:dxf>
              <font>
                <color rgb="FFFF0000"/>
              </font>
            </x14:dxf>
          </x14:cfRule>
          <xm:sqref>B18</xm:sqref>
        </x14:conditionalFormatting>
        <x14:conditionalFormatting xmlns:xm="http://schemas.microsoft.com/office/excel/2006/main">
          <x14:cfRule type="expression" priority="167" id="{7D293894-B430-4C87-A958-49DE89B3B779}">
            <xm:f>Queries!$AM$16="Y"</xm:f>
            <x14:dxf>
              <font>
                <color rgb="FFFF0000"/>
              </font>
            </x14:dxf>
          </x14:cfRule>
          <xm:sqref>B19</xm:sqref>
        </x14:conditionalFormatting>
        <x14:conditionalFormatting xmlns:xm="http://schemas.microsoft.com/office/excel/2006/main">
          <x14:cfRule type="expression" priority="166" id="{CA10EDDD-6552-4549-B1F3-224B2C564B81}">
            <xm:f>Queries!$AM$18="Y"</xm:f>
            <x14:dxf>
              <font>
                <color rgb="FFFF0000"/>
              </font>
            </x14:dxf>
          </x14:cfRule>
          <xm:sqref>B20</xm:sqref>
        </x14:conditionalFormatting>
        <x14:conditionalFormatting xmlns:xm="http://schemas.microsoft.com/office/excel/2006/main">
          <x14:cfRule type="expression" priority="165" id="{48B05888-8D64-4220-BBE1-CF64718580DB}">
            <xm:f>Queries!$AM$19="Y"</xm:f>
            <x14:dxf>
              <font>
                <color rgb="FFFF0000"/>
              </font>
            </x14:dxf>
          </x14:cfRule>
          <xm:sqref>B21</xm:sqref>
        </x14:conditionalFormatting>
        <x14:conditionalFormatting xmlns:xm="http://schemas.microsoft.com/office/excel/2006/main">
          <x14:cfRule type="expression" priority="164" id="{4792211D-E0DD-4405-891B-E98F858289AC}">
            <xm:f>Queries!$AM$20="Y"</xm:f>
            <x14:dxf>
              <font>
                <color rgb="FFFF0000"/>
              </font>
            </x14:dxf>
          </x14:cfRule>
          <xm:sqref>B22</xm:sqref>
        </x14:conditionalFormatting>
        <x14:conditionalFormatting xmlns:xm="http://schemas.microsoft.com/office/excel/2006/main">
          <x14:cfRule type="expression" priority="163" id="{12B0A34B-B59D-4B04-A97E-079B5A7F52F4}">
            <xm:f>Queries!$AM$21="Y"</xm:f>
            <x14:dxf>
              <font>
                <color rgb="FFFF0000"/>
              </font>
            </x14:dxf>
          </x14:cfRule>
          <xm:sqref>B24</xm:sqref>
        </x14:conditionalFormatting>
        <x14:conditionalFormatting xmlns:xm="http://schemas.microsoft.com/office/excel/2006/main">
          <x14:cfRule type="expression" priority="162" id="{EE2E2A05-DE84-41D7-9699-262AF2C2AF6E}">
            <xm:f>Queries!$AM$22="Y"</xm:f>
            <x14:dxf>
              <font>
                <color rgb="FFFF0000"/>
              </font>
            </x14:dxf>
          </x14:cfRule>
          <xm:sqref>B25</xm:sqref>
        </x14:conditionalFormatting>
        <x14:conditionalFormatting xmlns:xm="http://schemas.microsoft.com/office/excel/2006/main">
          <x14:cfRule type="expression" priority="161" id="{C9DBACEB-51C1-409C-8963-A171F9306246}">
            <xm:f>Queries!$AM$23="Y"</xm:f>
            <x14:dxf>
              <font>
                <color rgb="FFFF0000"/>
              </font>
            </x14:dxf>
          </x14:cfRule>
          <xm:sqref>B26</xm:sqref>
        </x14:conditionalFormatting>
        <x14:conditionalFormatting xmlns:xm="http://schemas.microsoft.com/office/excel/2006/main">
          <x14:cfRule type="expression" priority="160" id="{38779DF2-B22D-45C4-92F8-AA4B2CE72C3C}">
            <xm:f>Queries!$AM$24="Y"</xm:f>
            <x14:dxf>
              <font>
                <color rgb="FFFF0000"/>
              </font>
            </x14:dxf>
          </x14:cfRule>
          <xm:sqref>B27</xm:sqref>
        </x14:conditionalFormatting>
        <x14:conditionalFormatting xmlns:xm="http://schemas.microsoft.com/office/excel/2006/main">
          <x14:cfRule type="expression" priority="159" id="{34C3563D-8780-4F19-B02F-28A0817E51EF}">
            <xm:f>Queries!$AM$25="Y"</xm:f>
            <x14:dxf>
              <font>
                <color rgb="FFFF0000"/>
              </font>
            </x14:dxf>
          </x14:cfRule>
          <xm:sqref>B28</xm:sqref>
        </x14:conditionalFormatting>
        <x14:conditionalFormatting xmlns:xm="http://schemas.microsoft.com/office/excel/2006/main">
          <x14:cfRule type="expression" priority="158" id="{28040E2C-B382-4DB5-98E3-3688AB66E95E}">
            <xm:f>Queries!$AM$26="Y"</xm:f>
            <x14:dxf>
              <font>
                <color rgb="FFFF0000"/>
              </font>
            </x14:dxf>
          </x14:cfRule>
          <xm:sqref>B29</xm:sqref>
        </x14:conditionalFormatting>
        <x14:conditionalFormatting xmlns:xm="http://schemas.microsoft.com/office/excel/2006/main">
          <x14:cfRule type="expression" priority="157" id="{5512D30D-3CA4-46D2-9AAB-6FD6734AA024}">
            <xm:f>Queries!$AM$27="Y"</xm:f>
            <x14:dxf>
              <font>
                <color rgb="FFFF0000"/>
              </font>
            </x14:dxf>
          </x14:cfRule>
          <xm:sqref>B31</xm:sqref>
        </x14:conditionalFormatting>
        <x14:conditionalFormatting xmlns:xm="http://schemas.microsoft.com/office/excel/2006/main">
          <x14:cfRule type="expression" priority="156" id="{59EF03E3-C3D4-4051-A2D6-0F5460A8223F}">
            <xm:f>Queries!$AM$28="Y"</xm:f>
            <x14:dxf>
              <font>
                <color rgb="FFFF0000"/>
              </font>
            </x14:dxf>
          </x14:cfRule>
          <xm:sqref>B32</xm:sqref>
        </x14:conditionalFormatting>
        <x14:conditionalFormatting xmlns:xm="http://schemas.microsoft.com/office/excel/2006/main">
          <x14:cfRule type="expression" priority="155" id="{6AF8DA10-22B1-48DF-9BDC-54E6B5195C13}">
            <xm:f>Queries!$AM$29="Y"</xm:f>
            <x14:dxf>
              <font>
                <color rgb="FFFF0000"/>
              </font>
            </x14:dxf>
          </x14:cfRule>
          <xm:sqref>B33</xm:sqref>
        </x14:conditionalFormatting>
        <x14:conditionalFormatting xmlns:xm="http://schemas.microsoft.com/office/excel/2006/main">
          <x14:cfRule type="expression" priority="152" id="{F14DC43D-8F9A-4AE7-8438-8332D7412973}">
            <xm:f>Queries!$AM$32="Y"</xm:f>
            <x14:dxf>
              <font>
                <color rgb="FFFF0000"/>
              </font>
            </x14:dxf>
          </x14:cfRule>
          <x14:cfRule type="expression" priority="153" id="{DD56935B-E81F-4048-B7BF-BB04F9C8F378}">
            <xm:f>Queries!$AM$31="Y"</xm:f>
            <x14:dxf>
              <font>
                <color rgb="FFFF0000"/>
              </font>
            </x14:dxf>
          </x14:cfRule>
          <x14:cfRule type="expression" priority="154" id="{1726A320-7E03-4F78-BF6B-ADA7E7CD968B}">
            <xm:f>Queries!$AM30="Y"</xm:f>
            <x14:dxf>
              <font>
                <color rgb="FFFF0000"/>
              </font>
            </x14:dxf>
          </x14:cfRule>
          <xm:sqref>B34 D34:R34 T34:AF34</xm:sqref>
        </x14:conditionalFormatting>
        <x14:conditionalFormatting xmlns:xm="http://schemas.microsoft.com/office/excel/2006/main">
          <x14:cfRule type="expression" priority="151" id="{DF88E562-FD1E-46B7-B54D-81FC562CC49D}">
            <xm:f>Queries!$AM$33="Y"</xm:f>
            <x14:dxf>
              <font>
                <color rgb="FFFF0000"/>
              </font>
            </x14:dxf>
          </x14:cfRule>
          <xm:sqref>B35</xm:sqref>
        </x14:conditionalFormatting>
        <x14:conditionalFormatting xmlns:xm="http://schemas.microsoft.com/office/excel/2006/main">
          <x14:cfRule type="expression" priority="133" id="{915DC111-EE26-4FA7-AD80-07433DA19D76}">
            <xm:f>Queries!$AM$34="Y"</xm:f>
            <x14:dxf>
              <font>
                <color rgb="FFFF0000"/>
              </font>
            </x14:dxf>
          </x14:cfRule>
          <x14:cfRule type="expression" priority="134" id="{E41C18C9-2CE2-445C-92EE-BF48F78EFDA3}">
            <xm:f>Queries!$AM$54="Y"</xm:f>
            <x14:dxf>
              <font>
                <color rgb="FFFF0000"/>
              </font>
            </x14:dxf>
          </x14:cfRule>
          <x14:cfRule type="expression" priority="135" id="{492CAB2F-7F4B-4618-822D-D14914B5F266}">
            <xm:f>Queries!$AM$53="Y"</xm:f>
            <x14:dxf>
              <font>
                <color rgb="FFFF0000"/>
              </font>
            </x14:dxf>
          </x14:cfRule>
          <x14:cfRule type="expression" priority="136" id="{69C04236-3535-4217-8343-C9F851914020}">
            <xm:f>Queries!$AM$52="Y"</xm:f>
            <x14:dxf>
              <font>
                <color rgb="FFFF0000"/>
              </font>
            </x14:dxf>
          </x14:cfRule>
          <x14:cfRule type="expression" priority="137" id="{FAEEDCE6-03E7-472C-9112-CC84AF5F855F}">
            <xm:f>Queries!$AM$51="Y"</xm:f>
            <x14:dxf>
              <font>
                <color rgb="FFFF0000"/>
              </font>
            </x14:dxf>
          </x14:cfRule>
          <x14:cfRule type="expression" priority="138" id="{972A1A11-90D7-4F67-802E-1F3C9C74CE27}">
            <xm:f>Queries!$AM$50="Y"</xm:f>
            <x14:dxf>
              <font>
                <color rgb="FFFF0000"/>
              </font>
            </x14:dxf>
          </x14:cfRule>
          <x14:cfRule type="expression" priority="139" id="{39F338D2-2DA9-4AE1-BEF4-72334DF8C386}">
            <xm:f>Queries!$AM$49="Y"</xm:f>
            <x14:dxf>
              <font>
                <color rgb="FFFF0000"/>
              </font>
            </x14:dxf>
          </x14:cfRule>
          <x14:cfRule type="expression" priority="140" id="{5C8E72A8-31CA-409A-9BBF-AA0ABCB2EF4C}">
            <xm:f>Queries!$AM$48="Y"</xm:f>
            <x14:dxf>
              <font>
                <color rgb="FFFF0000"/>
              </font>
            </x14:dxf>
          </x14:cfRule>
          <x14:cfRule type="expression" priority="141" id="{41107747-1765-477E-BB5E-B834896C43EA}">
            <xm:f>Queries!$AM$47="Y"</xm:f>
            <x14:dxf>
              <font>
                <color rgb="FFFF0000"/>
              </font>
            </x14:dxf>
          </x14:cfRule>
          <x14:cfRule type="expression" priority="142" id="{38F36287-0ADD-49FC-BAC8-A12DE92188A4}">
            <xm:f>Queries!$AM$46="Y"</xm:f>
            <x14:dxf>
              <font>
                <color rgb="FFFF0000"/>
              </font>
            </x14:dxf>
          </x14:cfRule>
          <x14:cfRule type="expression" priority="143" id="{33BA4D58-A000-417E-B2F0-8DE8044AB926}">
            <xm:f>Queries!$AM$45="Y"</xm:f>
            <x14:dxf>
              <font>
                <color rgb="FFFF0000"/>
              </font>
            </x14:dxf>
          </x14:cfRule>
          <x14:cfRule type="expression" priority="144" id="{7ACB99C6-C514-490F-A90A-AE6D5969327F}">
            <xm:f>Queries!$AM$44="Y"</xm:f>
            <x14:dxf>
              <font>
                <color rgb="FFFF0000"/>
              </font>
            </x14:dxf>
          </x14:cfRule>
          <x14:cfRule type="expression" priority="145" id="{D5A9B1E3-E2CB-43F4-A4A6-695716D52DD6}">
            <xm:f>Queries!$AM$43="Y"</xm:f>
            <x14:dxf>
              <font>
                <color rgb="FFFF0000"/>
              </font>
            </x14:dxf>
          </x14:cfRule>
          <x14:cfRule type="expression" priority="146" id="{4E0B6134-C91D-40E9-9FEB-E3D2A6EEA825}">
            <xm:f>Queries!$AM$42="Y"</xm:f>
            <x14:dxf>
              <font>
                <color rgb="FFFF0000"/>
              </font>
            </x14:dxf>
          </x14:cfRule>
          <x14:cfRule type="expression" priority="147" id="{072DE175-0766-476D-BAA1-201D92E3668B}">
            <xm:f>Queries!$AM$40="Y"</xm:f>
            <x14:dxf>
              <font>
                <color rgb="FFFF0000"/>
              </font>
            </x14:dxf>
          </x14:cfRule>
          <x14:cfRule type="expression" priority="148" id="{0C4750E1-DC56-40A5-B1BE-5A181138364C}">
            <xm:f>Queries!$AM$40="Y"</xm:f>
            <x14:dxf>
              <font>
                <color rgb="FFFF0000"/>
              </font>
            </x14:dxf>
          </x14:cfRule>
          <x14:cfRule type="expression" priority="149" id="{96FCB267-EF99-4EB8-97A9-81D375A8F470}">
            <xm:f>Queries!$AM$39="Y"</xm:f>
            <x14:dxf>
              <font>
                <color rgb="FFFF0000"/>
              </font>
            </x14:dxf>
          </x14:cfRule>
          <x14:cfRule type="expression" priority="150" id="{C65A203A-8DEF-4F02-96E0-04B2EFB917F8}">
            <xm:f>Queries!$AM$38="Y"</xm:f>
            <x14:dxf>
              <font>
                <color rgb="FFFF0000"/>
              </font>
            </x14:dxf>
          </x14:cfRule>
          <xm:sqref>B37</xm:sqref>
        </x14:conditionalFormatting>
        <x14:conditionalFormatting xmlns:xm="http://schemas.microsoft.com/office/excel/2006/main">
          <x14:cfRule type="expression" priority="132" id="{2EB98C40-37DA-46BD-AAA5-73A9CBB6B3EA}">
            <xm:f>Queries!$AM$62="Y"</xm:f>
            <x14:dxf>
              <font>
                <color rgb="FFFF0000"/>
              </font>
            </x14:dxf>
          </x14:cfRule>
          <xm:sqref>B38</xm:sqref>
        </x14:conditionalFormatting>
        <x14:conditionalFormatting xmlns:xm="http://schemas.microsoft.com/office/excel/2006/main">
          <x14:cfRule type="expression" priority="131" id="{53F40691-7D37-4A75-A594-372AECB6CB8F}">
            <xm:f>Queries!$AM$36="Y"</xm:f>
            <x14:dxf>
              <font>
                <color rgb="FFFF0000"/>
              </font>
            </x14:dxf>
          </x14:cfRule>
          <xm:sqref>B39</xm:sqref>
        </x14:conditionalFormatting>
        <x14:conditionalFormatting xmlns:xm="http://schemas.microsoft.com/office/excel/2006/main">
          <x14:cfRule type="expression" priority="130" id="{3D94ABC8-C30C-4ABA-81BB-9858DB9A385E}">
            <xm:f>Queries!$AM$37="Y"</xm:f>
            <x14:dxf>
              <font>
                <color rgb="FFFF0000"/>
              </font>
            </x14:dxf>
          </x14:cfRule>
          <xm:sqref>B40</xm:sqref>
        </x14:conditionalFormatting>
        <x14:conditionalFormatting xmlns:xm="http://schemas.microsoft.com/office/excel/2006/main">
          <x14:cfRule type="expression" priority="129" id="{722C8312-8FC3-4E50-8751-AA118D4D49DB}">
            <xm:f>Queries!$AM$55="Y"</xm:f>
            <x14:dxf>
              <font>
                <color rgb="FFFF0000"/>
              </font>
            </x14:dxf>
          </x14:cfRule>
          <xm:sqref>B42</xm:sqref>
        </x14:conditionalFormatting>
        <x14:conditionalFormatting xmlns:xm="http://schemas.microsoft.com/office/excel/2006/main">
          <x14:cfRule type="expression" priority="128" id="{C57435DC-B81F-4210-B171-B5AFE694F7A6}">
            <xm:f>Queries!$AM$56="Y"</xm:f>
            <x14:dxf>
              <font>
                <color rgb="FFFF0000"/>
              </font>
            </x14:dxf>
          </x14:cfRule>
          <xm:sqref>B43</xm:sqref>
        </x14:conditionalFormatting>
        <x14:conditionalFormatting xmlns:xm="http://schemas.microsoft.com/office/excel/2006/main">
          <x14:cfRule type="expression" priority="127" id="{FC99162A-61B2-463C-B316-531461176B28}">
            <xm:f>Queries!$AM$57="Y"</xm:f>
            <x14:dxf>
              <font>
                <color rgb="FFFF0000"/>
              </font>
            </x14:dxf>
          </x14:cfRule>
          <xm:sqref>B44</xm:sqref>
        </x14:conditionalFormatting>
        <x14:conditionalFormatting xmlns:xm="http://schemas.microsoft.com/office/excel/2006/main">
          <x14:cfRule type="expression" priority="126" id="{A882BD40-A783-4CB8-B5C6-62119D7CC5D4}">
            <xm:f>Queries!$AM$58="Y"</xm:f>
            <x14:dxf>
              <font>
                <color rgb="FFFF0000"/>
              </font>
            </x14:dxf>
          </x14:cfRule>
          <xm:sqref>B46</xm:sqref>
        </x14:conditionalFormatting>
        <x14:conditionalFormatting xmlns:xm="http://schemas.microsoft.com/office/excel/2006/main">
          <x14:cfRule type="expression" priority="125" id="{00307C6A-D008-484C-B695-BAF925338507}">
            <xm:f>Queries!$AM$59="Y"</xm:f>
            <x14:dxf>
              <font>
                <color rgb="FFFF0000"/>
              </font>
            </x14:dxf>
          </x14:cfRule>
          <xm:sqref>B47</xm:sqref>
        </x14:conditionalFormatting>
        <x14:conditionalFormatting xmlns:xm="http://schemas.microsoft.com/office/excel/2006/main">
          <x14:cfRule type="expression" priority="124" id="{1C98B5DA-F153-4571-B512-53CCCE047478}">
            <xm:f>Queries!$AM$60="Y"</xm:f>
            <x14:dxf>
              <font>
                <color rgb="FFFF0000"/>
              </font>
            </x14:dxf>
          </x14:cfRule>
          <xm:sqref>B48</xm:sqref>
        </x14:conditionalFormatting>
        <x14:conditionalFormatting xmlns:xm="http://schemas.microsoft.com/office/excel/2006/main">
          <x14:cfRule type="expression" priority="123" id="{670B48D4-E4CF-4561-B9FF-6A6BF7A9B2DA}">
            <xm:f>Queries!$AM$61="Y"</xm:f>
            <x14:dxf>
              <font>
                <color rgb="FFFF0000"/>
              </font>
            </x14:dxf>
          </x14:cfRule>
          <xm:sqref>B50:B52</xm:sqref>
        </x14:conditionalFormatting>
        <x14:conditionalFormatting xmlns:xm="http://schemas.microsoft.com/office/excel/2006/main">
          <x14:cfRule type="expression" priority="122" id="{8BD6D685-31F9-4E7F-95DE-BA0535E7A311}">
            <xm:f>Queries!$AM$2="Y"</xm:f>
            <x14:dxf>
              <font>
                <color rgb="FFFF0000"/>
              </font>
            </x14:dxf>
          </x14:cfRule>
          <xm:sqref>D3:R3</xm:sqref>
        </x14:conditionalFormatting>
        <x14:conditionalFormatting xmlns:xm="http://schemas.microsoft.com/office/excel/2006/main">
          <x14:cfRule type="expression" priority="120" id="{B0A199D9-B616-40CC-9FBB-163B46B6C2BC}">
            <xm:f>Queries!$AM$3="Y"</xm:f>
            <x14:dxf>
              <font>
                <color rgb="FFFF0000"/>
              </font>
            </x14:dxf>
          </x14:cfRule>
          <xm:sqref>D5:R5</xm:sqref>
        </x14:conditionalFormatting>
        <x14:conditionalFormatting xmlns:xm="http://schemas.microsoft.com/office/excel/2006/main">
          <x14:cfRule type="expression" priority="119" id="{AD3DFC72-9A7B-4C4E-9346-62179E6D232D}">
            <xm:f>Queries!$AM$4="Y"</xm:f>
            <x14:dxf>
              <font>
                <color rgb="FFFF0000"/>
              </font>
            </x14:dxf>
          </x14:cfRule>
          <xm:sqref>D6:R6</xm:sqref>
        </x14:conditionalFormatting>
        <x14:conditionalFormatting xmlns:xm="http://schemas.microsoft.com/office/excel/2006/main">
          <x14:cfRule type="expression" priority="118" id="{E3D0D279-842A-4962-AD2A-3121C3B4632A}">
            <xm:f>Queries!$AM$5="Y"</xm:f>
            <x14:dxf>
              <font>
                <color rgb="FFFF0000"/>
              </font>
            </x14:dxf>
          </x14:cfRule>
          <xm:sqref>D7:R8</xm:sqref>
        </x14:conditionalFormatting>
        <x14:conditionalFormatting xmlns:xm="http://schemas.microsoft.com/office/excel/2006/main">
          <x14:cfRule type="expression" priority="117" id="{92188C71-8476-40C1-B9C3-3910F7AF9FFC}">
            <xm:f>Queries!$AM$6="Y"</xm:f>
            <x14:dxf>
              <font>
                <color rgb="FFFF0000"/>
              </font>
            </x14:dxf>
          </x14:cfRule>
          <xm:sqref>D9:R9</xm:sqref>
        </x14:conditionalFormatting>
        <x14:conditionalFormatting xmlns:xm="http://schemas.microsoft.com/office/excel/2006/main">
          <x14:cfRule type="expression" priority="116" id="{C732A6A5-39F3-4E52-970D-0CF20B0C64E1}">
            <xm:f>Queries!$AM$7="Y"</xm:f>
            <x14:dxf>
              <font>
                <color rgb="FFFF0000"/>
              </font>
            </x14:dxf>
          </x14:cfRule>
          <xm:sqref>D8:R8</xm:sqref>
        </x14:conditionalFormatting>
        <x14:conditionalFormatting xmlns:xm="http://schemas.microsoft.com/office/excel/2006/main">
          <x14:cfRule type="expression" priority="115" id="{99D53BEE-1E93-4877-AE22-38F2B9BA5D1C}">
            <xm:f>Queries!$AM$8="Y"</xm:f>
            <x14:dxf>
              <font>
                <color rgb="FFFF0000"/>
              </font>
            </x14:dxf>
          </x14:cfRule>
          <xm:sqref>D10:R10</xm:sqref>
        </x14:conditionalFormatting>
        <x14:conditionalFormatting xmlns:xm="http://schemas.microsoft.com/office/excel/2006/main">
          <x14:cfRule type="expression" priority="114" id="{F908C59E-CEAC-4ABA-B152-B11B67A920FA}">
            <xm:f>Queries!$AM$9="Y"</xm:f>
            <x14:dxf>
              <font>
                <color rgb="FFFF0000"/>
              </font>
            </x14:dxf>
          </x14:cfRule>
          <xm:sqref>D11:R11</xm:sqref>
        </x14:conditionalFormatting>
        <x14:conditionalFormatting xmlns:xm="http://schemas.microsoft.com/office/excel/2006/main">
          <x14:cfRule type="expression" priority="113" id="{3FD3AA43-C716-4CA0-ACE4-4AEA38066420}">
            <xm:f>Queries!$AM$10="Y"</xm:f>
            <x14:dxf>
              <font>
                <color rgb="FFFF0000"/>
              </font>
            </x14:dxf>
          </x14:cfRule>
          <xm:sqref>D12:R12</xm:sqref>
        </x14:conditionalFormatting>
        <x14:conditionalFormatting xmlns:xm="http://schemas.microsoft.com/office/excel/2006/main">
          <x14:cfRule type="expression" priority="112" id="{220A68AD-1649-4F07-8807-3D71FD718D69}">
            <xm:f>Queries!$AM$11="Y"</xm:f>
            <x14:dxf>
              <font>
                <color rgb="FFFF0000"/>
              </font>
            </x14:dxf>
          </x14:cfRule>
          <xm:sqref>D13:R13</xm:sqref>
        </x14:conditionalFormatting>
        <x14:conditionalFormatting xmlns:xm="http://schemas.microsoft.com/office/excel/2006/main">
          <x14:cfRule type="expression" priority="111" id="{8A261E46-3F7B-4B5E-B259-B782AA43E77A}">
            <xm:f>Queries!$AM$12="Y"</xm:f>
            <x14:dxf>
              <font>
                <color rgb="FFFF0000"/>
              </font>
            </x14:dxf>
          </x14:cfRule>
          <xm:sqref>D14:R14</xm:sqref>
        </x14:conditionalFormatting>
        <x14:conditionalFormatting xmlns:xm="http://schemas.microsoft.com/office/excel/2006/main">
          <x14:cfRule type="expression" priority="110" id="{6BED1569-AEC9-4115-B84C-7AB9F7117714}">
            <xm:f>Queries!$AM$13="Y"</xm:f>
            <x14:dxf>
              <font>
                <color rgb="FFFF0000"/>
              </font>
            </x14:dxf>
          </x14:cfRule>
          <xm:sqref>D15:R15</xm:sqref>
        </x14:conditionalFormatting>
        <x14:conditionalFormatting xmlns:xm="http://schemas.microsoft.com/office/excel/2006/main">
          <x14:cfRule type="expression" priority="109" id="{88FBC253-91D8-42C1-B1D5-473BA5523E68}">
            <xm:f>Queries!$AM$14="Y"</xm:f>
            <x14:dxf>
              <font>
                <color rgb="FFFF0000"/>
              </font>
            </x14:dxf>
          </x14:cfRule>
          <xm:sqref>D16:R16</xm:sqref>
        </x14:conditionalFormatting>
        <x14:conditionalFormatting xmlns:xm="http://schemas.microsoft.com/office/excel/2006/main">
          <x14:cfRule type="expression" priority="108" id="{CC01CE7A-8A00-4107-AA66-9A01D3B86865}">
            <xm:f>Queries!$AM$15="Y"</xm:f>
            <x14:dxf>
              <font>
                <color rgb="FFFF0000"/>
              </font>
            </x14:dxf>
          </x14:cfRule>
          <xm:sqref>D17:R17</xm:sqref>
        </x14:conditionalFormatting>
        <x14:conditionalFormatting xmlns:xm="http://schemas.microsoft.com/office/excel/2006/main">
          <x14:cfRule type="expression" priority="107" id="{D794BAD1-1A38-4E82-9889-0C05C508FD94}">
            <xm:f>Queries!$AM$16="Y"</xm:f>
            <x14:dxf>
              <font>
                <color rgb="FFFF0000"/>
              </font>
            </x14:dxf>
          </x14:cfRule>
          <xm:sqref>D18:R18</xm:sqref>
        </x14:conditionalFormatting>
        <x14:conditionalFormatting xmlns:xm="http://schemas.microsoft.com/office/excel/2006/main">
          <x14:cfRule type="expression" priority="106" id="{7B0663E4-794C-4DAB-9C44-D7D408008A60}">
            <xm:f>Queries!$AM$16="Y"</xm:f>
            <x14:dxf>
              <font>
                <color rgb="FFFF0000"/>
              </font>
            </x14:dxf>
          </x14:cfRule>
          <xm:sqref>D19:R19</xm:sqref>
        </x14:conditionalFormatting>
        <x14:conditionalFormatting xmlns:xm="http://schemas.microsoft.com/office/excel/2006/main">
          <x14:cfRule type="expression" priority="105" id="{D437DDEB-363B-442C-ADDD-BCBCC463C401}">
            <xm:f>Queries!$AM$18="Y"</xm:f>
            <x14:dxf>
              <font>
                <color rgb="FFFF0000"/>
              </font>
            </x14:dxf>
          </x14:cfRule>
          <xm:sqref>D20:R20</xm:sqref>
        </x14:conditionalFormatting>
        <x14:conditionalFormatting xmlns:xm="http://schemas.microsoft.com/office/excel/2006/main">
          <x14:cfRule type="expression" priority="104" id="{6FDE39EB-996F-4E51-A32F-C3B2F2BB0B5C}">
            <xm:f>Queries!$AM$19="Y"</xm:f>
            <x14:dxf>
              <font>
                <color rgb="FFFF0000"/>
              </font>
            </x14:dxf>
          </x14:cfRule>
          <xm:sqref>D21:R21</xm:sqref>
        </x14:conditionalFormatting>
        <x14:conditionalFormatting xmlns:xm="http://schemas.microsoft.com/office/excel/2006/main">
          <x14:cfRule type="expression" priority="103" id="{4F84440B-0AF0-4AFC-A190-1AC0BC3479C0}">
            <xm:f>Queries!$AM$20="Y"</xm:f>
            <x14:dxf>
              <font>
                <color rgb="FFFF0000"/>
              </font>
            </x14:dxf>
          </x14:cfRule>
          <xm:sqref>D22:R22</xm:sqref>
        </x14:conditionalFormatting>
        <x14:conditionalFormatting xmlns:xm="http://schemas.microsoft.com/office/excel/2006/main">
          <x14:cfRule type="expression" priority="102" id="{7A00EFFE-B464-4AD6-8C11-E15357A15006}">
            <xm:f>Queries!$AM$21="Y"</xm:f>
            <x14:dxf>
              <font>
                <color rgb="FFFF0000"/>
              </font>
            </x14:dxf>
          </x14:cfRule>
          <xm:sqref>D24:R24</xm:sqref>
        </x14:conditionalFormatting>
        <x14:conditionalFormatting xmlns:xm="http://schemas.microsoft.com/office/excel/2006/main">
          <x14:cfRule type="expression" priority="101" id="{179B9FB2-9EC7-41EC-8662-F871A93CF169}">
            <xm:f>Queries!$AM$22="Y"</xm:f>
            <x14:dxf>
              <font>
                <color rgb="FFFF0000"/>
              </font>
            </x14:dxf>
          </x14:cfRule>
          <xm:sqref>D25:R25</xm:sqref>
        </x14:conditionalFormatting>
        <x14:conditionalFormatting xmlns:xm="http://schemas.microsoft.com/office/excel/2006/main">
          <x14:cfRule type="expression" priority="100" id="{6987CC70-11FD-4A8B-B2C3-91319A4DB0D8}">
            <xm:f>Queries!$AM$23="Y"</xm:f>
            <x14:dxf>
              <font>
                <color rgb="FFFF0000"/>
              </font>
            </x14:dxf>
          </x14:cfRule>
          <xm:sqref>D26:R26</xm:sqref>
        </x14:conditionalFormatting>
        <x14:conditionalFormatting xmlns:xm="http://schemas.microsoft.com/office/excel/2006/main">
          <x14:cfRule type="expression" priority="99" id="{FBFB0528-F757-45D8-83EB-B79689898509}">
            <xm:f>Queries!$AM$24="Y"</xm:f>
            <x14:dxf>
              <font>
                <color rgb="FFFF0000"/>
              </font>
            </x14:dxf>
          </x14:cfRule>
          <xm:sqref>D27:R27</xm:sqref>
        </x14:conditionalFormatting>
        <x14:conditionalFormatting xmlns:xm="http://schemas.microsoft.com/office/excel/2006/main">
          <x14:cfRule type="expression" priority="98" id="{B18F5408-6727-4FA7-BFF3-AD984322E9F6}">
            <xm:f>Queries!$AM$25="Y"</xm:f>
            <x14:dxf>
              <font>
                <color rgb="FFFF0000"/>
              </font>
            </x14:dxf>
          </x14:cfRule>
          <xm:sqref>D28:R28</xm:sqref>
        </x14:conditionalFormatting>
        <x14:conditionalFormatting xmlns:xm="http://schemas.microsoft.com/office/excel/2006/main">
          <x14:cfRule type="expression" priority="97" id="{551D4CD1-9CA3-4F60-AF46-D824F6848422}">
            <xm:f>Queries!$AM$26="Y"</xm:f>
            <x14:dxf>
              <font>
                <color rgb="FFFF0000"/>
              </font>
            </x14:dxf>
          </x14:cfRule>
          <xm:sqref>D29:R29</xm:sqref>
        </x14:conditionalFormatting>
        <x14:conditionalFormatting xmlns:xm="http://schemas.microsoft.com/office/excel/2006/main">
          <x14:cfRule type="expression" priority="96" id="{FC75177B-3A97-4C29-A903-3DF125F28B2D}">
            <xm:f>Queries!$AM$27="Y"</xm:f>
            <x14:dxf>
              <font>
                <color rgb="FFFF0000"/>
              </font>
            </x14:dxf>
          </x14:cfRule>
          <xm:sqref>D31:R31</xm:sqref>
        </x14:conditionalFormatting>
        <x14:conditionalFormatting xmlns:xm="http://schemas.microsoft.com/office/excel/2006/main">
          <x14:cfRule type="expression" priority="95" id="{4A84668F-D8BC-4845-9C17-D09A5637556F}">
            <xm:f>Queries!$AM$28="Y"</xm:f>
            <x14:dxf>
              <font>
                <color rgb="FFFF0000"/>
              </font>
            </x14:dxf>
          </x14:cfRule>
          <xm:sqref>D32:R32</xm:sqref>
        </x14:conditionalFormatting>
        <x14:conditionalFormatting xmlns:xm="http://schemas.microsoft.com/office/excel/2006/main">
          <x14:cfRule type="expression" priority="94" id="{E969DCB9-2EF4-4862-BD32-FD321B9E11AF}">
            <xm:f>Queries!$AM$29="Y"</xm:f>
            <x14:dxf>
              <font>
                <color rgb="FFFF0000"/>
              </font>
            </x14:dxf>
          </x14:cfRule>
          <xm:sqref>D33:R33</xm:sqref>
        </x14:conditionalFormatting>
        <x14:conditionalFormatting xmlns:xm="http://schemas.microsoft.com/office/excel/2006/main">
          <x14:cfRule type="expression" priority="90" id="{A1CB9B67-338F-4C2D-AA77-DDD33C8BA277}">
            <xm:f>Queries!$AM$33="Y"</xm:f>
            <x14:dxf>
              <font>
                <color rgb="FFFF0000"/>
              </font>
            </x14:dxf>
          </x14:cfRule>
          <xm:sqref>D35:R35</xm:sqref>
        </x14:conditionalFormatting>
        <x14:conditionalFormatting xmlns:xm="http://schemas.microsoft.com/office/excel/2006/main">
          <x14:cfRule type="expression" priority="72" id="{B965D465-9FDC-4E77-AD75-76F7C970C4B7}">
            <xm:f>Queries!$AM$34="Y"</xm:f>
            <x14:dxf>
              <font>
                <color rgb="FFFF0000"/>
              </font>
            </x14:dxf>
          </x14:cfRule>
          <x14:cfRule type="expression" priority="73" id="{1F94DA2D-1995-43D9-BCD1-B86E540E183D}">
            <xm:f>Queries!$AM$54="Y"</xm:f>
            <x14:dxf>
              <font>
                <color rgb="FFFF0000"/>
              </font>
            </x14:dxf>
          </x14:cfRule>
          <x14:cfRule type="expression" priority="74" id="{71D58AA8-BA44-4A05-9C57-AF5562309815}">
            <xm:f>Queries!$AM$53="Y"</xm:f>
            <x14:dxf>
              <font>
                <color rgb="FFFF0000"/>
              </font>
            </x14:dxf>
          </x14:cfRule>
          <x14:cfRule type="expression" priority="75" id="{8FDEFC4C-F445-4BE8-901C-3315FC2456A0}">
            <xm:f>Queries!$AM$52="Y"</xm:f>
            <x14:dxf>
              <font>
                <color rgb="FFFF0000"/>
              </font>
            </x14:dxf>
          </x14:cfRule>
          <x14:cfRule type="expression" priority="76" id="{8452E659-BC89-435D-B18F-5FDAD17DCCC7}">
            <xm:f>Queries!$AM$51="Y"</xm:f>
            <x14:dxf>
              <font>
                <color rgb="FFFF0000"/>
              </font>
            </x14:dxf>
          </x14:cfRule>
          <x14:cfRule type="expression" priority="77" id="{3C2944DE-561E-4AC5-9030-C9D14418700F}">
            <xm:f>Queries!$AM$50="Y"</xm:f>
            <x14:dxf>
              <font>
                <color rgb="FFFF0000"/>
              </font>
            </x14:dxf>
          </x14:cfRule>
          <x14:cfRule type="expression" priority="78" id="{130A4C06-0E1F-4E76-9238-AFD52D375CE0}">
            <xm:f>Queries!$AM$49="Y"</xm:f>
            <x14:dxf>
              <font>
                <color rgb="FFFF0000"/>
              </font>
            </x14:dxf>
          </x14:cfRule>
          <x14:cfRule type="expression" priority="79" id="{0B8C6B9C-BF0C-4276-A0CE-74FE7014D996}">
            <xm:f>Queries!$AM$48="Y"</xm:f>
            <x14:dxf>
              <font>
                <color rgb="FFFF0000"/>
              </font>
            </x14:dxf>
          </x14:cfRule>
          <x14:cfRule type="expression" priority="80" id="{AB039C2C-111E-4ED8-9D55-CE904F1F0C53}">
            <xm:f>Queries!$AM$47="Y"</xm:f>
            <x14:dxf>
              <font>
                <color rgb="FFFF0000"/>
              </font>
            </x14:dxf>
          </x14:cfRule>
          <x14:cfRule type="expression" priority="81" id="{8AF53711-BF9D-4E1D-9432-E4306A0A877D}">
            <xm:f>Queries!$AM$46="Y"</xm:f>
            <x14:dxf>
              <font>
                <color rgb="FFFF0000"/>
              </font>
            </x14:dxf>
          </x14:cfRule>
          <x14:cfRule type="expression" priority="82" id="{1099F0E5-4A18-4D8C-8497-8E2867BAA1E1}">
            <xm:f>Queries!$AM$45="Y"</xm:f>
            <x14:dxf>
              <font>
                <color rgb="FFFF0000"/>
              </font>
            </x14:dxf>
          </x14:cfRule>
          <x14:cfRule type="expression" priority="83" id="{F5295CC1-7B5C-45C8-A9FE-BF6AE3383D23}">
            <xm:f>Queries!$AM$44="Y"</xm:f>
            <x14:dxf>
              <font>
                <color rgb="FFFF0000"/>
              </font>
            </x14:dxf>
          </x14:cfRule>
          <x14:cfRule type="expression" priority="84" id="{80AEDB80-16B0-4FC4-99F7-1A841BC556D5}">
            <xm:f>Queries!$AM$43="Y"</xm:f>
            <x14:dxf>
              <font>
                <color rgb="FFFF0000"/>
              </font>
            </x14:dxf>
          </x14:cfRule>
          <x14:cfRule type="expression" priority="85" id="{E623B18C-0723-4253-BC37-DB5E2A145392}">
            <xm:f>Queries!$AM$42="Y"</xm:f>
            <x14:dxf>
              <font>
                <color rgb="FFFF0000"/>
              </font>
            </x14:dxf>
          </x14:cfRule>
          <x14:cfRule type="expression" priority="86" id="{CDD150BC-5243-4097-99A0-B47DE167D1F8}">
            <xm:f>Queries!$AM$40="Y"</xm:f>
            <x14:dxf>
              <font>
                <color rgb="FFFF0000"/>
              </font>
            </x14:dxf>
          </x14:cfRule>
          <x14:cfRule type="expression" priority="87" id="{7351F8D9-5582-4EAA-AAF5-0E5B1E2C4E92}">
            <xm:f>Queries!$AM$40="Y"</xm:f>
            <x14:dxf>
              <font>
                <color rgb="FFFF0000"/>
              </font>
            </x14:dxf>
          </x14:cfRule>
          <x14:cfRule type="expression" priority="88" id="{EDE5B117-7E2F-4159-8BD5-2ED6E7CD34B7}">
            <xm:f>Queries!$AM$39="Y"</xm:f>
            <x14:dxf>
              <font>
                <color rgb="FFFF0000"/>
              </font>
            </x14:dxf>
          </x14:cfRule>
          <x14:cfRule type="expression" priority="89" id="{6AB283F3-6852-4C11-AA80-F1F021870F2F}">
            <xm:f>Queries!$AM$38="Y"</xm:f>
            <x14:dxf>
              <font>
                <color rgb="FFFF0000"/>
              </font>
            </x14:dxf>
          </x14:cfRule>
          <xm:sqref>D37:R37</xm:sqref>
        </x14:conditionalFormatting>
        <x14:conditionalFormatting xmlns:xm="http://schemas.microsoft.com/office/excel/2006/main">
          <x14:cfRule type="expression" priority="71" id="{FA160BB5-9521-44A2-A0B8-D55CDE0FD55F}">
            <xm:f>Queries!$AM$62="Y"</xm:f>
            <x14:dxf>
              <font>
                <color rgb="FFFF0000"/>
              </font>
            </x14:dxf>
          </x14:cfRule>
          <xm:sqref>D38:R38</xm:sqref>
        </x14:conditionalFormatting>
        <x14:conditionalFormatting xmlns:xm="http://schemas.microsoft.com/office/excel/2006/main">
          <x14:cfRule type="expression" priority="70" id="{15B65896-BA8C-4AF8-B741-B30DACE53C88}">
            <xm:f>Queries!$AM$36="Y"</xm:f>
            <x14:dxf>
              <font>
                <color rgb="FFFF0000"/>
              </font>
            </x14:dxf>
          </x14:cfRule>
          <xm:sqref>D39:R39</xm:sqref>
        </x14:conditionalFormatting>
        <x14:conditionalFormatting xmlns:xm="http://schemas.microsoft.com/office/excel/2006/main">
          <x14:cfRule type="expression" priority="69" id="{619E46BF-FA34-46DB-9BD6-84359CEAF5AB}">
            <xm:f>Queries!$AM$37="Y"</xm:f>
            <x14:dxf>
              <font>
                <color rgb="FFFF0000"/>
              </font>
            </x14:dxf>
          </x14:cfRule>
          <xm:sqref>D40:R40</xm:sqref>
        </x14:conditionalFormatting>
        <x14:conditionalFormatting xmlns:xm="http://schemas.microsoft.com/office/excel/2006/main">
          <x14:cfRule type="expression" priority="68" id="{220CAF05-617A-43CF-AABD-DD6B41E317B3}">
            <xm:f>Queries!$AM$55="Y"</xm:f>
            <x14:dxf>
              <font>
                <color rgb="FFFF0000"/>
              </font>
            </x14:dxf>
          </x14:cfRule>
          <xm:sqref>D42:R42</xm:sqref>
        </x14:conditionalFormatting>
        <x14:conditionalFormatting xmlns:xm="http://schemas.microsoft.com/office/excel/2006/main">
          <x14:cfRule type="expression" priority="67" id="{A3E74FC2-1A58-4D86-AF48-31B36D04FE34}">
            <xm:f>Queries!$AM$56="Y"</xm:f>
            <x14:dxf>
              <font>
                <color rgb="FFFF0000"/>
              </font>
            </x14:dxf>
          </x14:cfRule>
          <xm:sqref>D43:R43</xm:sqref>
        </x14:conditionalFormatting>
        <x14:conditionalFormatting xmlns:xm="http://schemas.microsoft.com/office/excel/2006/main">
          <x14:cfRule type="expression" priority="66" id="{00ED0D89-6751-422A-8643-21996B8A259F}">
            <xm:f>Queries!$AM$57="Y"</xm:f>
            <x14:dxf>
              <font>
                <color rgb="FFFF0000"/>
              </font>
            </x14:dxf>
          </x14:cfRule>
          <xm:sqref>D44:R44</xm:sqref>
        </x14:conditionalFormatting>
        <x14:conditionalFormatting xmlns:xm="http://schemas.microsoft.com/office/excel/2006/main">
          <x14:cfRule type="expression" priority="65" id="{4494F9F8-8B1B-4280-BC3B-DE118DE6EF63}">
            <xm:f>Queries!$AM$58="Y"</xm:f>
            <x14:dxf>
              <font>
                <color rgb="FFFF0000"/>
              </font>
            </x14:dxf>
          </x14:cfRule>
          <xm:sqref>D46:R46</xm:sqref>
        </x14:conditionalFormatting>
        <x14:conditionalFormatting xmlns:xm="http://schemas.microsoft.com/office/excel/2006/main">
          <x14:cfRule type="expression" priority="64" id="{7072AE76-A807-4873-8A46-60A18CE790B6}">
            <xm:f>Queries!$AM$59="Y"</xm:f>
            <x14:dxf>
              <font>
                <color rgb="FFFF0000"/>
              </font>
            </x14:dxf>
          </x14:cfRule>
          <xm:sqref>D47:R47</xm:sqref>
        </x14:conditionalFormatting>
        <x14:conditionalFormatting xmlns:xm="http://schemas.microsoft.com/office/excel/2006/main">
          <x14:cfRule type="expression" priority="63" id="{5B2E5FD4-E41F-48D3-81A8-E5F005B385B8}">
            <xm:f>Queries!$AM$60="Y"</xm:f>
            <x14:dxf>
              <font>
                <color rgb="FFFF0000"/>
              </font>
            </x14:dxf>
          </x14:cfRule>
          <xm:sqref>D48:R48</xm:sqref>
        </x14:conditionalFormatting>
        <x14:conditionalFormatting xmlns:xm="http://schemas.microsoft.com/office/excel/2006/main">
          <x14:cfRule type="expression" priority="62" id="{F80C2259-2B90-4458-A2A6-53FB42B89EC9}">
            <xm:f>Queries!$AM$61="Y"</xm:f>
            <x14:dxf>
              <font>
                <color rgb="FFFF0000"/>
              </font>
            </x14:dxf>
          </x14:cfRule>
          <xm:sqref>D50:R52</xm:sqref>
        </x14:conditionalFormatting>
        <x14:conditionalFormatting xmlns:xm="http://schemas.microsoft.com/office/excel/2006/main">
          <x14:cfRule type="expression" priority="61" id="{00D4990C-E9EF-4AB3-9886-F2399AE312C9}">
            <xm:f>Queries!$AM$2="Y"</xm:f>
            <x14:dxf>
              <font>
                <color rgb="FFFF0000"/>
              </font>
            </x14:dxf>
          </x14:cfRule>
          <xm:sqref>T3:AF3</xm:sqref>
        </x14:conditionalFormatting>
        <x14:conditionalFormatting xmlns:xm="http://schemas.microsoft.com/office/excel/2006/main">
          <x14:cfRule type="expression" priority="59" id="{F590CF8C-C9E2-47F0-9799-C679601E4880}">
            <xm:f>Queries!$AM$3="Y"</xm:f>
            <x14:dxf>
              <font>
                <color rgb="FFFF0000"/>
              </font>
            </x14:dxf>
          </x14:cfRule>
          <xm:sqref>T5:AF5</xm:sqref>
        </x14:conditionalFormatting>
        <x14:conditionalFormatting xmlns:xm="http://schemas.microsoft.com/office/excel/2006/main">
          <x14:cfRule type="expression" priority="58" id="{7445DEBA-5EB7-4784-9978-2A7C1C9DFFAE}">
            <xm:f>Queries!$AM$4="Y"</xm:f>
            <x14:dxf>
              <font>
                <color rgb="FFFF0000"/>
              </font>
            </x14:dxf>
          </x14:cfRule>
          <xm:sqref>T6:AF6</xm:sqref>
        </x14:conditionalFormatting>
        <x14:conditionalFormatting xmlns:xm="http://schemas.microsoft.com/office/excel/2006/main">
          <x14:cfRule type="expression" priority="57" id="{0CABF0AC-908B-44C8-9166-AC3857C9CCE1}">
            <xm:f>Queries!$AM$5="Y"</xm:f>
            <x14:dxf>
              <font>
                <color rgb="FFFF0000"/>
              </font>
            </x14:dxf>
          </x14:cfRule>
          <xm:sqref>T7:AF8</xm:sqref>
        </x14:conditionalFormatting>
        <x14:conditionalFormatting xmlns:xm="http://schemas.microsoft.com/office/excel/2006/main">
          <x14:cfRule type="expression" priority="56" id="{E72A9D7E-5F60-4788-B4D7-8228E5F8BA5F}">
            <xm:f>Queries!$AM$6="Y"</xm:f>
            <x14:dxf>
              <font>
                <color rgb="FFFF0000"/>
              </font>
            </x14:dxf>
          </x14:cfRule>
          <xm:sqref>T9:AF9</xm:sqref>
        </x14:conditionalFormatting>
        <x14:conditionalFormatting xmlns:xm="http://schemas.microsoft.com/office/excel/2006/main">
          <x14:cfRule type="expression" priority="55" id="{605CA66D-7AF5-42D3-9CD8-32B1CBD2C006}">
            <xm:f>Queries!$AM$7="Y"</xm:f>
            <x14:dxf>
              <font>
                <color rgb="FFFF0000"/>
              </font>
            </x14:dxf>
          </x14:cfRule>
          <xm:sqref>T8:AF8</xm:sqref>
        </x14:conditionalFormatting>
        <x14:conditionalFormatting xmlns:xm="http://schemas.microsoft.com/office/excel/2006/main">
          <x14:cfRule type="expression" priority="54" id="{9061EB0C-B3B8-4FE3-8C2A-7D43A54C8CA2}">
            <xm:f>Queries!$AM$8="Y"</xm:f>
            <x14:dxf>
              <font>
                <color rgb="FFFF0000"/>
              </font>
            </x14:dxf>
          </x14:cfRule>
          <xm:sqref>T10:AF10</xm:sqref>
        </x14:conditionalFormatting>
        <x14:conditionalFormatting xmlns:xm="http://schemas.microsoft.com/office/excel/2006/main">
          <x14:cfRule type="expression" priority="53" id="{772AC9CC-CAFA-4CEF-9091-07E7412A557A}">
            <xm:f>Queries!$AM$9="Y"</xm:f>
            <x14:dxf>
              <font>
                <color rgb="FFFF0000"/>
              </font>
            </x14:dxf>
          </x14:cfRule>
          <xm:sqref>T11:AF11</xm:sqref>
        </x14:conditionalFormatting>
        <x14:conditionalFormatting xmlns:xm="http://schemas.microsoft.com/office/excel/2006/main">
          <x14:cfRule type="expression" priority="52" id="{2C059751-BD4E-408C-AB10-62CADC6817B9}">
            <xm:f>Queries!$AM$10="Y"</xm:f>
            <x14:dxf>
              <font>
                <color rgb="FFFF0000"/>
              </font>
            </x14:dxf>
          </x14:cfRule>
          <xm:sqref>T12:AF12</xm:sqref>
        </x14:conditionalFormatting>
        <x14:conditionalFormatting xmlns:xm="http://schemas.microsoft.com/office/excel/2006/main">
          <x14:cfRule type="expression" priority="51" id="{F96D9649-BEB1-4B9B-B7CE-AD1F0CB3CE82}">
            <xm:f>Queries!$AM$11="Y"</xm:f>
            <x14:dxf>
              <font>
                <color rgb="FFFF0000"/>
              </font>
            </x14:dxf>
          </x14:cfRule>
          <xm:sqref>T13:AF13</xm:sqref>
        </x14:conditionalFormatting>
        <x14:conditionalFormatting xmlns:xm="http://schemas.microsoft.com/office/excel/2006/main">
          <x14:cfRule type="expression" priority="50" id="{425DDC7B-75B1-4250-A36F-D7988FD4AD7A}">
            <xm:f>Queries!$AM$12="Y"</xm:f>
            <x14:dxf>
              <font>
                <color rgb="FFFF0000"/>
              </font>
            </x14:dxf>
          </x14:cfRule>
          <xm:sqref>T14:AF14</xm:sqref>
        </x14:conditionalFormatting>
        <x14:conditionalFormatting xmlns:xm="http://schemas.microsoft.com/office/excel/2006/main">
          <x14:cfRule type="expression" priority="49" id="{CA493EA9-17EE-448C-9837-AB361737E655}">
            <xm:f>Queries!$AM$13="Y"</xm:f>
            <x14:dxf>
              <font>
                <color rgb="FFFF0000"/>
              </font>
            </x14:dxf>
          </x14:cfRule>
          <xm:sqref>T15:AF15</xm:sqref>
        </x14:conditionalFormatting>
        <x14:conditionalFormatting xmlns:xm="http://schemas.microsoft.com/office/excel/2006/main">
          <x14:cfRule type="expression" priority="48" id="{90324411-E9BA-4B35-A7B3-6D68AEB69397}">
            <xm:f>Queries!$AM$14="Y"</xm:f>
            <x14:dxf>
              <font>
                <color rgb="FFFF0000"/>
              </font>
            </x14:dxf>
          </x14:cfRule>
          <xm:sqref>T16:AF16</xm:sqref>
        </x14:conditionalFormatting>
        <x14:conditionalFormatting xmlns:xm="http://schemas.microsoft.com/office/excel/2006/main">
          <x14:cfRule type="expression" priority="47" id="{741D2CD7-0D4F-4629-A874-A5036345160F}">
            <xm:f>Queries!$AM$15="Y"</xm:f>
            <x14:dxf>
              <font>
                <color rgb="FFFF0000"/>
              </font>
            </x14:dxf>
          </x14:cfRule>
          <xm:sqref>T17:AF17</xm:sqref>
        </x14:conditionalFormatting>
        <x14:conditionalFormatting xmlns:xm="http://schemas.microsoft.com/office/excel/2006/main">
          <x14:cfRule type="expression" priority="46" id="{97D05430-3895-45E7-B9D6-46E6BD4E8D3A}">
            <xm:f>Queries!$AM$16="Y"</xm:f>
            <x14:dxf>
              <font>
                <color rgb="FFFF0000"/>
              </font>
            </x14:dxf>
          </x14:cfRule>
          <xm:sqref>T18:AF18</xm:sqref>
        </x14:conditionalFormatting>
        <x14:conditionalFormatting xmlns:xm="http://schemas.microsoft.com/office/excel/2006/main">
          <x14:cfRule type="expression" priority="45" id="{DAA88C8D-F695-431C-A0C6-854F9350CE93}">
            <xm:f>Queries!$AM$16="Y"</xm:f>
            <x14:dxf>
              <font>
                <color rgb="FFFF0000"/>
              </font>
            </x14:dxf>
          </x14:cfRule>
          <xm:sqref>T19:AF19</xm:sqref>
        </x14:conditionalFormatting>
        <x14:conditionalFormatting xmlns:xm="http://schemas.microsoft.com/office/excel/2006/main">
          <x14:cfRule type="expression" priority="44" id="{7433DA84-72BA-466E-B2D5-FB5CD2CD544C}">
            <xm:f>Queries!$AM$18="Y"</xm:f>
            <x14:dxf>
              <font>
                <color rgb="FFFF0000"/>
              </font>
            </x14:dxf>
          </x14:cfRule>
          <xm:sqref>T20:AF20</xm:sqref>
        </x14:conditionalFormatting>
        <x14:conditionalFormatting xmlns:xm="http://schemas.microsoft.com/office/excel/2006/main">
          <x14:cfRule type="expression" priority="43" id="{33031869-0E9E-42C3-A0A7-F06F102F2A88}">
            <xm:f>Queries!$AM$19="Y"</xm:f>
            <x14:dxf>
              <font>
                <color rgb="FFFF0000"/>
              </font>
            </x14:dxf>
          </x14:cfRule>
          <xm:sqref>T21:AF21</xm:sqref>
        </x14:conditionalFormatting>
        <x14:conditionalFormatting xmlns:xm="http://schemas.microsoft.com/office/excel/2006/main">
          <x14:cfRule type="expression" priority="42" id="{1BBC5131-7001-4E12-8819-44075EA5E5F2}">
            <xm:f>Queries!$AM$20="Y"</xm:f>
            <x14:dxf>
              <font>
                <color rgb="FFFF0000"/>
              </font>
            </x14:dxf>
          </x14:cfRule>
          <xm:sqref>T22:AF22</xm:sqref>
        </x14:conditionalFormatting>
        <x14:conditionalFormatting xmlns:xm="http://schemas.microsoft.com/office/excel/2006/main">
          <x14:cfRule type="expression" priority="41" id="{54384989-D1C4-4D87-9FDE-0433F634C6CC}">
            <xm:f>Queries!$AM$21="Y"</xm:f>
            <x14:dxf>
              <font>
                <color rgb="FFFF0000"/>
              </font>
            </x14:dxf>
          </x14:cfRule>
          <xm:sqref>T24:AF24</xm:sqref>
        </x14:conditionalFormatting>
        <x14:conditionalFormatting xmlns:xm="http://schemas.microsoft.com/office/excel/2006/main">
          <x14:cfRule type="expression" priority="40" id="{2AE59E65-7B87-485B-96E6-B4CAA80E01A4}">
            <xm:f>Queries!$AM$22="Y"</xm:f>
            <x14:dxf>
              <font>
                <color rgb="FFFF0000"/>
              </font>
            </x14:dxf>
          </x14:cfRule>
          <xm:sqref>T25:AF25</xm:sqref>
        </x14:conditionalFormatting>
        <x14:conditionalFormatting xmlns:xm="http://schemas.microsoft.com/office/excel/2006/main">
          <x14:cfRule type="expression" priority="39" id="{86548817-3206-4999-B408-593D98086668}">
            <xm:f>Queries!$AM$23="Y"</xm:f>
            <x14:dxf>
              <font>
                <color rgb="FFFF0000"/>
              </font>
            </x14:dxf>
          </x14:cfRule>
          <xm:sqref>T26:AF26</xm:sqref>
        </x14:conditionalFormatting>
        <x14:conditionalFormatting xmlns:xm="http://schemas.microsoft.com/office/excel/2006/main">
          <x14:cfRule type="expression" priority="38" id="{8EACEE46-E6AD-4846-81D3-5BE67CBF7AA9}">
            <xm:f>Queries!$AM$24="Y"</xm:f>
            <x14:dxf>
              <font>
                <color rgb="FFFF0000"/>
              </font>
            </x14:dxf>
          </x14:cfRule>
          <xm:sqref>T27:AF27</xm:sqref>
        </x14:conditionalFormatting>
        <x14:conditionalFormatting xmlns:xm="http://schemas.microsoft.com/office/excel/2006/main">
          <x14:cfRule type="expression" priority="37" id="{20E85EBF-2C66-4986-B57F-FADF8C01F76D}">
            <xm:f>Queries!$AM$25="Y"</xm:f>
            <x14:dxf>
              <font>
                <color rgb="FFFF0000"/>
              </font>
            </x14:dxf>
          </x14:cfRule>
          <xm:sqref>T28:AF28</xm:sqref>
        </x14:conditionalFormatting>
        <x14:conditionalFormatting xmlns:xm="http://schemas.microsoft.com/office/excel/2006/main">
          <x14:cfRule type="expression" priority="36" id="{8A0BC6EC-346A-468F-8081-A48D6E3D98B4}">
            <xm:f>Queries!$AM$26="Y"</xm:f>
            <x14:dxf>
              <font>
                <color rgb="FFFF0000"/>
              </font>
            </x14:dxf>
          </x14:cfRule>
          <xm:sqref>T29:AF29</xm:sqref>
        </x14:conditionalFormatting>
        <x14:conditionalFormatting xmlns:xm="http://schemas.microsoft.com/office/excel/2006/main">
          <x14:cfRule type="expression" priority="35" id="{7EE342F0-89D3-419F-8942-8F5D7015530E}">
            <xm:f>Queries!$AM$27="Y"</xm:f>
            <x14:dxf>
              <font>
                <color rgb="FFFF0000"/>
              </font>
            </x14:dxf>
          </x14:cfRule>
          <xm:sqref>T31:AF31</xm:sqref>
        </x14:conditionalFormatting>
        <x14:conditionalFormatting xmlns:xm="http://schemas.microsoft.com/office/excel/2006/main">
          <x14:cfRule type="expression" priority="34" id="{6864E144-48E6-4329-BEE8-8CEE85BD5E43}">
            <xm:f>Queries!$AM$28="Y"</xm:f>
            <x14:dxf>
              <font>
                <color rgb="FFFF0000"/>
              </font>
            </x14:dxf>
          </x14:cfRule>
          <xm:sqref>T32:AF32</xm:sqref>
        </x14:conditionalFormatting>
        <x14:conditionalFormatting xmlns:xm="http://schemas.microsoft.com/office/excel/2006/main">
          <x14:cfRule type="expression" priority="33" id="{0F61C62A-519D-48F9-900E-A1B08911AD11}">
            <xm:f>Queries!$AM$29="Y"</xm:f>
            <x14:dxf>
              <font>
                <color rgb="FFFF0000"/>
              </font>
            </x14:dxf>
          </x14:cfRule>
          <xm:sqref>T33:AF33</xm:sqref>
        </x14:conditionalFormatting>
        <x14:conditionalFormatting xmlns:xm="http://schemas.microsoft.com/office/excel/2006/main">
          <x14:cfRule type="expression" priority="29" id="{5B18A6BD-72C1-4D3B-8C30-D9ACCF2A2189}">
            <xm:f>Queries!$AM$33="Y"</xm:f>
            <x14:dxf>
              <font>
                <color rgb="FFFF0000"/>
              </font>
            </x14:dxf>
          </x14:cfRule>
          <xm:sqref>T35:AF35</xm:sqref>
        </x14:conditionalFormatting>
        <x14:conditionalFormatting xmlns:xm="http://schemas.microsoft.com/office/excel/2006/main">
          <x14:cfRule type="expression" priority="11" id="{C7BCBD20-2FD6-4469-A1CC-873D92A2A10D}">
            <xm:f>Queries!$AM$34="Y"</xm:f>
            <x14:dxf>
              <font>
                <color rgb="FFFF0000"/>
              </font>
            </x14:dxf>
          </x14:cfRule>
          <x14:cfRule type="expression" priority="12" id="{E232AB72-4928-441F-B372-ADCA4A9595F3}">
            <xm:f>Queries!$AM$54="Y"</xm:f>
            <x14:dxf>
              <font>
                <color rgb="FFFF0000"/>
              </font>
            </x14:dxf>
          </x14:cfRule>
          <x14:cfRule type="expression" priority="13" id="{9CD7ED5B-063A-439E-B672-57B4C6F99B77}">
            <xm:f>Queries!$AM$53="Y"</xm:f>
            <x14:dxf>
              <font>
                <color rgb="FFFF0000"/>
              </font>
            </x14:dxf>
          </x14:cfRule>
          <x14:cfRule type="expression" priority="14" id="{D72C9F82-EA85-408C-A8EA-F7D6C37E5C03}">
            <xm:f>Queries!$AM$52="Y"</xm:f>
            <x14:dxf>
              <font>
                <color rgb="FFFF0000"/>
              </font>
            </x14:dxf>
          </x14:cfRule>
          <x14:cfRule type="expression" priority="15" id="{51651AB8-75BB-4C57-BCD6-95485D327FD8}">
            <xm:f>Queries!$AM$51="Y"</xm:f>
            <x14:dxf>
              <font>
                <color rgb="FFFF0000"/>
              </font>
            </x14:dxf>
          </x14:cfRule>
          <x14:cfRule type="expression" priority="16" id="{71D3871D-729D-4004-AFF7-1FD7409D93CC}">
            <xm:f>Queries!$AM$50="Y"</xm:f>
            <x14:dxf>
              <font>
                <color rgb="FFFF0000"/>
              </font>
            </x14:dxf>
          </x14:cfRule>
          <x14:cfRule type="expression" priority="17" id="{79AA5E0B-B1A4-4178-B04A-ED0E26583E30}">
            <xm:f>Queries!$AM$49="Y"</xm:f>
            <x14:dxf>
              <font>
                <color rgb="FFFF0000"/>
              </font>
            </x14:dxf>
          </x14:cfRule>
          <x14:cfRule type="expression" priority="18" id="{88FB53D5-39C6-4030-A402-65CA51852A85}">
            <xm:f>Queries!$AM$48="Y"</xm:f>
            <x14:dxf>
              <font>
                <color rgb="FFFF0000"/>
              </font>
            </x14:dxf>
          </x14:cfRule>
          <x14:cfRule type="expression" priority="19" id="{75EEEB00-ED10-4489-9342-7568D96FFEB5}">
            <xm:f>Queries!$AM$47="Y"</xm:f>
            <x14:dxf>
              <font>
                <color rgb="FFFF0000"/>
              </font>
            </x14:dxf>
          </x14:cfRule>
          <x14:cfRule type="expression" priority="20" id="{1B49C74C-B925-4049-81F2-9F544884BA7E}">
            <xm:f>Queries!$AM$46="Y"</xm:f>
            <x14:dxf>
              <font>
                <color rgb="FFFF0000"/>
              </font>
            </x14:dxf>
          </x14:cfRule>
          <x14:cfRule type="expression" priority="21" id="{B4AFBBC8-761A-4032-B86B-472226738BB5}">
            <xm:f>Queries!$AM$45="Y"</xm:f>
            <x14:dxf>
              <font>
                <color rgb="FFFF0000"/>
              </font>
            </x14:dxf>
          </x14:cfRule>
          <x14:cfRule type="expression" priority="22" id="{E7CFC9C2-8D38-4C55-AB9C-E3752D8DF5C5}">
            <xm:f>Queries!$AM$44="Y"</xm:f>
            <x14:dxf>
              <font>
                <color rgb="FFFF0000"/>
              </font>
            </x14:dxf>
          </x14:cfRule>
          <x14:cfRule type="expression" priority="23" id="{A7730EE9-2E14-4E54-92F7-5BD2141F85C9}">
            <xm:f>Queries!$AM$43="Y"</xm:f>
            <x14:dxf>
              <font>
                <color rgb="FFFF0000"/>
              </font>
            </x14:dxf>
          </x14:cfRule>
          <x14:cfRule type="expression" priority="24" id="{4DB7AFF8-2671-4212-8B05-15591304D2B6}">
            <xm:f>Queries!$AM$42="Y"</xm:f>
            <x14:dxf>
              <font>
                <color rgb="FFFF0000"/>
              </font>
            </x14:dxf>
          </x14:cfRule>
          <x14:cfRule type="expression" priority="25" id="{BEB5B2E9-1705-4685-A20B-FA777D29FE9C}">
            <xm:f>Queries!$AM$40="Y"</xm:f>
            <x14:dxf>
              <font>
                <color rgb="FFFF0000"/>
              </font>
            </x14:dxf>
          </x14:cfRule>
          <x14:cfRule type="expression" priority="26" id="{1F14CA96-A3D2-45CE-B155-63DD5BD945E4}">
            <xm:f>Queries!$AM$40="Y"</xm:f>
            <x14:dxf>
              <font>
                <color rgb="FFFF0000"/>
              </font>
            </x14:dxf>
          </x14:cfRule>
          <x14:cfRule type="expression" priority="27" id="{1C1B9D02-9138-4C7F-BFFE-EAC111DB5160}">
            <xm:f>Queries!$AM$39="Y"</xm:f>
            <x14:dxf>
              <font>
                <color rgb="FFFF0000"/>
              </font>
            </x14:dxf>
          </x14:cfRule>
          <x14:cfRule type="expression" priority="28" id="{DF8BB2EB-10C8-44EF-AA09-B03DBFD4DDF0}">
            <xm:f>Queries!$AM$38="Y"</xm:f>
            <x14:dxf>
              <font>
                <color rgb="FFFF0000"/>
              </font>
            </x14:dxf>
          </x14:cfRule>
          <xm:sqref>T37:AF37</xm:sqref>
        </x14:conditionalFormatting>
        <x14:conditionalFormatting xmlns:xm="http://schemas.microsoft.com/office/excel/2006/main">
          <x14:cfRule type="expression" priority="10" id="{F1AF013A-0E71-49FF-9CC8-0ACA05EF2623}">
            <xm:f>Queries!$AM$62="Y"</xm:f>
            <x14:dxf>
              <font>
                <color rgb="FFFF0000"/>
              </font>
            </x14:dxf>
          </x14:cfRule>
          <xm:sqref>T38:AF38</xm:sqref>
        </x14:conditionalFormatting>
        <x14:conditionalFormatting xmlns:xm="http://schemas.microsoft.com/office/excel/2006/main">
          <x14:cfRule type="expression" priority="9" id="{E41F93BD-B67C-441B-BE0A-888DC1865625}">
            <xm:f>Queries!$AM$36="Y"</xm:f>
            <x14:dxf>
              <font>
                <color rgb="FFFF0000"/>
              </font>
            </x14:dxf>
          </x14:cfRule>
          <xm:sqref>T39:AF39</xm:sqref>
        </x14:conditionalFormatting>
        <x14:conditionalFormatting xmlns:xm="http://schemas.microsoft.com/office/excel/2006/main">
          <x14:cfRule type="expression" priority="8" id="{2474E8B0-E79B-41A4-A114-F68FDA9A7103}">
            <xm:f>Queries!$AM$37="Y"</xm:f>
            <x14:dxf>
              <font>
                <color rgb="FFFF0000"/>
              </font>
            </x14:dxf>
          </x14:cfRule>
          <xm:sqref>T40:AF40</xm:sqref>
        </x14:conditionalFormatting>
        <x14:conditionalFormatting xmlns:xm="http://schemas.microsoft.com/office/excel/2006/main">
          <x14:cfRule type="expression" priority="7" id="{1B7032A4-9806-4F7A-900D-48CF67F4F012}">
            <xm:f>Queries!$AM$55="Y"</xm:f>
            <x14:dxf>
              <font>
                <color rgb="FFFF0000"/>
              </font>
            </x14:dxf>
          </x14:cfRule>
          <xm:sqref>T42:AF42</xm:sqref>
        </x14:conditionalFormatting>
        <x14:conditionalFormatting xmlns:xm="http://schemas.microsoft.com/office/excel/2006/main">
          <x14:cfRule type="expression" priority="6" id="{EF9DE114-E1D4-4A0F-BD27-5058E0C3C4DF}">
            <xm:f>Queries!$AM$56="Y"</xm:f>
            <x14:dxf>
              <font>
                <color rgb="FFFF0000"/>
              </font>
            </x14:dxf>
          </x14:cfRule>
          <xm:sqref>T43:AF43</xm:sqref>
        </x14:conditionalFormatting>
        <x14:conditionalFormatting xmlns:xm="http://schemas.microsoft.com/office/excel/2006/main">
          <x14:cfRule type="expression" priority="5" id="{CA745EC8-81C6-451F-ABF5-BFE545DCEA1C}">
            <xm:f>Queries!$AM$57="Y"</xm:f>
            <x14:dxf>
              <font>
                <color rgb="FFFF0000"/>
              </font>
            </x14:dxf>
          </x14:cfRule>
          <xm:sqref>T44:AF44</xm:sqref>
        </x14:conditionalFormatting>
        <x14:conditionalFormatting xmlns:xm="http://schemas.microsoft.com/office/excel/2006/main">
          <x14:cfRule type="expression" priority="4" id="{A7DA5F52-EBB8-4856-871A-D64FA99C59EB}">
            <xm:f>Queries!$AM$58="Y"</xm:f>
            <x14:dxf>
              <font>
                <color rgb="FFFF0000"/>
              </font>
            </x14:dxf>
          </x14:cfRule>
          <xm:sqref>T46:AF46</xm:sqref>
        </x14:conditionalFormatting>
        <x14:conditionalFormatting xmlns:xm="http://schemas.microsoft.com/office/excel/2006/main">
          <x14:cfRule type="expression" priority="3" id="{E72AEAA9-DF4C-49DB-9B1A-B5335AEBDC61}">
            <xm:f>Queries!$AM$59="Y"</xm:f>
            <x14:dxf>
              <font>
                <color rgb="FFFF0000"/>
              </font>
            </x14:dxf>
          </x14:cfRule>
          <xm:sqref>T47:AF47</xm:sqref>
        </x14:conditionalFormatting>
        <x14:conditionalFormatting xmlns:xm="http://schemas.microsoft.com/office/excel/2006/main">
          <x14:cfRule type="expression" priority="2" id="{ECD5DCDC-C310-4D4B-8F13-4DA88AFC4590}">
            <xm:f>Queries!$AM$60="Y"</xm:f>
            <x14:dxf>
              <font>
                <color rgb="FFFF0000"/>
              </font>
            </x14:dxf>
          </x14:cfRule>
          <xm:sqref>T48:AF48</xm:sqref>
        </x14:conditionalFormatting>
        <x14:conditionalFormatting xmlns:xm="http://schemas.microsoft.com/office/excel/2006/main">
          <x14:cfRule type="expression" priority="1" id="{A56951FB-40CF-4C79-9FB1-DD4F04955310}">
            <xm:f>Queries!$AM$61="Y"</xm:f>
            <x14:dxf>
              <font>
                <color rgb="FFFF0000"/>
              </font>
            </x14:dxf>
          </x14:cfRule>
          <xm:sqref>T50:AF52</xm:sqref>
        </x14:conditionalFormatting>
        <x14:conditionalFormatting xmlns:xm="http://schemas.microsoft.com/office/excel/2006/main">
          <x14:cfRule type="expression" priority="186" id="{01892AB8-9BF3-4041-9B12-A06F99BE627D}">
            <xm:f>Queries!$AM$64="Y"</xm:f>
            <x14:dxf>
              <font>
                <color rgb="FFFF0000"/>
              </font>
            </x14:dxf>
          </x14:cfRule>
          <xm:sqref>B4 D4:R4 T4:AF4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69"/>
  <sheetViews>
    <sheetView workbookViewId="0">
      <selection activeCell="C13" sqref="C13"/>
    </sheetView>
  </sheetViews>
  <sheetFormatPr defaultColWidth="8.81640625" defaultRowHeight="14.5" x14ac:dyDescent="0.35"/>
  <cols>
    <col min="1" max="1" width="60.453125" bestFit="1" customWidth="1" collapsed="1"/>
    <col min="3" max="3" width="93.81640625" bestFit="1" customWidth="1" collapsed="1"/>
    <col min="4" max="4" width="14.81640625" bestFit="1" customWidth="1" collapsed="1"/>
    <col min="5" max="5" width="16.81640625" bestFit="1" customWidth="1" collapsed="1"/>
    <col min="6" max="34" width="14.453125" bestFit="1" customWidth="1" collapsed="1"/>
    <col min="35" max="38" width="5.7265625" bestFit="1" customWidth="1" collapsed="1"/>
    <col min="39" max="39" width="15.54296875" bestFit="1" customWidth="1" collapsed="1"/>
  </cols>
  <sheetData>
    <row r="1" spans="1:39" x14ac:dyDescent="0.35">
      <c r="A1" t="s">
        <v>40</v>
      </c>
      <c r="B1" t="s">
        <v>41</v>
      </c>
      <c r="C1" t="s">
        <v>42</v>
      </c>
      <c r="D1" t="s">
        <v>43</v>
      </c>
      <c r="E1" t="s">
        <v>103</v>
      </c>
      <c r="F1">
        <v>1990</v>
      </c>
      <c r="G1">
        <v>1991</v>
      </c>
      <c r="H1">
        <v>1992</v>
      </c>
      <c r="I1">
        <v>1993</v>
      </c>
      <c r="J1">
        <v>1994</v>
      </c>
      <c r="K1">
        <v>1995</v>
      </c>
      <c r="L1">
        <v>1996</v>
      </c>
      <c r="M1">
        <v>1997</v>
      </c>
      <c r="N1">
        <v>1998</v>
      </c>
      <c r="O1">
        <v>1999</v>
      </c>
      <c r="P1">
        <v>2000</v>
      </c>
      <c r="Q1">
        <v>2001</v>
      </c>
      <c r="R1">
        <v>2002</v>
      </c>
      <c r="S1">
        <v>2003</v>
      </c>
      <c r="T1">
        <v>2004</v>
      </c>
      <c r="U1">
        <v>2005</v>
      </c>
      <c r="V1">
        <v>2006</v>
      </c>
      <c r="W1">
        <v>2007</v>
      </c>
      <c r="X1">
        <v>2008</v>
      </c>
      <c r="Y1">
        <v>2009</v>
      </c>
      <c r="Z1">
        <v>2010</v>
      </c>
      <c r="AA1">
        <v>2011</v>
      </c>
      <c r="AB1">
        <v>2012</v>
      </c>
      <c r="AC1">
        <v>2013</v>
      </c>
      <c r="AD1">
        <v>2014</v>
      </c>
      <c r="AE1">
        <v>2015</v>
      </c>
      <c r="AF1">
        <v>2016</v>
      </c>
      <c r="AG1">
        <v>2017</v>
      </c>
      <c r="AH1">
        <v>2018</v>
      </c>
      <c r="AI1">
        <v>2019</v>
      </c>
      <c r="AJ1">
        <v>2020</v>
      </c>
      <c r="AK1">
        <v>2021</v>
      </c>
      <c r="AL1">
        <v>2022</v>
      </c>
      <c r="AM1" t="s">
        <v>104</v>
      </c>
    </row>
    <row r="2" spans="1:39" x14ac:dyDescent="0.35">
      <c r="A2" t="s">
        <v>1</v>
      </c>
      <c r="B2" t="s">
        <v>44</v>
      </c>
      <c r="C2" s="13" t="s">
        <v>45</v>
      </c>
      <c r="D2" s="14">
        <v>2</v>
      </c>
      <c r="E2" s="14">
        <v>2</v>
      </c>
      <c r="F2">
        <v>104.7336757880298</v>
      </c>
      <c r="G2">
        <v>94.944231752289596</v>
      </c>
      <c r="H2">
        <v>95.715558733700206</v>
      </c>
      <c r="I2">
        <v>91.648660936629199</v>
      </c>
      <c r="J2">
        <v>94.530356949125803</v>
      </c>
      <c r="K2">
        <v>98.400599090191506</v>
      </c>
      <c r="L2">
        <v>96.3602544639066</v>
      </c>
      <c r="M2">
        <v>97.596962178355795</v>
      </c>
      <c r="N2">
        <v>91.137256726250698</v>
      </c>
      <c r="O2">
        <v>89.021596872883507</v>
      </c>
      <c r="P2">
        <v>90.609562072890299</v>
      </c>
      <c r="Q2">
        <v>79.839637731745597</v>
      </c>
      <c r="R2">
        <v>75.777138978504496</v>
      </c>
      <c r="S2">
        <v>72.658577101811105</v>
      </c>
      <c r="T2">
        <v>72.242566338929194</v>
      </c>
      <c r="U2">
        <v>70.080638888268794</v>
      </c>
      <c r="V2">
        <v>72.770675894238494</v>
      </c>
      <c r="W2">
        <v>74.525944054134399</v>
      </c>
      <c r="X2">
        <v>69.934398106501305</v>
      </c>
      <c r="Y2">
        <v>45.068360718674697</v>
      </c>
      <c r="Z2">
        <v>58.557495805329999</v>
      </c>
      <c r="AA2">
        <v>62.953238459723501</v>
      </c>
      <c r="AB2">
        <v>57.256882500716202</v>
      </c>
      <c r="AC2">
        <v>55.185339915984898</v>
      </c>
      <c r="AD2">
        <v>58.187122047590201</v>
      </c>
      <c r="AE2">
        <v>47.944331026436899</v>
      </c>
      <c r="AF2">
        <v>43.623783124374</v>
      </c>
      <c r="AG2">
        <v>40.5761892790443</v>
      </c>
      <c r="AH2">
        <v>42.600329102286899</v>
      </c>
      <c r="AI2">
        <v>0</v>
      </c>
      <c r="AJ2" s="15">
        <v>0</v>
      </c>
      <c r="AK2" s="15">
        <v>0</v>
      </c>
      <c r="AL2">
        <v>0</v>
      </c>
      <c r="AM2" t="s">
        <v>124</v>
      </c>
    </row>
    <row r="3" spans="1:39" x14ac:dyDescent="0.35">
      <c r="A3" s="16" t="s">
        <v>3</v>
      </c>
      <c r="B3" t="s">
        <v>44</v>
      </c>
      <c r="C3" t="s">
        <v>46</v>
      </c>
      <c r="D3" s="14">
        <v>3</v>
      </c>
      <c r="E3" s="14">
        <v>3</v>
      </c>
      <c r="F3">
        <v>5.6077002330129</v>
      </c>
      <c r="G3">
        <v>5.0741004089262001</v>
      </c>
      <c r="H3">
        <v>4.0068687972907</v>
      </c>
      <c r="I3">
        <v>2.9534898476093998</v>
      </c>
      <c r="J3">
        <v>5.1673759792323004</v>
      </c>
      <c r="K3">
        <v>5.2221546544453998</v>
      </c>
      <c r="L3">
        <v>4.3570223347542001</v>
      </c>
      <c r="M3">
        <v>3.7808474670893002</v>
      </c>
      <c r="N3">
        <v>4.7768795903974999</v>
      </c>
      <c r="O3">
        <v>4.7369394450549001</v>
      </c>
      <c r="P3">
        <v>4.5406974192909004</v>
      </c>
      <c r="Q3">
        <v>2.9779578523021</v>
      </c>
      <c r="R3">
        <v>4.1607543460405001</v>
      </c>
      <c r="S3">
        <v>4.3811993677184997</v>
      </c>
      <c r="T3">
        <v>3.8080531566908999</v>
      </c>
      <c r="U3">
        <v>3.9209923658171002</v>
      </c>
      <c r="V3">
        <v>3.7611889321118999</v>
      </c>
      <c r="W3">
        <v>3.8764515226538001</v>
      </c>
      <c r="X3">
        <v>4.1039801834571001</v>
      </c>
      <c r="Y3">
        <v>2.1842574022257</v>
      </c>
      <c r="Z3">
        <v>3.7748033005054</v>
      </c>
      <c r="AA3">
        <v>3.1437080842139999</v>
      </c>
      <c r="AB3">
        <v>2.2064227215311001</v>
      </c>
      <c r="AC3">
        <v>3.5444274810841998</v>
      </c>
      <c r="AD3">
        <v>3.7205167817978002</v>
      </c>
      <c r="AE3">
        <v>4.4167269392347004</v>
      </c>
      <c r="AF3">
        <v>2.6427471791545001</v>
      </c>
      <c r="AG3">
        <v>1.9783858217950001</v>
      </c>
      <c r="AH3">
        <v>1.2822476532449001</v>
      </c>
      <c r="AI3">
        <v>0</v>
      </c>
      <c r="AJ3" s="15">
        <v>0</v>
      </c>
      <c r="AK3" s="15">
        <v>0</v>
      </c>
      <c r="AL3">
        <v>0</v>
      </c>
      <c r="AM3" t="s">
        <v>124</v>
      </c>
    </row>
    <row r="4" spans="1:39" x14ac:dyDescent="0.35">
      <c r="A4" t="s">
        <v>4</v>
      </c>
      <c r="B4" t="s">
        <v>44</v>
      </c>
      <c r="C4" s="13" t="s">
        <v>47</v>
      </c>
      <c r="D4" s="14">
        <v>4</v>
      </c>
      <c r="E4" s="14">
        <v>4</v>
      </c>
      <c r="F4">
        <v>33.484142896754598</v>
      </c>
      <c r="G4">
        <v>32.736466518188301</v>
      </c>
      <c r="H4">
        <v>32.9929762291369</v>
      </c>
      <c r="I4">
        <v>34.837973054743202</v>
      </c>
      <c r="J4">
        <v>36.3104324502496</v>
      </c>
      <c r="K4">
        <v>37.075278850035701</v>
      </c>
      <c r="L4">
        <v>37.308895199358098</v>
      </c>
      <c r="M4">
        <v>38.560745837375201</v>
      </c>
      <c r="N4">
        <v>39.460871192225397</v>
      </c>
      <c r="O4">
        <v>40.238725183844501</v>
      </c>
      <c r="P4">
        <v>41.445309402282497</v>
      </c>
      <c r="Q4">
        <v>41.613367488766102</v>
      </c>
      <c r="R4">
        <v>43.163872435271003</v>
      </c>
      <c r="S4">
        <v>43.349100542974298</v>
      </c>
      <c r="T4">
        <v>45.885580950428</v>
      </c>
      <c r="U4">
        <v>46.194121028708999</v>
      </c>
      <c r="V4">
        <v>46.850744264443698</v>
      </c>
      <c r="W4">
        <v>45.5088810909415</v>
      </c>
      <c r="X4">
        <v>41.415652092903002</v>
      </c>
      <c r="Y4">
        <v>29.614644478245399</v>
      </c>
      <c r="Z4">
        <v>31.449235230385199</v>
      </c>
      <c r="AA4">
        <v>32.208358289764597</v>
      </c>
      <c r="AB4">
        <v>35.2703454072753</v>
      </c>
      <c r="AC4">
        <v>36.369226765335199</v>
      </c>
      <c r="AD4">
        <v>39.439018437945798</v>
      </c>
      <c r="AE4">
        <v>39.907291743937201</v>
      </c>
      <c r="AF4">
        <v>39.439018437945798</v>
      </c>
      <c r="AG4">
        <v>40.323534682596303</v>
      </c>
      <c r="AH4">
        <v>40.323534682596303</v>
      </c>
      <c r="AI4">
        <v>0</v>
      </c>
      <c r="AJ4" s="15">
        <v>0</v>
      </c>
      <c r="AK4" s="15">
        <v>0</v>
      </c>
      <c r="AL4">
        <v>0</v>
      </c>
      <c r="AM4" t="s">
        <v>124</v>
      </c>
    </row>
    <row r="5" spans="1:39" x14ac:dyDescent="0.35">
      <c r="A5" t="s">
        <v>5</v>
      </c>
      <c r="B5" t="s">
        <v>44</v>
      </c>
      <c r="C5" s="13" t="s">
        <v>48</v>
      </c>
      <c r="D5" s="14">
        <v>5</v>
      </c>
      <c r="E5" s="14">
        <v>5</v>
      </c>
      <c r="F5">
        <v>21.610969557743299</v>
      </c>
      <c r="G5">
        <v>23.0533458016799</v>
      </c>
      <c r="H5">
        <v>23.6597871813665</v>
      </c>
      <c r="I5">
        <v>24.6064009501589</v>
      </c>
      <c r="J5">
        <v>26.5733749014741</v>
      </c>
      <c r="K5">
        <v>27.949099443116602</v>
      </c>
      <c r="L5">
        <v>29.096247065623501</v>
      </c>
      <c r="M5">
        <v>30.492712441501698</v>
      </c>
      <c r="N5">
        <v>30.850857113169798</v>
      </c>
      <c r="O5">
        <v>32.300604867675901</v>
      </c>
      <c r="P5">
        <v>31.5707929730968</v>
      </c>
      <c r="Q5">
        <v>27.6304600859179</v>
      </c>
      <c r="R5">
        <v>28.676419697179</v>
      </c>
      <c r="S5">
        <v>28.451678325931201</v>
      </c>
      <c r="T5">
        <v>30.670958874791001</v>
      </c>
      <c r="U5">
        <v>27.383218865213902</v>
      </c>
      <c r="V5">
        <v>27.627393406853798</v>
      </c>
      <c r="W5">
        <v>28.072412621553699</v>
      </c>
      <c r="X5">
        <v>24.744460700916601</v>
      </c>
      <c r="Y5">
        <v>23.7997458514944</v>
      </c>
      <c r="Z5">
        <v>27.2621</v>
      </c>
      <c r="AA5">
        <v>26.338000000000001</v>
      </c>
      <c r="AB5">
        <v>26.50065</v>
      </c>
      <c r="AC5">
        <v>26.39545</v>
      </c>
      <c r="AD5">
        <v>26.254349999999999</v>
      </c>
      <c r="AE5">
        <v>28.06155</v>
      </c>
      <c r="AF5">
        <v>28.3095</v>
      </c>
      <c r="AG5">
        <v>28.909649999999999</v>
      </c>
      <c r="AH5">
        <v>29.423999999999999</v>
      </c>
      <c r="AI5">
        <v>0</v>
      </c>
      <c r="AJ5" s="15">
        <v>0</v>
      </c>
      <c r="AK5" s="15">
        <v>0</v>
      </c>
      <c r="AL5">
        <v>0</v>
      </c>
      <c r="AM5" t="s">
        <v>124</v>
      </c>
    </row>
    <row r="6" spans="1:39" x14ac:dyDescent="0.35">
      <c r="A6" t="s">
        <v>6</v>
      </c>
      <c r="B6" t="s">
        <v>44</v>
      </c>
      <c r="C6" s="13" t="s">
        <v>49</v>
      </c>
      <c r="D6" s="14">
        <v>6</v>
      </c>
      <c r="E6" s="14">
        <v>6</v>
      </c>
      <c r="F6">
        <v>13.046837419999999</v>
      </c>
      <c r="G6">
        <v>13.27888476</v>
      </c>
      <c r="H6">
        <v>13.682809860000001</v>
      </c>
      <c r="I6">
        <v>13.204523200000001</v>
      </c>
      <c r="J6">
        <v>14.150932259999999</v>
      </c>
      <c r="K6">
        <v>13.540959819999999</v>
      </c>
      <c r="L6">
        <v>13.835720520000001</v>
      </c>
      <c r="M6">
        <v>14.02821634</v>
      </c>
      <c r="N6">
        <v>14.1433178</v>
      </c>
      <c r="O6">
        <v>12.94844528</v>
      </c>
      <c r="P6">
        <v>12.1717951488985</v>
      </c>
      <c r="Q6">
        <v>9.2331813567908991</v>
      </c>
      <c r="R6">
        <v>10.4991550864</v>
      </c>
      <c r="S6">
        <v>8.8174202848000007</v>
      </c>
      <c r="T6">
        <v>9.5676401087999992</v>
      </c>
      <c r="U6">
        <v>9.1958411848000008</v>
      </c>
      <c r="V6">
        <v>8.7810591751999993</v>
      </c>
      <c r="W6">
        <v>9.0744283825279997</v>
      </c>
      <c r="X6">
        <v>8.4136828566399995</v>
      </c>
      <c r="Y6">
        <v>8.4538413820335006</v>
      </c>
      <c r="Z6">
        <v>9.1882274737999996</v>
      </c>
      <c r="AA6">
        <v>8.2292288014989996</v>
      </c>
      <c r="AB6">
        <v>8.9491066274859996</v>
      </c>
      <c r="AC6">
        <v>9.4795362462269992</v>
      </c>
      <c r="AD6">
        <v>9.3766376759200991</v>
      </c>
      <c r="AE6">
        <v>10.63379424</v>
      </c>
      <c r="AF6">
        <v>10.837760683999999</v>
      </c>
      <c r="AG6">
        <v>13.216348440799999</v>
      </c>
      <c r="AH6">
        <v>13.531842116</v>
      </c>
      <c r="AI6">
        <v>0</v>
      </c>
      <c r="AJ6" s="15">
        <v>0</v>
      </c>
      <c r="AK6" s="15">
        <v>0</v>
      </c>
      <c r="AL6">
        <v>0</v>
      </c>
      <c r="AM6" t="s">
        <v>124</v>
      </c>
    </row>
    <row r="7" spans="1:39" x14ac:dyDescent="0.35">
      <c r="A7" t="s">
        <v>7</v>
      </c>
      <c r="B7" t="s">
        <v>44</v>
      </c>
      <c r="C7" s="13" t="s">
        <v>50</v>
      </c>
      <c r="D7" s="14">
        <v>7</v>
      </c>
      <c r="E7" s="14">
        <v>7</v>
      </c>
      <c r="F7">
        <v>11.6997756991461</v>
      </c>
      <c r="G7">
        <v>11.539255543165901</v>
      </c>
      <c r="H7">
        <v>11.9269064244055</v>
      </c>
      <c r="I7">
        <v>12.278632796267299</v>
      </c>
      <c r="J7">
        <v>12.735960582153</v>
      </c>
      <c r="K7">
        <v>13.538302056308799</v>
      </c>
      <c r="L7">
        <v>14.2418679110237</v>
      </c>
      <c r="M7">
        <v>14.4977232651209</v>
      </c>
      <c r="N7">
        <v>14.792394757817</v>
      </c>
      <c r="O7">
        <v>14.4249659451441</v>
      </c>
      <c r="P7">
        <v>14.2824440846658</v>
      </c>
      <c r="Q7">
        <v>13.7222271268088</v>
      </c>
      <c r="R7">
        <v>13.1694070862312</v>
      </c>
      <c r="S7">
        <v>13.906932373397501</v>
      </c>
      <c r="T7">
        <v>14.613069986600699</v>
      </c>
      <c r="U7">
        <v>14.5519558974018</v>
      </c>
      <c r="V7">
        <v>15.2428287447836</v>
      </c>
      <c r="W7">
        <v>14.7207272139254</v>
      </c>
      <c r="X7">
        <v>14.5047911487089</v>
      </c>
      <c r="Y7">
        <v>11.410895051290201</v>
      </c>
      <c r="Z7">
        <v>13.381060207599999</v>
      </c>
      <c r="AA7">
        <v>13.9815778015</v>
      </c>
      <c r="AB7">
        <v>13.784538768699999</v>
      </c>
      <c r="AC7">
        <v>14.027852876500001</v>
      </c>
      <c r="AD7">
        <v>14.2102421396</v>
      </c>
      <c r="AE7">
        <v>13.3422732916</v>
      </c>
      <c r="AF7">
        <v>12.629796973124</v>
      </c>
      <c r="AG7">
        <v>12.8330593791942</v>
      </c>
      <c r="AH7">
        <v>13.2234967226447</v>
      </c>
      <c r="AI7">
        <v>0</v>
      </c>
      <c r="AJ7" s="15">
        <v>0</v>
      </c>
      <c r="AK7" s="15">
        <v>0</v>
      </c>
      <c r="AL7">
        <v>0</v>
      </c>
      <c r="AM7" t="s">
        <v>124</v>
      </c>
    </row>
    <row r="8" spans="1:39" x14ac:dyDescent="0.35">
      <c r="A8" t="s">
        <v>8</v>
      </c>
      <c r="B8" t="s">
        <v>44</v>
      </c>
      <c r="C8" s="13" t="s">
        <v>51</v>
      </c>
      <c r="D8" s="14">
        <v>8</v>
      </c>
      <c r="E8" s="14">
        <v>8</v>
      </c>
      <c r="F8">
        <v>6.2972643877873997</v>
      </c>
      <c r="G8">
        <v>5.6746019359525004</v>
      </c>
      <c r="H8">
        <v>5.6185334489898997</v>
      </c>
      <c r="I8">
        <v>5.2336728139525004</v>
      </c>
      <c r="J8">
        <v>5.6358850070089996</v>
      </c>
      <c r="K8">
        <v>7.5515729992292</v>
      </c>
      <c r="L8">
        <v>8.1737375000500005</v>
      </c>
      <c r="M8">
        <v>7.7646074791651003</v>
      </c>
      <c r="N8">
        <v>8.0845051818156008</v>
      </c>
      <c r="O8">
        <v>8.8868091567936993</v>
      </c>
      <c r="P8">
        <v>6.0073569773718001</v>
      </c>
      <c r="Q8">
        <v>6.0326376945342997</v>
      </c>
      <c r="R8">
        <v>6.4891211373006996</v>
      </c>
      <c r="S8">
        <v>5.0538171774991998</v>
      </c>
      <c r="T8">
        <v>6.9000241789686001</v>
      </c>
      <c r="U8">
        <v>7.6437059332607999</v>
      </c>
      <c r="V8">
        <v>8.5598228334767992</v>
      </c>
      <c r="W8">
        <v>8.6263399617785002</v>
      </c>
      <c r="X8">
        <v>7.1121833806546997</v>
      </c>
      <c r="Y8">
        <v>8.6814917389227997</v>
      </c>
      <c r="Z8">
        <v>10.708804512159601</v>
      </c>
      <c r="AA8">
        <v>10.440042411365599</v>
      </c>
      <c r="AB8">
        <v>9.1193444210934</v>
      </c>
      <c r="AC8">
        <v>11.523819726843501</v>
      </c>
      <c r="AD8">
        <v>12.954014108641999</v>
      </c>
      <c r="AE8">
        <v>12.1824493629458</v>
      </c>
      <c r="AF8">
        <v>10.5053020311084</v>
      </c>
      <c r="AG8">
        <v>9.9353159080938998</v>
      </c>
      <c r="AH8">
        <v>9.9541007593867992</v>
      </c>
      <c r="AI8">
        <v>0</v>
      </c>
      <c r="AJ8" s="15">
        <v>0</v>
      </c>
      <c r="AK8" s="15">
        <v>0</v>
      </c>
      <c r="AL8">
        <v>0</v>
      </c>
      <c r="AM8" t="s">
        <v>124</v>
      </c>
    </row>
    <row r="9" spans="1:39" x14ac:dyDescent="0.35">
      <c r="A9" t="s">
        <v>9</v>
      </c>
      <c r="B9" t="s">
        <v>44</v>
      </c>
      <c r="C9" s="13" t="s">
        <v>52</v>
      </c>
      <c r="D9" s="14">
        <v>9</v>
      </c>
      <c r="E9" s="14">
        <v>9</v>
      </c>
      <c r="F9">
        <v>3.7840975920614</v>
      </c>
      <c r="G9">
        <v>3.5010578608688001</v>
      </c>
      <c r="H9">
        <v>3.8627911148963001</v>
      </c>
      <c r="I9">
        <v>4.5684719884435996</v>
      </c>
      <c r="J9">
        <v>4.2681428165681004</v>
      </c>
      <c r="K9">
        <v>4.2545522262722999</v>
      </c>
      <c r="L9">
        <v>3.8592471084788</v>
      </c>
      <c r="M9">
        <v>3.9311458060047002</v>
      </c>
      <c r="N9">
        <v>4.8439161727298004</v>
      </c>
      <c r="O9">
        <v>4.6501123061170997</v>
      </c>
      <c r="P9">
        <v>4.2306341456072998</v>
      </c>
      <c r="Q9">
        <v>4.0718472433636999</v>
      </c>
      <c r="R9">
        <v>3.6999835358776001</v>
      </c>
      <c r="S9">
        <v>3.5576822483094999</v>
      </c>
      <c r="T9">
        <v>3.6730418743303002</v>
      </c>
      <c r="U9">
        <v>3.6529454221801001</v>
      </c>
      <c r="V9">
        <v>3.5191218438403</v>
      </c>
      <c r="W9">
        <v>4.9436061812796996</v>
      </c>
      <c r="X9">
        <v>4.0648192696783001</v>
      </c>
      <c r="Y9">
        <v>3.4270415174986</v>
      </c>
      <c r="Z9">
        <v>4.7300314903086003</v>
      </c>
      <c r="AA9">
        <v>5.0931637776023999</v>
      </c>
      <c r="AB9">
        <v>4.8196846547433001</v>
      </c>
      <c r="AC9">
        <v>4.5564066859199999</v>
      </c>
      <c r="AD9">
        <v>1.8065082361445</v>
      </c>
      <c r="AE9">
        <v>4.5781937293999002</v>
      </c>
      <c r="AF9">
        <v>5.1319412787995002</v>
      </c>
      <c r="AG9">
        <v>3.7690705718537001</v>
      </c>
      <c r="AH9">
        <v>3.6284336949011</v>
      </c>
      <c r="AI9">
        <v>0</v>
      </c>
      <c r="AJ9" s="15">
        <v>0</v>
      </c>
      <c r="AK9" s="15">
        <v>0</v>
      </c>
      <c r="AL9">
        <v>0</v>
      </c>
      <c r="AM9" t="s">
        <v>124</v>
      </c>
    </row>
    <row r="10" spans="1:39" x14ac:dyDescent="0.35">
      <c r="A10" t="s">
        <v>10</v>
      </c>
      <c r="B10" t="s">
        <v>44</v>
      </c>
      <c r="C10" s="13" t="s">
        <v>53</v>
      </c>
      <c r="D10" s="14">
        <v>10</v>
      </c>
      <c r="E10" s="14">
        <v>10</v>
      </c>
      <c r="F10">
        <v>1.4718297404</v>
      </c>
      <c r="G10">
        <v>1.4693338704000001</v>
      </c>
      <c r="H10">
        <v>1.4628062103999999</v>
      </c>
      <c r="I10">
        <v>1.4699098403999999</v>
      </c>
      <c r="J10">
        <v>1.4764375004000001</v>
      </c>
      <c r="K10">
        <v>1.4773974504</v>
      </c>
      <c r="L10">
        <v>1.4858450104000001</v>
      </c>
      <c r="M10">
        <v>1.4841171004</v>
      </c>
      <c r="N10">
        <v>1.4812372504</v>
      </c>
      <c r="O10">
        <v>1.4791802146857</v>
      </c>
      <c r="P10">
        <v>1.4779002913714001</v>
      </c>
      <c r="Q10">
        <v>0.89351591445709999</v>
      </c>
      <c r="R10">
        <v>1.0472334631428999</v>
      </c>
      <c r="S10">
        <v>1.3647209014285999</v>
      </c>
      <c r="T10">
        <v>1.2593595697143001</v>
      </c>
      <c r="U10">
        <v>1.3748165621999999</v>
      </c>
      <c r="V10">
        <v>1.7581318034</v>
      </c>
      <c r="W10">
        <v>1.9217469438000001</v>
      </c>
      <c r="X10">
        <v>1.8335785607999999</v>
      </c>
      <c r="Y10">
        <v>1.7947768557999999</v>
      </c>
      <c r="Z10">
        <v>4.4251399999999999</v>
      </c>
      <c r="AA10">
        <v>4.0829279999999999</v>
      </c>
      <c r="AB10">
        <v>4.0190840000000003</v>
      </c>
      <c r="AC10">
        <v>4.1875030000000004</v>
      </c>
      <c r="AD10">
        <v>4.471222</v>
      </c>
      <c r="AE10">
        <v>4.471222</v>
      </c>
      <c r="AF10">
        <v>4.471222</v>
      </c>
      <c r="AG10">
        <v>4.471222</v>
      </c>
      <c r="AH10">
        <v>4.471222</v>
      </c>
      <c r="AI10">
        <v>0</v>
      </c>
      <c r="AJ10" s="15">
        <v>0</v>
      </c>
      <c r="AK10" s="15">
        <v>0</v>
      </c>
      <c r="AL10">
        <v>0</v>
      </c>
      <c r="AM10" t="s">
        <v>124</v>
      </c>
    </row>
    <row r="11" spans="1:39" x14ac:dyDescent="0.35">
      <c r="A11" t="s">
        <v>11</v>
      </c>
      <c r="B11" t="s">
        <v>44</v>
      </c>
      <c r="C11" s="13" t="s">
        <v>54</v>
      </c>
      <c r="D11" s="14">
        <v>11</v>
      </c>
      <c r="E11" s="14">
        <v>11</v>
      </c>
      <c r="F11">
        <v>2.1515515000000001</v>
      </c>
      <c r="G11">
        <v>1.9292972500000001</v>
      </c>
      <c r="H11">
        <v>1.9572415000000001</v>
      </c>
      <c r="I11">
        <v>1.9043367499999999</v>
      </c>
      <c r="J11">
        <v>2.0205000000000002</v>
      </c>
      <c r="K11">
        <v>2.0357500000000002</v>
      </c>
      <c r="L11">
        <v>2.133</v>
      </c>
      <c r="M11">
        <v>2.2254999999999998</v>
      </c>
      <c r="N11">
        <v>2.2174999999999998</v>
      </c>
      <c r="O11">
        <v>2.1850000000000001</v>
      </c>
      <c r="P11">
        <v>1.8925000000000001</v>
      </c>
      <c r="Q11">
        <v>1.4584999999999999</v>
      </c>
      <c r="R11">
        <v>1.3493999999999999</v>
      </c>
      <c r="S11">
        <v>1.3045</v>
      </c>
      <c r="T11">
        <v>1.4192</v>
      </c>
      <c r="U11">
        <v>1.3918999999999999</v>
      </c>
      <c r="V11">
        <v>1.5047999999999999</v>
      </c>
      <c r="W11">
        <v>1.5524</v>
      </c>
      <c r="X11">
        <v>1.5985</v>
      </c>
      <c r="Y11">
        <v>1.4692499999999999</v>
      </c>
      <c r="Z11">
        <v>1.6625000000000001</v>
      </c>
      <c r="AA11">
        <v>1.7349483944954001</v>
      </c>
      <c r="AB11">
        <v>1.9027236238531999</v>
      </c>
      <c r="AC11">
        <v>1.7845183486239</v>
      </c>
      <c r="AD11">
        <v>1.9141628440367</v>
      </c>
      <c r="AE11">
        <v>1.9599197247705999</v>
      </c>
      <c r="AF11">
        <v>1.7959575688073</v>
      </c>
      <c r="AG11">
        <v>1.9751720183485999</v>
      </c>
      <c r="AH11">
        <v>2.062872706422</v>
      </c>
      <c r="AI11">
        <v>0</v>
      </c>
      <c r="AJ11" s="15">
        <v>0</v>
      </c>
      <c r="AK11" s="15">
        <v>0</v>
      </c>
      <c r="AL11">
        <v>0</v>
      </c>
      <c r="AM11" t="s">
        <v>124</v>
      </c>
    </row>
    <row r="12" spans="1:39" x14ac:dyDescent="0.35">
      <c r="A12" t="s">
        <v>12</v>
      </c>
      <c r="B12" t="s">
        <v>44</v>
      </c>
      <c r="C12" s="13" t="s">
        <v>123</v>
      </c>
      <c r="D12" s="14">
        <v>12</v>
      </c>
      <c r="E12" s="14">
        <v>12</v>
      </c>
      <c r="F12">
        <v>1.4313534566699</v>
      </c>
      <c r="G12">
        <v>1.4313534566699</v>
      </c>
      <c r="H12">
        <v>1.4508276533593001</v>
      </c>
      <c r="I12">
        <v>1.4118792599804999</v>
      </c>
      <c r="J12">
        <v>1.4216163583251999</v>
      </c>
      <c r="K12">
        <v>1.6066212268744</v>
      </c>
      <c r="L12">
        <v>1.5871470301849999</v>
      </c>
      <c r="M12">
        <v>1.6650438169426001</v>
      </c>
      <c r="N12">
        <v>1.6066212268744</v>
      </c>
      <c r="O12">
        <v>1.5481986368062</v>
      </c>
      <c r="P12">
        <v>1.5287244401168001</v>
      </c>
      <c r="Q12">
        <v>1.4995131450828001</v>
      </c>
      <c r="R12">
        <v>1.4703018500487</v>
      </c>
      <c r="S12">
        <v>1.5092502434274999</v>
      </c>
      <c r="T12">
        <v>1.6066212268744</v>
      </c>
      <c r="U12">
        <v>1.6553067185979</v>
      </c>
      <c r="V12">
        <v>1.6260954235638001</v>
      </c>
      <c r="W12">
        <v>1.6747809152872</v>
      </c>
      <c r="X12">
        <v>1.7332035053554</v>
      </c>
      <c r="Y12">
        <v>1.4703018500487</v>
      </c>
      <c r="Z12">
        <v>1.5481986368062</v>
      </c>
      <c r="AA12">
        <v>1.6066212268744</v>
      </c>
      <c r="AB12">
        <v>1.6650438169426001</v>
      </c>
      <c r="AC12">
        <v>1.6942551119766001</v>
      </c>
      <c r="AD12">
        <v>1.6845180136319</v>
      </c>
      <c r="AE12">
        <v>1.7137293086659999</v>
      </c>
      <c r="AF12">
        <v>1.7234664070107</v>
      </c>
      <c r="AG12">
        <v>1.7526777020447999</v>
      </c>
      <c r="AH12">
        <v>1.7137293086659999</v>
      </c>
      <c r="AI12">
        <v>0</v>
      </c>
      <c r="AJ12" s="15">
        <v>0</v>
      </c>
      <c r="AK12" s="15">
        <v>0</v>
      </c>
      <c r="AL12">
        <v>0</v>
      </c>
      <c r="AM12" t="s">
        <v>124</v>
      </c>
    </row>
    <row r="13" spans="1:39" x14ac:dyDescent="0.35">
      <c r="A13" t="s">
        <v>13</v>
      </c>
      <c r="B13" t="s">
        <v>44</v>
      </c>
      <c r="C13" s="13" t="s">
        <v>55</v>
      </c>
      <c r="D13" s="14">
        <v>13</v>
      </c>
      <c r="E13" s="14">
        <v>13</v>
      </c>
      <c r="F13">
        <v>1.1952502222221999</v>
      </c>
      <c r="G13">
        <v>1.2111217777778001</v>
      </c>
      <c r="H13">
        <v>1.3918133333333</v>
      </c>
      <c r="I13">
        <v>1.4162311111110999</v>
      </c>
      <c r="J13">
        <v>1.5261111111111001</v>
      </c>
      <c r="K13">
        <v>1.5261111111111001</v>
      </c>
      <c r="L13">
        <v>1.5136530612245001</v>
      </c>
      <c r="M13">
        <v>1.6773413978495</v>
      </c>
      <c r="N13">
        <v>1.6621617869416001</v>
      </c>
      <c r="O13">
        <v>1.6929777486911</v>
      </c>
      <c r="P13">
        <v>1.7520457433290999</v>
      </c>
      <c r="Q13">
        <v>1.6967982345523001</v>
      </c>
      <c r="R13">
        <v>1.8241649616368001</v>
      </c>
      <c r="S13">
        <v>1.8390980781152999</v>
      </c>
      <c r="T13">
        <v>2.0636000000000001</v>
      </c>
      <c r="U13">
        <v>1.7554000000000001</v>
      </c>
      <c r="V13">
        <v>1.8358000000000001</v>
      </c>
      <c r="W13">
        <v>1.9296</v>
      </c>
      <c r="X13">
        <v>1.8089999999999999</v>
      </c>
      <c r="Y13">
        <v>1.6482000000000001</v>
      </c>
      <c r="Z13">
        <v>1.7687999999999999</v>
      </c>
      <c r="AA13">
        <v>1.7285999999999999</v>
      </c>
      <c r="AB13">
        <v>1.5276000000000001</v>
      </c>
      <c r="AC13">
        <v>1.7152000000000001</v>
      </c>
      <c r="AD13">
        <v>1.6883999999999999</v>
      </c>
      <c r="AE13">
        <v>1.6348</v>
      </c>
      <c r="AF13">
        <v>1.6616</v>
      </c>
      <c r="AG13">
        <v>1.6883999999999999</v>
      </c>
      <c r="AH13">
        <v>1.5409999999999999</v>
      </c>
      <c r="AI13">
        <v>0</v>
      </c>
      <c r="AJ13" s="15">
        <v>0</v>
      </c>
      <c r="AK13" s="15">
        <v>0</v>
      </c>
      <c r="AL13">
        <v>0</v>
      </c>
      <c r="AM13" t="s">
        <v>124</v>
      </c>
    </row>
    <row r="14" spans="1:39" x14ac:dyDescent="0.35">
      <c r="A14" t="s">
        <v>14</v>
      </c>
      <c r="B14" t="s">
        <v>44</v>
      </c>
      <c r="C14" s="13" t="s">
        <v>56</v>
      </c>
      <c r="D14" s="14">
        <v>14</v>
      </c>
      <c r="E14" s="14">
        <v>14</v>
      </c>
      <c r="F14">
        <v>1.5353118952975</v>
      </c>
      <c r="G14">
        <v>1.43854723644</v>
      </c>
      <c r="H14">
        <v>1.5402446929708999</v>
      </c>
      <c r="I14">
        <v>1.6256491363901</v>
      </c>
      <c r="J14">
        <v>1.7350311630884001</v>
      </c>
      <c r="K14">
        <v>1.8229172519061001</v>
      </c>
      <c r="L14">
        <v>1.6769524086306999</v>
      </c>
      <c r="M14">
        <v>1.6184351096002001</v>
      </c>
      <c r="N14">
        <v>1.5432520273313</v>
      </c>
      <c r="O14">
        <v>1.3567883999999999</v>
      </c>
      <c r="P14">
        <v>1.6859170685631</v>
      </c>
      <c r="Q14">
        <v>1.3859347025144999</v>
      </c>
      <c r="R14">
        <v>1.7413158407221001</v>
      </c>
      <c r="S14">
        <v>1.6226853227375999</v>
      </c>
      <c r="T14">
        <v>1.6424971107143</v>
      </c>
      <c r="U14">
        <v>1.9282873679484001</v>
      </c>
      <c r="V14">
        <v>2.0500846381305</v>
      </c>
      <c r="W14">
        <v>1.5362483909091</v>
      </c>
      <c r="X14">
        <v>1.5234119410413001</v>
      </c>
      <c r="Y14">
        <v>1.0445828624555999</v>
      </c>
      <c r="Z14">
        <v>1.4807414754999999</v>
      </c>
      <c r="AA14">
        <v>1.2991018315489</v>
      </c>
      <c r="AB14">
        <v>1.2481073248554999</v>
      </c>
      <c r="AC14">
        <v>1.3169234096961</v>
      </c>
      <c r="AD14">
        <v>1.3361423317606</v>
      </c>
      <c r="AE14">
        <v>1.2989151729507999</v>
      </c>
      <c r="AF14">
        <v>1.2414839598295</v>
      </c>
      <c r="AG14">
        <v>1.2956337323625</v>
      </c>
      <c r="AH14">
        <v>1.2627139677526</v>
      </c>
      <c r="AI14">
        <v>0</v>
      </c>
      <c r="AJ14" s="15">
        <v>0</v>
      </c>
      <c r="AK14" s="15">
        <v>0</v>
      </c>
      <c r="AL14">
        <v>0</v>
      </c>
      <c r="AM14" t="s">
        <v>124</v>
      </c>
    </row>
    <row r="15" spans="1:39" x14ac:dyDescent="0.35">
      <c r="A15" t="s">
        <v>15</v>
      </c>
      <c r="B15" t="s">
        <v>44</v>
      </c>
      <c r="C15" s="13" t="s">
        <v>57</v>
      </c>
      <c r="D15" s="14">
        <v>15</v>
      </c>
      <c r="E15" s="14">
        <v>15</v>
      </c>
      <c r="F15">
        <v>6.8314932228147001</v>
      </c>
      <c r="G15">
        <v>6.9453276966062996</v>
      </c>
      <c r="H15">
        <v>6.8042644463510999</v>
      </c>
      <c r="I15">
        <v>6.2110888477081998</v>
      </c>
      <c r="J15">
        <v>5.5391199601274002</v>
      </c>
      <c r="K15">
        <v>5.6591872251320003</v>
      </c>
      <c r="L15">
        <v>5.9867146473483004</v>
      </c>
      <c r="M15">
        <v>6.0188358561533004</v>
      </c>
      <c r="N15">
        <v>6.1909963076608001</v>
      </c>
      <c r="O15">
        <v>6.285917431963</v>
      </c>
      <c r="P15">
        <v>6.0856880143602003</v>
      </c>
      <c r="Q15">
        <v>4.3816668245823003</v>
      </c>
      <c r="R15">
        <v>4.4907298393966997</v>
      </c>
      <c r="S15">
        <v>4.5015415073504004</v>
      </c>
      <c r="T15">
        <v>4.2312421759578003</v>
      </c>
      <c r="U15">
        <v>4.1420497045616003</v>
      </c>
      <c r="V15">
        <v>3.8011016212461999</v>
      </c>
      <c r="W15">
        <v>4.2508386617139999</v>
      </c>
      <c r="X15">
        <v>4.4767730603808999</v>
      </c>
      <c r="Y15">
        <v>3.0094425814850001</v>
      </c>
      <c r="Z15">
        <v>2.7220224000000002</v>
      </c>
      <c r="AA15">
        <v>3.2919315</v>
      </c>
      <c r="AB15">
        <v>3.4390904</v>
      </c>
      <c r="AC15">
        <v>3.2554006000000002</v>
      </c>
      <c r="AD15">
        <v>2.8329529999999998</v>
      </c>
      <c r="AE15">
        <v>2.7669714999999999</v>
      </c>
      <c r="AF15">
        <v>1.3335816</v>
      </c>
      <c r="AG15">
        <v>1.2052159</v>
      </c>
      <c r="AH15">
        <v>1.4511711</v>
      </c>
      <c r="AI15">
        <v>0</v>
      </c>
      <c r="AJ15" s="15">
        <v>0</v>
      </c>
      <c r="AK15" s="15">
        <v>0</v>
      </c>
      <c r="AL15">
        <v>0</v>
      </c>
      <c r="AM15" t="s">
        <v>124</v>
      </c>
    </row>
    <row r="16" spans="1:39" x14ac:dyDescent="0.35">
      <c r="A16" t="s">
        <v>16</v>
      </c>
      <c r="B16" t="s">
        <v>44</v>
      </c>
      <c r="C16" s="13" t="s">
        <v>58</v>
      </c>
      <c r="D16" s="14">
        <v>16</v>
      </c>
      <c r="E16" s="14">
        <v>16</v>
      </c>
      <c r="F16">
        <v>1.5287470658683</v>
      </c>
      <c r="G16">
        <v>1.3980421856287</v>
      </c>
      <c r="H16">
        <v>1.5090994311377</v>
      </c>
      <c r="I16">
        <v>1.3036000000000001</v>
      </c>
      <c r="J16">
        <v>1.5189999999999999</v>
      </c>
      <c r="K16">
        <v>1.5131699999999999</v>
      </c>
      <c r="L16">
        <v>1.5506150000000001</v>
      </c>
      <c r="M16">
        <v>1.5439312125749001</v>
      </c>
      <c r="N16">
        <v>1.592781</v>
      </c>
      <c r="O16">
        <v>1.5394939999999999</v>
      </c>
      <c r="P16">
        <v>1.3824354999999999</v>
      </c>
      <c r="Q16">
        <v>1.2641305</v>
      </c>
      <c r="R16">
        <v>1.3382989999999999</v>
      </c>
      <c r="S16">
        <v>1.3821779999999999</v>
      </c>
      <c r="T16">
        <v>1.3947000000000001</v>
      </c>
      <c r="U16">
        <v>1.3423799999999999</v>
      </c>
      <c r="V16">
        <v>1.15988</v>
      </c>
      <c r="W16">
        <v>1.2033400000000001</v>
      </c>
      <c r="X16">
        <v>1.1316600000000001</v>
      </c>
      <c r="Y16">
        <v>0.97719999999999996</v>
      </c>
      <c r="Z16">
        <v>1.0866400000000001</v>
      </c>
      <c r="AA16">
        <v>1.17134</v>
      </c>
      <c r="AB16">
        <v>1.1176200000000001</v>
      </c>
      <c r="AC16">
        <v>1.1492199999999999</v>
      </c>
      <c r="AD16">
        <v>1.03748</v>
      </c>
      <c r="AE16">
        <v>0.99927999999999995</v>
      </c>
      <c r="AF16">
        <v>0.99797999999999998</v>
      </c>
      <c r="AG16">
        <v>1.0282199999999999</v>
      </c>
      <c r="AH16">
        <v>0.94001999999999997</v>
      </c>
      <c r="AI16">
        <v>0</v>
      </c>
      <c r="AJ16" s="15">
        <v>0</v>
      </c>
      <c r="AK16" s="15">
        <v>0</v>
      </c>
      <c r="AL16">
        <v>0</v>
      </c>
      <c r="AM16" t="s">
        <v>124</v>
      </c>
    </row>
    <row r="17" spans="1:39" x14ac:dyDescent="0.35">
      <c r="A17" t="s">
        <v>17</v>
      </c>
      <c r="B17" t="s">
        <v>44</v>
      </c>
      <c r="C17" s="13" t="s">
        <v>59</v>
      </c>
      <c r="D17" s="14">
        <v>17</v>
      </c>
      <c r="E17" s="14">
        <v>17</v>
      </c>
      <c r="F17">
        <v>0.63203153372739995</v>
      </c>
      <c r="G17">
        <v>0.80867519460920001</v>
      </c>
      <c r="H17">
        <v>0.84279015786449996</v>
      </c>
      <c r="I17">
        <v>0.9311284976759</v>
      </c>
      <c r="J17">
        <v>0.91792100125499998</v>
      </c>
      <c r="K17">
        <v>0.86509101557129997</v>
      </c>
      <c r="L17">
        <v>0.92452474946550001</v>
      </c>
      <c r="M17">
        <v>0.97075098693880002</v>
      </c>
      <c r="N17">
        <v>0.88490226020270002</v>
      </c>
      <c r="O17">
        <v>0.86509101557129997</v>
      </c>
      <c r="P17">
        <v>0.94433599409690006</v>
      </c>
      <c r="Q17">
        <v>0.71320480673050002</v>
      </c>
      <c r="R17">
        <v>0.74622354778279998</v>
      </c>
      <c r="S17">
        <v>1.0962222029376001</v>
      </c>
      <c r="T17">
        <v>1.0301847208329999</v>
      </c>
      <c r="U17">
        <v>1.0301847208329999</v>
      </c>
      <c r="V17">
        <v>1.0301847208329999</v>
      </c>
      <c r="W17">
        <v>1.0245180141504</v>
      </c>
      <c r="X17">
        <v>1.1585474105925999</v>
      </c>
      <c r="Y17">
        <v>0.94312316157230003</v>
      </c>
      <c r="Z17">
        <v>1.1816744563107</v>
      </c>
      <c r="AA17">
        <v>1.2858825177619</v>
      </c>
      <c r="AB17">
        <v>1.4855107780479999</v>
      </c>
      <c r="AC17">
        <v>1.4293895779704</v>
      </c>
      <c r="AD17">
        <v>0.95559836581360003</v>
      </c>
      <c r="AE17">
        <v>0.9328331777537</v>
      </c>
      <c r="AF17">
        <v>0.92539221063020005</v>
      </c>
      <c r="AG17">
        <v>1.0091126661184</v>
      </c>
      <c r="AH17">
        <v>1.0091126661184</v>
      </c>
      <c r="AI17">
        <v>0</v>
      </c>
      <c r="AJ17" s="15">
        <v>0</v>
      </c>
      <c r="AK17" s="15">
        <v>0</v>
      </c>
      <c r="AL17">
        <v>0</v>
      </c>
      <c r="AM17" t="s">
        <v>124</v>
      </c>
    </row>
    <row r="18" spans="1:39" x14ac:dyDescent="0.35">
      <c r="A18" t="s">
        <v>18</v>
      </c>
      <c r="B18" t="s">
        <v>44</v>
      </c>
      <c r="C18" s="13" t="s">
        <v>60</v>
      </c>
      <c r="D18" s="14">
        <v>18</v>
      </c>
      <c r="E18" s="14">
        <v>18</v>
      </c>
      <c r="F18">
        <v>0.51590000000000003</v>
      </c>
      <c r="G18">
        <v>0.48472500000000002</v>
      </c>
      <c r="H18">
        <v>0.4884</v>
      </c>
      <c r="I18">
        <v>0.48557499999999998</v>
      </c>
      <c r="J18">
        <v>0.50680000000000003</v>
      </c>
      <c r="K18">
        <v>0.55249999999999999</v>
      </c>
      <c r="L18">
        <v>0.56299999999999994</v>
      </c>
      <c r="M18">
        <v>0.58525000000000005</v>
      </c>
      <c r="N18">
        <v>0.58825000000000005</v>
      </c>
      <c r="O18">
        <v>0.58699999999999997</v>
      </c>
      <c r="P18">
        <v>0.59375</v>
      </c>
      <c r="Q18">
        <v>0.56299999999999994</v>
      </c>
      <c r="R18">
        <v>0.5605</v>
      </c>
      <c r="S18">
        <v>0.57425000000000004</v>
      </c>
      <c r="T18">
        <v>0.54549999999999998</v>
      </c>
      <c r="U18">
        <v>0.55325000000000002</v>
      </c>
      <c r="V18">
        <v>0.56025000000000003</v>
      </c>
      <c r="W18">
        <v>0.56174999999999997</v>
      </c>
      <c r="X18">
        <v>0.54674999999999996</v>
      </c>
      <c r="Y18">
        <v>0.52524999999999999</v>
      </c>
      <c r="Z18">
        <v>0.54174999999999995</v>
      </c>
      <c r="AA18">
        <v>0.53800000000000003</v>
      </c>
      <c r="AB18">
        <v>0.52725</v>
      </c>
      <c r="AC18">
        <v>0.54600000000000004</v>
      </c>
      <c r="AD18">
        <v>0.45924999999999999</v>
      </c>
      <c r="AE18">
        <v>0.47249999999999998</v>
      </c>
      <c r="AF18">
        <v>0.4995</v>
      </c>
      <c r="AG18">
        <v>0.51300000000000001</v>
      </c>
      <c r="AH18">
        <v>0.51300000000000001</v>
      </c>
      <c r="AI18">
        <v>0</v>
      </c>
      <c r="AJ18" s="15">
        <v>0</v>
      </c>
      <c r="AK18" s="15">
        <v>0</v>
      </c>
      <c r="AL18">
        <v>0</v>
      </c>
      <c r="AM18" t="s">
        <v>124</v>
      </c>
    </row>
    <row r="19" spans="1:39" x14ac:dyDescent="0.35">
      <c r="A19" t="s">
        <v>19</v>
      </c>
      <c r="B19" t="s">
        <v>44</v>
      </c>
      <c r="C19" s="13" t="s">
        <v>61</v>
      </c>
      <c r="D19" s="14">
        <v>19</v>
      </c>
      <c r="E19" s="14">
        <v>19</v>
      </c>
      <c r="F19">
        <v>0.3747851367053</v>
      </c>
      <c r="G19">
        <v>0.28685882123709999</v>
      </c>
      <c r="H19">
        <v>0.31329006636680001</v>
      </c>
      <c r="I19">
        <v>0.29652595935909998</v>
      </c>
      <c r="J19">
        <v>0.32540811631830002</v>
      </c>
      <c r="K19">
        <v>0.3289830975584</v>
      </c>
      <c r="L19">
        <v>0.3322867414547</v>
      </c>
      <c r="M19">
        <v>0.347498109389</v>
      </c>
      <c r="N19">
        <v>0.37308831226630002</v>
      </c>
      <c r="O19">
        <v>0.30064771737130003</v>
      </c>
      <c r="P19">
        <v>0.2479911119422</v>
      </c>
      <c r="Q19">
        <v>0.19877178346429999</v>
      </c>
      <c r="R19">
        <v>0.18332760632530001</v>
      </c>
      <c r="S19">
        <v>0.20200701034390001</v>
      </c>
      <c r="T19">
        <v>0.22446205868460001</v>
      </c>
      <c r="U19">
        <v>0.21894695168</v>
      </c>
      <c r="V19">
        <v>0.20726394379829999</v>
      </c>
      <c r="W19">
        <v>0.1955905798907</v>
      </c>
      <c r="X19">
        <v>0.17546861031579999</v>
      </c>
      <c r="Y19">
        <v>0.14503799771619999</v>
      </c>
      <c r="Z19">
        <v>0.18102452835310001</v>
      </c>
      <c r="AA19">
        <v>0.17043667595000001</v>
      </c>
      <c r="AB19">
        <v>0.15774557192579999</v>
      </c>
      <c r="AC19">
        <v>0.16918414422399999</v>
      </c>
      <c r="AD19">
        <v>0.17304404586979999</v>
      </c>
      <c r="AE19">
        <v>0.18040895553889999</v>
      </c>
      <c r="AF19">
        <v>0.1738364874925</v>
      </c>
      <c r="AG19">
        <v>0.18619903574069999</v>
      </c>
      <c r="AH19">
        <v>0.18911123211600001</v>
      </c>
      <c r="AI19">
        <v>0</v>
      </c>
      <c r="AJ19" s="15">
        <v>0</v>
      </c>
      <c r="AK19" s="15">
        <v>0</v>
      </c>
      <c r="AL19">
        <v>0</v>
      </c>
      <c r="AM19" t="s">
        <v>124</v>
      </c>
    </row>
    <row r="20" spans="1:39" x14ac:dyDescent="0.35">
      <c r="A20" t="s">
        <v>20</v>
      </c>
      <c r="B20" t="s">
        <v>44</v>
      </c>
      <c r="C20" s="13" t="s">
        <v>62</v>
      </c>
      <c r="D20" s="14">
        <v>20</v>
      </c>
      <c r="E20" s="14">
        <v>20</v>
      </c>
      <c r="F20">
        <v>1.3696224039999999E-3</v>
      </c>
      <c r="G20">
        <v>1.3806399817999999E-3</v>
      </c>
      <c r="H20">
        <v>1.4317219097E-3</v>
      </c>
      <c r="I20">
        <v>1.4153855640999999E-3</v>
      </c>
      <c r="J20">
        <v>1.4468287534E-3</v>
      </c>
      <c r="K20">
        <v>1.4852149352E-3</v>
      </c>
      <c r="L20">
        <v>2.0505349037999998E-3</v>
      </c>
      <c r="M20">
        <v>1.9859268741000001E-3</v>
      </c>
      <c r="N20">
        <v>1.9136211259E-3</v>
      </c>
      <c r="O20">
        <v>1.8464268274E-3</v>
      </c>
      <c r="P20">
        <v>1.8162134173E-3</v>
      </c>
      <c r="Q20">
        <v>2.6603728941999999E-3</v>
      </c>
      <c r="R20">
        <v>2.8737791654999999E-3</v>
      </c>
      <c r="S20">
        <v>3.0085180524000001E-3</v>
      </c>
      <c r="T20">
        <v>2.4762412138999998E-3</v>
      </c>
      <c r="U20">
        <v>2.9424154987E-3</v>
      </c>
      <c r="V20">
        <v>2.8065393268000001E-3</v>
      </c>
      <c r="W20">
        <v>2.8160832977000001E-3</v>
      </c>
      <c r="X20">
        <v>2.1003108505000001E-3</v>
      </c>
      <c r="Y20">
        <v>1.1721433582000001E-3</v>
      </c>
      <c r="Z20">
        <v>1.3117382432000001E-3</v>
      </c>
      <c r="AA20">
        <v>3.0565522000000002E-3</v>
      </c>
      <c r="AB20">
        <v>2.2695476E-3</v>
      </c>
      <c r="AC20">
        <v>2.1402552999999999E-3</v>
      </c>
      <c r="AD20">
        <v>2.251337E-3</v>
      </c>
      <c r="AE20">
        <v>2.5997709999999999E-3</v>
      </c>
      <c r="AF20">
        <v>2.6730500000000002E-3</v>
      </c>
      <c r="AG20">
        <v>3.0555550000000002E-3</v>
      </c>
      <c r="AH20">
        <v>1.4336378E-3</v>
      </c>
      <c r="AI20">
        <v>0</v>
      </c>
      <c r="AJ20" s="15">
        <v>0</v>
      </c>
      <c r="AK20" s="15">
        <v>0</v>
      </c>
      <c r="AL20">
        <v>0</v>
      </c>
      <c r="AM20" t="s">
        <v>124</v>
      </c>
    </row>
    <row r="21" spans="1:39" x14ac:dyDescent="0.35">
      <c r="A21" t="s">
        <v>5</v>
      </c>
      <c r="B21" t="s">
        <v>63</v>
      </c>
      <c r="C21" s="13" t="s">
        <v>64</v>
      </c>
      <c r="D21" s="14">
        <v>21</v>
      </c>
      <c r="E21" s="14">
        <v>21</v>
      </c>
      <c r="F21">
        <v>0.22108800000000001</v>
      </c>
      <c r="G21">
        <v>0.2325295</v>
      </c>
      <c r="H21">
        <v>0.21679850000000001</v>
      </c>
      <c r="I21">
        <v>0.27910849999999998</v>
      </c>
      <c r="J21">
        <v>0.28831499999999999</v>
      </c>
      <c r="K21">
        <v>0.30612250000000002</v>
      </c>
      <c r="L21">
        <v>0.32945999999999998</v>
      </c>
      <c r="M21">
        <v>0.35057749999999999</v>
      </c>
      <c r="N21">
        <v>0.34561750000000002</v>
      </c>
      <c r="O21">
        <v>0.33354250000000002</v>
      </c>
      <c r="P21">
        <v>0.29275000000000001</v>
      </c>
      <c r="Q21">
        <v>0.19982749999999999</v>
      </c>
      <c r="R21">
        <v>0.2076925</v>
      </c>
      <c r="S21">
        <v>0.20284749999999999</v>
      </c>
      <c r="T21">
        <v>0.16992499999999999</v>
      </c>
      <c r="U21">
        <v>7.6399999999999996E-2</v>
      </c>
      <c r="V21">
        <v>4.9024999999999999E-2</v>
      </c>
      <c r="W21">
        <v>5.2255000000000003E-2</v>
      </c>
      <c r="X21">
        <v>4.7877500000000003E-2</v>
      </c>
      <c r="Y21">
        <v>4.9175000000000003E-2</v>
      </c>
      <c r="Z21">
        <v>4.7195000000000001E-2</v>
      </c>
      <c r="AA21">
        <v>4.4997500000000003E-2</v>
      </c>
      <c r="AB21">
        <v>6.2702499999999994E-2</v>
      </c>
      <c r="AC21">
        <v>7.5850000000000001E-2</v>
      </c>
      <c r="AD21">
        <v>0.12596499999999999</v>
      </c>
      <c r="AE21">
        <v>0.1809625</v>
      </c>
      <c r="AF21">
        <v>0.24867249999999999</v>
      </c>
      <c r="AG21">
        <v>0.25164249999999999</v>
      </c>
      <c r="AH21">
        <v>0.30462499999999998</v>
      </c>
      <c r="AI21">
        <v>0</v>
      </c>
      <c r="AJ21" s="15">
        <v>0</v>
      </c>
      <c r="AK21" s="15">
        <v>0</v>
      </c>
      <c r="AL21">
        <v>0</v>
      </c>
      <c r="AM21" t="s">
        <v>124</v>
      </c>
    </row>
    <row r="22" spans="1:39" x14ac:dyDescent="0.35">
      <c r="A22" t="s">
        <v>11</v>
      </c>
      <c r="B22" t="s">
        <v>63</v>
      </c>
      <c r="C22" s="13" t="s">
        <v>65</v>
      </c>
      <c r="D22" s="14">
        <v>22</v>
      </c>
      <c r="E22" s="14">
        <v>22</v>
      </c>
      <c r="F22">
        <v>1.6957145E-2</v>
      </c>
      <c r="G22">
        <v>1.4778337500000001E-2</v>
      </c>
      <c r="H22">
        <v>1.5086255E-2</v>
      </c>
      <c r="I22">
        <v>1.4466812500000001E-2</v>
      </c>
      <c r="J22">
        <v>1.5245E-2</v>
      </c>
      <c r="K22">
        <v>1.51775E-2</v>
      </c>
      <c r="L22">
        <v>1.585E-2</v>
      </c>
      <c r="M22">
        <v>1.6310000000000002E-2</v>
      </c>
      <c r="N22">
        <v>1.6070000000000001E-2</v>
      </c>
      <c r="O22">
        <v>1.5775000000000001E-2</v>
      </c>
      <c r="P22">
        <v>1.3745E-2</v>
      </c>
      <c r="Q22">
        <v>1.051E-2</v>
      </c>
      <c r="R22">
        <v>9.7549999999999998E-3</v>
      </c>
      <c r="S22">
        <v>9.0574999999999996E-3</v>
      </c>
      <c r="T22">
        <v>9.8075000000000002E-3</v>
      </c>
      <c r="U22">
        <v>9.6675000000000007E-3</v>
      </c>
      <c r="V22">
        <v>1.07575E-2</v>
      </c>
      <c r="W22">
        <v>1.1205E-2</v>
      </c>
      <c r="X22">
        <v>1.1615E-2</v>
      </c>
      <c r="Y22">
        <v>1.0159675E-2</v>
      </c>
      <c r="Z22">
        <v>1.1639999999999999E-2</v>
      </c>
      <c r="AA22">
        <v>1.2147247707499999E-2</v>
      </c>
      <c r="AB22">
        <v>1.3321926604999999E-2</v>
      </c>
      <c r="AC22">
        <v>1.24943119275E-2</v>
      </c>
      <c r="AD22">
        <v>1.3402018347499999E-2</v>
      </c>
      <c r="AE22">
        <v>1.3722385320000001E-2</v>
      </c>
      <c r="AF22">
        <v>1.257440367E-2</v>
      </c>
      <c r="AG22">
        <v>1.3829174312499999E-2</v>
      </c>
      <c r="AH22">
        <v>1.444321101E-2</v>
      </c>
      <c r="AI22">
        <v>0</v>
      </c>
      <c r="AJ22" s="15">
        <v>0</v>
      </c>
      <c r="AK22" s="15">
        <v>0</v>
      </c>
      <c r="AL22">
        <v>0</v>
      </c>
      <c r="AM22" t="s">
        <v>124</v>
      </c>
    </row>
    <row r="23" spans="1:39" x14ac:dyDescent="0.35">
      <c r="A23" t="s">
        <v>19</v>
      </c>
      <c r="B23" t="s">
        <v>63</v>
      </c>
      <c r="C23" s="13" t="s">
        <v>66</v>
      </c>
      <c r="D23" s="14">
        <v>23</v>
      </c>
      <c r="E23" s="14">
        <v>23</v>
      </c>
      <c r="F23">
        <v>3.0450000000000001E-2</v>
      </c>
      <c r="G23">
        <v>2.2880999999999999E-2</v>
      </c>
      <c r="H23">
        <v>2.4447E-2</v>
      </c>
      <c r="I23">
        <v>2.1721000000000001E-2</v>
      </c>
      <c r="J23">
        <v>2.4563000000000001E-2</v>
      </c>
      <c r="K23">
        <v>2.1866E-2</v>
      </c>
      <c r="L23">
        <v>2.1343999999999998E-2</v>
      </c>
      <c r="M23">
        <v>1.9778E-2</v>
      </c>
      <c r="N23">
        <v>2.0242E-2</v>
      </c>
      <c r="O23">
        <v>1.8849999999999999E-2</v>
      </c>
      <c r="P23">
        <v>1.3050000000000001E-2</v>
      </c>
      <c r="Q23">
        <v>1.1599999999999999E-2</v>
      </c>
      <c r="R23">
        <v>8.6999999999999994E-3</v>
      </c>
      <c r="S23">
        <v>1.0149999999999999E-2</v>
      </c>
      <c r="T23">
        <v>1.0149999999999999E-2</v>
      </c>
      <c r="U23">
        <v>1.0149999999999999E-2</v>
      </c>
      <c r="V23">
        <v>1.0149999999999999E-2</v>
      </c>
      <c r="W23">
        <v>1.0149999999999999E-2</v>
      </c>
      <c r="X23">
        <v>1.0149999999999999E-2</v>
      </c>
      <c r="Y23">
        <v>1.0149999999999999E-2</v>
      </c>
      <c r="Z23">
        <v>1.0149999999999999E-2</v>
      </c>
      <c r="AA23">
        <v>1.0149999999999999E-2</v>
      </c>
      <c r="AB23">
        <v>1.0149999999999999E-2</v>
      </c>
      <c r="AC23">
        <v>1.0149999999999999E-2</v>
      </c>
      <c r="AD23">
        <v>1.0149999999999999E-2</v>
      </c>
      <c r="AE23">
        <v>1.0149999999999999E-2</v>
      </c>
      <c r="AF23">
        <v>1.0149999999999999E-2</v>
      </c>
      <c r="AG23">
        <v>1.0149999999999999E-2</v>
      </c>
      <c r="AH23">
        <v>1.0149999999999999E-2</v>
      </c>
      <c r="AI23">
        <v>0</v>
      </c>
      <c r="AJ23" s="15">
        <v>0</v>
      </c>
      <c r="AK23" s="15">
        <v>0</v>
      </c>
      <c r="AL23">
        <v>0</v>
      </c>
      <c r="AM23" t="s">
        <v>124</v>
      </c>
    </row>
    <row r="24" spans="1:39" x14ac:dyDescent="0.35">
      <c r="A24" t="s">
        <v>1</v>
      </c>
      <c r="B24" t="s">
        <v>63</v>
      </c>
      <c r="C24" s="13" t="s">
        <v>67</v>
      </c>
      <c r="D24" s="14">
        <v>24</v>
      </c>
      <c r="E24" s="14">
        <v>24</v>
      </c>
      <c r="F24">
        <v>2.1396085200000001E-2</v>
      </c>
      <c r="G24">
        <v>1.84828392E-2</v>
      </c>
      <c r="H24">
        <v>2.00164608E-2</v>
      </c>
      <c r="I24">
        <v>2.178981E-2</v>
      </c>
      <c r="J24">
        <v>2.1238912799999999E-2</v>
      </c>
      <c r="K24">
        <v>2.1677090400000001E-2</v>
      </c>
      <c r="L24">
        <v>2.0316517199999998E-2</v>
      </c>
      <c r="M24">
        <v>1.98434124E-2</v>
      </c>
      <c r="N24">
        <v>1.8624135600000001E-2</v>
      </c>
      <c r="O24">
        <v>1.90067472E-2</v>
      </c>
      <c r="P24">
        <v>1.85558688E-2</v>
      </c>
      <c r="Q24">
        <v>1.5912514799999999E-2</v>
      </c>
      <c r="R24">
        <v>1.5533078400000001E-2</v>
      </c>
      <c r="S24">
        <v>1.54902132E-2</v>
      </c>
      <c r="T24">
        <v>1.3827996E-2</v>
      </c>
      <c r="U24">
        <v>1.4353491600000001E-2</v>
      </c>
      <c r="V24">
        <v>1.22372208E-2</v>
      </c>
      <c r="W24">
        <v>1.19482776E-2</v>
      </c>
      <c r="X24">
        <v>1.11640032E-2</v>
      </c>
      <c r="Y24">
        <v>6.5155103999999997E-3</v>
      </c>
      <c r="Z24">
        <v>8.9048484000000001E-3</v>
      </c>
      <c r="AA24">
        <v>1.01193624E-2</v>
      </c>
      <c r="AB24">
        <v>9.8637588000000005E-3</v>
      </c>
      <c r="AC24">
        <v>9.4922604000000008E-3</v>
      </c>
      <c r="AD24">
        <v>9.3843035999999994E-3</v>
      </c>
      <c r="AE24">
        <v>8.6095548000000004E-3</v>
      </c>
      <c r="AF24">
        <v>7.3966283999999998E-3</v>
      </c>
      <c r="AG24">
        <v>7.3299491999999997E-3</v>
      </c>
      <c r="AH24">
        <v>7.9237115999999993E-3</v>
      </c>
      <c r="AI24">
        <v>0</v>
      </c>
      <c r="AJ24" s="15">
        <v>0</v>
      </c>
      <c r="AK24" s="15">
        <v>0</v>
      </c>
      <c r="AL24">
        <v>0</v>
      </c>
      <c r="AM24" t="s">
        <v>124</v>
      </c>
    </row>
    <row r="25" spans="1:39" x14ac:dyDescent="0.35">
      <c r="A25" s="16" t="s">
        <v>2</v>
      </c>
      <c r="B25" t="s">
        <v>63</v>
      </c>
      <c r="C25" t="s">
        <v>110</v>
      </c>
      <c r="D25" s="14">
        <v>25</v>
      </c>
      <c r="E25" s="14">
        <v>25</v>
      </c>
      <c r="F25">
        <v>2.1396085200000001E-2</v>
      </c>
      <c r="G25">
        <v>1.84828392E-2</v>
      </c>
      <c r="H25">
        <v>2.00164608E-2</v>
      </c>
      <c r="I25">
        <v>2.178981E-2</v>
      </c>
      <c r="J25">
        <v>2.1238912799999999E-2</v>
      </c>
      <c r="K25">
        <v>2.1677090400000001E-2</v>
      </c>
      <c r="L25">
        <v>2.0316517199999998E-2</v>
      </c>
      <c r="M25">
        <v>1.98434124E-2</v>
      </c>
      <c r="N25">
        <v>1.8624135600000001E-2</v>
      </c>
      <c r="O25">
        <v>1.90067472E-2</v>
      </c>
      <c r="P25">
        <v>1.85558688E-2</v>
      </c>
      <c r="Q25">
        <v>1.5912514799999999E-2</v>
      </c>
      <c r="R25">
        <v>1.5533078400000001E-2</v>
      </c>
      <c r="S25">
        <v>1.54902132E-2</v>
      </c>
      <c r="T25">
        <v>1.3827996E-2</v>
      </c>
      <c r="U25">
        <v>1.4353491600000001E-2</v>
      </c>
      <c r="V25">
        <v>1.22372208E-2</v>
      </c>
      <c r="W25">
        <v>1.19482776E-2</v>
      </c>
      <c r="X25">
        <v>1.11640032E-2</v>
      </c>
      <c r="Y25">
        <v>6.5155103999999997E-3</v>
      </c>
      <c r="Z25">
        <v>8.9048484000000001E-3</v>
      </c>
      <c r="AA25">
        <v>1.01193624E-2</v>
      </c>
      <c r="AB25">
        <v>9.8637588000000005E-3</v>
      </c>
      <c r="AC25">
        <v>9.4922604000000008E-3</v>
      </c>
      <c r="AD25">
        <v>9.3843035999999994E-3</v>
      </c>
      <c r="AE25">
        <v>8.6095548000000004E-3</v>
      </c>
      <c r="AF25">
        <v>7.3966283999999998E-3</v>
      </c>
      <c r="AG25">
        <v>7.3299491999999997E-3</v>
      </c>
      <c r="AH25">
        <v>7.9237115999999993E-3</v>
      </c>
      <c r="AI25">
        <v>0</v>
      </c>
      <c r="AJ25" s="15">
        <v>0</v>
      </c>
      <c r="AK25" s="15">
        <v>0</v>
      </c>
      <c r="AL25">
        <v>0</v>
      </c>
      <c r="AM25" t="s">
        <v>124</v>
      </c>
    </row>
    <row r="26" spans="1:39" x14ac:dyDescent="0.35">
      <c r="A26" s="16" t="s">
        <v>3</v>
      </c>
      <c r="B26" t="s">
        <v>63</v>
      </c>
      <c r="C26" t="s">
        <v>68</v>
      </c>
      <c r="D26" s="14">
        <v>26</v>
      </c>
      <c r="E26" s="14">
        <v>26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s="15">
        <v>0</v>
      </c>
      <c r="AK26" s="15">
        <v>0</v>
      </c>
      <c r="AL26">
        <v>0</v>
      </c>
      <c r="AM26" t="s">
        <v>124</v>
      </c>
    </row>
    <row r="27" spans="1:39" x14ac:dyDescent="0.35">
      <c r="A27" t="s">
        <v>23</v>
      </c>
      <c r="B27" t="s">
        <v>69</v>
      </c>
      <c r="C27" s="13" t="s">
        <v>70</v>
      </c>
      <c r="D27" s="14">
        <v>27</v>
      </c>
      <c r="E27" s="14">
        <v>27</v>
      </c>
      <c r="F27">
        <v>12.1317217814566</v>
      </c>
      <c r="G27">
        <v>12.1249912839508</v>
      </c>
      <c r="H27">
        <v>12.445301779610601</v>
      </c>
      <c r="I27">
        <v>12.625648519972801</v>
      </c>
      <c r="J27">
        <v>13.3289855109232</v>
      </c>
      <c r="K27">
        <v>13.5221813829524</v>
      </c>
      <c r="L27">
        <v>14.0805067454684</v>
      </c>
      <c r="M27">
        <v>14.4302983499276</v>
      </c>
      <c r="N27">
        <v>14.203020156272</v>
      </c>
      <c r="O27">
        <v>13.682795528328001</v>
      </c>
      <c r="P27">
        <v>13.3202664573314</v>
      </c>
      <c r="Q27">
        <v>10.8208044234008</v>
      </c>
      <c r="R27">
        <v>11.703971130166799</v>
      </c>
      <c r="S27">
        <v>10.996655497380599</v>
      </c>
      <c r="T27">
        <v>10.9049325831192</v>
      </c>
      <c r="U27">
        <v>11.316505565816</v>
      </c>
      <c r="V27">
        <v>11.081672388697401</v>
      </c>
      <c r="W27">
        <v>13.1979213089796</v>
      </c>
      <c r="X27">
        <v>11.2728888825638</v>
      </c>
      <c r="Y27">
        <v>9.6371590320517999</v>
      </c>
      <c r="Z27">
        <v>11.5326</v>
      </c>
      <c r="AA27">
        <v>10.877000000000001</v>
      </c>
      <c r="AB27">
        <v>10.4598</v>
      </c>
      <c r="AC27">
        <v>10.6684</v>
      </c>
      <c r="AD27">
        <v>10.9366</v>
      </c>
      <c r="AE27">
        <v>11.5624</v>
      </c>
      <c r="AF27">
        <v>10.132</v>
      </c>
      <c r="AG27">
        <v>9.3274000000000008</v>
      </c>
      <c r="AH27">
        <v>9.3274000000000008</v>
      </c>
      <c r="AI27">
        <v>0</v>
      </c>
      <c r="AJ27" s="15">
        <v>0</v>
      </c>
      <c r="AK27" s="15">
        <v>0</v>
      </c>
      <c r="AL27">
        <v>0</v>
      </c>
      <c r="AM27" t="s">
        <v>124</v>
      </c>
    </row>
    <row r="28" spans="1:39" x14ac:dyDescent="0.35">
      <c r="A28" t="s">
        <v>24</v>
      </c>
      <c r="B28" t="s">
        <v>69</v>
      </c>
      <c r="C28" s="13" t="s">
        <v>71</v>
      </c>
      <c r="D28" s="14">
        <v>28</v>
      </c>
      <c r="E28" s="14">
        <v>28</v>
      </c>
      <c r="F28">
        <v>15.192228695835</v>
      </c>
      <c r="G28">
        <v>14.888349755738799</v>
      </c>
      <c r="H28">
        <v>12.981068129426401</v>
      </c>
      <c r="I28">
        <v>13.903927736637399</v>
      </c>
      <c r="J28">
        <v>13.5471519481366</v>
      </c>
      <c r="K28">
        <v>16.875932380009001</v>
      </c>
      <c r="L28">
        <v>16.711240569930599</v>
      </c>
      <c r="M28">
        <v>9.4419412061825998</v>
      </c>
      <c r="N28">
        <v>5.1416609974508001</v>
      </c>
      <c r="O28">
        <v>4.7160834962312004</v>
      </c>
      <c r="P28">
        <v>5.2523983955964004</v>
      </c>
      <c r="Q28">
        <v>4.4525112810328</v>
      </c>
      <c r="R28">
        <v>4.9294973311046002</v>
      </c>
      <c r="S28">
        <v>5.451240757411</v>
      </c>
      <c r="T28">
        <v>3.6867455166787999</v>
      </c>
      <c r="U28">
        <v>7.1402191024067996</v>
      </c>
      <c r="V28">
        <v>8.5569768046720007</v>
      </c>
      <c r="W28">
        <v>10.258601944251801</v>
      </c>
      <c r="X28">
        <v>2.4753092588521999</v>
      </c>
      <c r="Y28">
        <v>2.7058334861967999</v>
      </c>
      <c r="Z28">
        <v>4.2270882800000003</v>
      </c>
      <c r="AA28">
        <v>10.238669099999999</v>
      </c>
      <c r="AB28">
        <v>5.5314009039999998</v>
      </c>
      <c r="AC28">
        <v>3.9446021600000001</v>
      </c>
      <c r="AD28">
        <v>5.4387980000000002</v>
      </c>
      <c r="AE28">
        <v>4.2614000000000001</v>
      </c>
      <c r="AF28">
        <v>7.0012119999999998</v>
      </c>
      <c r="AG28">
        <v>7.3718527780000001</v>
      </c>
      <c r="AH28">
        <v>10.319144</v>
      </c>
      <c r="AI28">
        <v>0</v>
      </c>
      <c r="AJ28" s="15">
        <v>0</v>
      </c>
      <c r="AK28" s="15">
        <v>0</v>
      </c>
      <c r="AL28">
        <v>0</v>
      </c>
      <c r="AM28" t="s">
        <v>124</v>
      </c>
    </row>
    <row r="29" spans="1:39" x14ac:dyDescent="0.35">
      <c r="A29" t="s">
        <v>25</v>
      </c>
      <c r="B29" t="s">
        <v>69</v>
      </c>
      <c r="C29" s="13" t="s">
        <v>72</v>
      </c>
      <c r="D29" s="14">
        <v>29</v>
      </c>
      <c r="E29" s="14">
        <v>29</v>
      </c>
      <c r="F29">
        <v>4.2335408824631999</v>
      </c>
      <c r="G29">
        <v>4.1159425246170001</v>
      </c>
      <c r="H29">
        <v>3.8807458089245999</v>
      </c>
      <c r="I29">
        <v>4.4099384192473998</v>
      </c>
      <c r="J29">
        <v>4.4099384192473998</v>
      </c>
      <c r="K29">
        <v>4.4099384192473998</v>
      </c>
      <c r="L29">
        <v>4.4099384192473998</v>
      </c>
      <c r="M29">
        <v>4.6906190082650001</v>
      </c>
      <c r="N29">
        <v>4.6906190082650001</v>
      </c>
      <c r="O29">
        <v>4.6906190082650001</v>
      </c>
      <c r="P29">
        <v>4.6906190082650001</v>
      </c>
      <c r="Q29">
        <v>4.6906190082650001</v>
      </c>
      <c r="R29">
        <v>4.2173204193120002</v>
      </c>
      <c r="S29">
        <v>4.2173204193120002</v>
      </c>
      <c r="T29">
        <v>4.2173204193120002</v>
      </c>
      <c r="U29">
        <v>4.2173204193120002</v>
      </c>
      <c r="V29">
        <v>4.2173204193120002</v>
      </c>
      <c r="W29">
        <v>4.2173204193120002</v>
      </c>
      <c r="X29">
        <v>4.2173204193120002</v>
      </c>
      <c r="Y29">
        <v>4.2173204193120002</v>
      </c>
      <c r="Z29">
        <v>4.2173204193120002</v>
      </c>
      <c r="AA29">
        <v>4.2173204193120002</v>
      </c>
      <c r="AB29">
        <v>4.2173204193120002</v>
      </c>
      <c r="AC29">
        <v>4.2173204193120002</v>
      </c>
      <c r="AD29">
        <v>4.2173204193120002</v>
      </c>
      <c r="AE29">
        <v>4.2173204193120002</v>
      </c>
      <c r="AF29">
        <v>4.2173204193120002</v>
      </c>
      <c r="AG29">
        <v>4.2173204193120002</v>
      </c>
      <c r="AH29">
        <v>4.2173204193120002</v>
      </c>
      <c r="AI29">
        <v>0</v>
      </c>
      <c r="AJ29" s="15">
        <v>0</v>
      </c>
      <c r="AK29" s="15">
        <v>0</v>
      </c>
      <c r="AL29">
        <v>0</v>
      </c>
      <c r="AM29" t="s">
        <v>124</v>
      </c>
    </row>
    <row r="30" spans="1:39" x14ac:dyDescent="0.35">
      <c r="A30" t="s">
        <v>26</v>
      </c>
      <c r="B30" t="s">
        <v>69</v>
      </c>
      <c r="C30" s="13" t="s">
        <v>73</v>
      </c>
      <c r="D30" s="14">
        <v>30</v>
      </c>
      <c r="E30" s="14">
        <v>30</v>
      </c>
      <c r="F30">
        <v>1.6789320000000001</v>
      </c>
      <c r="G30">
        <v>1.560924</v>
      </c>
      <c r="H30">
        <v>1.67625</v>
      </c>
      <c r="I30">
        <v>1.7433000000000001</v>
      </c>
      <c r="J30">
        <v>1.8774</v>
      </c>
      <c r="K30">
        <v>1.94445</v>
      </c>
      <c r="L30">
        <v>1.9310400000000001</v>
      </c>
      <c r="M30">
        <v>1.9578599999999999</v>
      </c>
      <c r="N30">
        <v>1.98468</v>
      </c>
      <c r="O30">
        <v>1.9712700000000001</v>
      </c>
      <c r="P30">
        <v>2.0383200000000001</v>
      </c>
      <c r="Q30">
        <v>1.8505799999999999</v>
      </c>
      <c r="R30">
        <v>1.9980899999999999</v>
      </c>
      <c r="S30">
        <v>1.9578599999999999</v>
      </c>
      <c r="T30">
        <v>2.1053700000000002</v>
      </c>
      <c r="U30">
        <v>2.13219</v>
      </c>
      <c r="V30">
        <v>2.0785499999999999</v>
      </c>
      <c r="W30">
        <v>2.21265</v>
      </c>
      <c r="X30">
        <v>2.1456</v>
      </c>
      <c r="Y30">
        <v>2.13219</v>
      </c>
      <c r="Z30">
        <v>2.2394699999999998</v>
      </c>
      <c r="AA30">
        <v>2.2394699999999998</v>
      </c>
      <c r="AB30">
        <v>2.0785499999999999</v>
      </c>
      <c r="AC30">
        <v>2.1053700000000002</v>
      </c>
      <c r="AD30">
        <v>2.0249100000000002</v>
      </c>
      <c r="AE30">
        <v>1.8774</v>
      </c>
      <c r="AF30">
        <v>1.71648</v>
      </c>
      <c r="AG30">
        <v>1.4616899999999999</v>
      </c>
      <c r="AH30">
        <v>1.4214599999999999</v>
      </c>
      <c r="AI30">
        <v>0</v>
      </c>
      <c r="AJ30" s="15">
        <v>0</v>
      </c>
      <c r="AK30" s="15">
        <v>0</v>
      </c>
      <c r="AL30">
        <v>0</v>
      </c>
      <c r="AM30" t="s">
        <v>124</v>
      </c>
    </row>
    <row r="31" spans="1:39" x14ac:dyDescent="0.35">
      <c r="A31" t="s">
        <v>26</v>
      </c>
      <c r="B31" t="s">
        <v>69</v>
      </c>
      <c r="C31" s="13" t="s">
        <v>74</v>
      </c>
      <c r="D31" s="14">
        <v>31</v>
      </c>
      <c r="E31" s="14">
        <v>31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 s="15">
        <v>0</v>
      </c>
      <c r="AK31" s="15">
        <v>0</v>
      </c>
      <c r="AL31">
        <v>0</v>
      </c>
      <c r="AM31" t="s">
        <v>124</v>
      </c>
    </row>
    <row r="32" spans="1:39" x14ac:dyDescent="0.35">
      <c r="A32" t="s">
        <v>26</v>
      </c>
      <c r="B32" t="s">
        <v>69</v>
      </c>
      <c r="C32" s="13" t="s">
        <v>75</v>
      </c>
      <c r="D32" s="14">
        <v>32</v>
      </c>
      <c r="E32" s="14">
        <v>32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s="15">
        <v>0</v>
      </c>
      <c r="AK32" s="15">
        <v>0</v>
      </c>
      <c r="AL32">
        <v>0</v>
      </c>
      <c r="AM32" t="s">
        <v>124</v>
      </c>
    </row>
    <row r="33" spans="1:39" x14ac:dyDescent="0.35">
      <c r="A33" t="s">
        <v>27</v>
      </c>
      <c r="B33" t="s">
        <v>69</v>
      </c>
      <c r="C33" s="13" t="s">
        <v>116</v>
      </c>
      <c r="D33" s="14">
        <v>33</v>
      </c>
      <c r="E33" s="14">
        <v>33</v>
      </c>
      <c r="F33">
        <v>3.5817906436200003E-2</v>
      </c>
      <c r="G33">
        <v>3.5817906436200003E-2</v>
      </c>
      <c r="H33">
        <v>3.5817906436200003E-2</v>
      </c>
      <c r="I33">
        <v>4.4772383067600001E-2</v>
      </c>
      <c r="J33">
        <v>4.9249621368399998E-2</v>
      </c>
      <c r="K33">
        <v>6.0469401768800002E-2</v>
      </c>
      <c r="L33">
        <v>6.4748972467799995E-2</v>
      </c>
      <c r="M33">
        <v>7.9640555427999998E-2</v>
      </c>
      <c r="N33">
        <v>7.1872776720999995E-2</v>
      </c>
      <c r="O33">
        <v>8.3324539691399996E-2</v>
      </c>
      <c r="P33">
        <v>9.8311504435400002E-2</v>
      </c>
      <c r="Q33">
        <v>7.0889626087400001E-2</v>
      </c>
      <c r="R33">
        <v>7.0649853082199995E-2</v>
      </c>
      <c r="S33">
        <v>8.9188872989799994E-2</v>
      </c>
      <c r="T33">
        <v>0.1045441886798</v>
      </c>
      <c r="U33">
        <v>0.1227788661044</v>
      </c>
      <c r="V33">
        <v>0.15701464467840001</v>
      </c>
      <c r="W33">
        <v>0.1959116838244</v>
      </c>
      <c r="X33">
        <v>0.176758656194</v>
      </c>
      <c r="Y33">
        <v>0.13326612889039999</v>
      </c>
      <c r="Z33">
        <v>0.14596739221239999</v>
      </c>
      <c r="AA33">
        <v>0.23980573570220001</v>
      </c>
      <c r="AB33">
        <v>0.1985210069586</v>
      </c>
      <c r="AC33">
        <v>0.1833454828934</v>
      </c>
      <c r="AD33">
        <v>0.2188573257774</v>
      </c>
      <c r="AE33">
        <v>0.23645276265699999</v>
      </c>
      <c r="AF33">
        <v>0.23574396018060001</v>
      </c>
      <c r="AG33">
        <v>0.27489494351319999</v>
      </c>
      <c r="AH33">
        <v>0.25553268972519999</v>
      </c>
      <c r="AI33">
        <v>0</v>
      </c>
      <c r="AJ33" s="15">
        <v>0</v>
      </c>
      <c r="AK33" s="15">
        <v>0</v>
      </c>
      <c r="AL33">
        <v>0</v>
      </c>
      <c r="AM33" t="s">
        <v>124</v>
      </c>
    </row>
    <row r="34" spans="1:39" ht="15" x14ac:dyDescent="0.35">
      <c r="A34" t="s">
        <v>29</v>
      </c>
      <c r="B34" t="s">
        <v>28</v>
      </c>
      <c r="C34" s="13" t="s">
        <v>76</v>
      </c>
      <c r="D34" s="14">
        <v>34</v>
      </c>
      <c r="E34" s="14">
        <v>34</v>
      </c>
      <c r="F34">
        <v>0</v>
      </c>
      <c r="G34">
        <v>0</v>
      </c>
      <c r="H34">
        <v>0</v>
      </c>
      <c r="I34">
        <v>0</v>
      </c>
      <c r="J34">
        <v>1.4780000000000001E-5</v>
      </c>
      <c r="K34">
        <v>4.4339999999999999E-5</v>
      </c>
      <c r="L34">
        <v>3.9906000000000002E-4</v>
      </c>
      <c r="M34">
        <v>1.0996319999999999E-3</v>
      </c>
      <c r="N34">
        <v>2.1637919999999999E-3</v>
      </c>
      <c r="O34">
        <v>3.6181439999999998E-3</v>
      </c>
      <c r="P34">
        <v>5.4774680000000001E-3</v>
      </c>
      <c r="Q34">
        <v>7.3959120000000001E-3</v>
      </c>
      <c r="R34">
        <v>9.3705200000000002E-3</v>
      </c>
      <c r="S34">
        <v>1.1407204000000001E-2</v>
      </c>
      <c r="T34">
        <v>1.3500052E-2</v>
      </c>
      <c r="U34">
        <v>1.5660888000000001E-2</v>
      </c>
      <c r="V34">
        <v>1.7883799999999998E-2</v>
      </c>
      <c r="W34">
        <v>2.0171743999999998E-2</v>
      </c>
      <c r="X34">
        <v>2.2530631999999998E-2</v>
      </c>
      <c r="Y34">
        <v>2.4960464000000002E-2</v>
      </c>
      <c r="Z34">
        <v>2.7461240000000001E-2</v>
      </c>
      <c r="AA34">
        <v>3.0038872000000001E-2</v>
      </c>
      <c r="AB34">
        <v>3.2693359999999998E-2</v>
      </c>
      <c r="AC34">
        <v>3.542766E-2</v>
      </c>
      <c r="AD34">
        <v>3.8244727999999999E-2</v>
      </c>
      <c r="AE34">
        <v>4.1144564000000002E-2</v>
      </c>
      <c r="AF34">
        <v>4.4133079999999998E-2</v>
      </c>
      <c r="AG34">
        <v>4.7210276000000002E-2</v>
      </c>
      <c r="AH34">
        <v>5.0364328E-2</v>
      </c>
      <c r="AI34">
        <v>0</v>
      </c>
      <c r="AJ34" s="15">
        <v>0</v>
      </c>
      <c r="AK34" s="15">
        <v>0</v>
      </c>
      <c r="AL34">
        <v>0</v>
      </c>
      <c r="AM34" t="s">
        <v>124</v>
      </c>
    </row>
    <row r="35" spans="1:39" x14ac:dyDescent="0.35">
      <c r="A35" t="s">
        <v>30</v>
      </c>
      <c r="B35" t="s">
        <v>28</v>
      </c>
      <c r="C35" s="13" t="s">
        <v>77</v>
      </c>
      <c r="D35" s="14">
        <v>35</v>
      </c>
      <c r="E35" s="14">
        <v>35</v>
      </c>
      <c r="F35">
        <v>46.073054167400002</v>
      </c>
      <c r="G35">
        <v>41.402300627480003</v>
      </c>
      <c r="H35">
        <v>46.017425775920003</v>
      </c>
      <c r="I35">
        <v>41.863965177840001</v>
      </c>
      <c r="J35">
        <v>39.901173979719999</v>
      </c>
      <c r="K35">
        <v>41.711748893159999</v>
      </c>
      <c r="L35">
        <v>39.407355625720001</v>
      </c>
      <c r="M35">
        <v>38.056509665359997</v>
      </c>
      <c r="N35">
        <v>49.9429672694</v>
      </c>
      <c r="O35">
        <v>38.46900011164</v>
      </c>
      <c r="P35">
        <v>36.198026410440001</v>
      </c>
      <c r="Q35">
        <v>24.971717783279999</v>
      </c>
      <c r="R35">
        <v>26.701978272280002</v>
      </c>
      <c r="S35">
        <v>15.5521794602</v>
      </c>
      <c r="T35">
        <v>21.798843047399998</v>
      </c>
      <c r="U35">
        <v>20.040325101920001</v>
      </c>
      <c r="V35">
        <v>17.5177388</v>
      </c>
      <c r="W35">
        <v>21.503970800000001</v>
      </c>
      <c r="X35">
        <v>17.231373600000001</v>
      </c>
      <c r="Y35">
        <v>6.8132688000000003</v>
      </c>
      <c r="Z35">
        <v>8.0347512800000001</v>
      </c>
      <c r="AA35">
        <v>8.77121408</v>
      </c>
      <c r="AB35">
        <v>5.4748752917600001</v>
      </c>
      <c r="AC35">
        <v>4.0942730004800003</v>
      </c>
      <c r="AD35">
        <v>5.0297380005600001</v>
      </c>
      <c r="AE35">
        <v>4.2640871999999996</v>
      </c>
      <c r="AF35">
        <v>2.79656656</v>
      </c>
      <c r="AG35">
        <v>5.1599569993600003</v>
      </c>
      <c r="AH35">
        <v>3.2804679993599999</v>
      </c>
      <c r="AI35">
        <v>0</v>
      </c>
      <c r="AJ35" s="15">
        <v>0</v>
      </c>
      <c r="AK35" s="15">
        <v>0</v>
      </c>
      <c r="AL35">
        <v>0</v>
      </c>
      <c r="AM35" t="s">
        <v>124</v>
      </c>
    </row>
    <row r="36" spans="1:39" x14ac:dyDescent="0.35">
      <c r="A36" t="s">
        <v>27</v>
      </c>
      <c r="B36" t="s">
        <v>28</v>
      </c>
      <c r="C36" s="13" t="s">
        <v>115</v>
      </c>
      <c r="D36" s="14">
        <v>36</v>
      </c>
      <c r="E36" s="14">
        <v>36</v>
      </c>
      <c r="F36">
        <v>0.21560315288000001</v>
      </c>
      <c r="G36">
        <v>0.21560315288000001</v>
      </c>
      <c r="H36">
        <v>0.21560315288000001</v>
      </c>
      <c r="I36">
        <v>0.26950394183999998</v>
      </c>
      <c r="J36">
        <v>0.29645433484</v>
      </c>
      <c r="K36">
        <v>0.37449077139999998</v>
      </c>
      <c r="L36">
        <v>0.41585809155999998</v>
      </c>
      <c r="M36">
        <v>0.43947885456000002</v>
      </c>
      <c r="N36">
        <v>0.53887843548000003</v>
      </c>
      <c r="O36">
        <v>0.54683199987999997</v>
      </c>
      <c r="P36">
        <v>0.32952922536000001</v>
      </c>
      <c r="Q36">
        <v>0.21823760973860001</v>
      </c>
      <c r="R36">
        <v>0.2081975048228</v>
      </c>
      <c r="S36">
        <v>0.21629707286489999</v>
      </c>
      <c r="T36">
        <v>0.21333205811930001</v>
      </c>
      <c r="U36">
        <v>0.2027793917489</v>
      </c>
      <c r="V36">
        <v>0.2409572612243</v>
      </c>
      <c r="W36">
        <v>0.23149851401560001</v>
      </c>
      <c r="X36">
        <v>0.21554466333860001</v>
      </c>
      <c r="Y36">
        <v>0.16755137950349999</v>
      </c>
      <c r="Z36">
        <v>0.21307216934189999</v>
      </c>
      <c r="AA36">
        <v>0.2923887486706</v>
      </c>
      <c r="AB36">
        <v>0.31811882948159997</v>
      </c>
      <c r="AC36">
        <v>0.27466217695470002</v>
      </c>
      <c r="AD36">
        <v>0.31108462144299998</v>
      </c>
      <c r="AE36">
        <v>0.3255714131079</v>
      </c>
      <c r="AF36">
        <v>0.34803109475080002</v>
      </c>
      <c r="AG36">
        <v>0.36725277486199998</v>
      </c>
      <c r="AH36">
        <v>0.37420482702160002</v>
      </c>
      <c r="AI36">
        <v>0</v>
      </c>
      <c r="AJ36" s="15">
        <v>0</v>
      </c>
      <c r="AK36" s="15">
        <v>0</v>
      </c>
      <c r="AL36">
        <v>0</v>
      </c>
      <c r="AM36" t="s">
        <v>124</v>
      </c>
    </row>
    <row r="37" spans="1:39" x14ac:dyDescent="0.35">
      <c r="A37" t="s">
        <v>20</v>
      </c>
      <c r="B37" t="s">
        <v>28</v>
      </c>
      <c r="C37" s="13" t="s">
        <v>78</v>
      </c>
      <c r="D37" s="14">
        <v>37</v>
      </c>
      <c r="E37" s="14">
        <v>37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1.4714699999999999E-3</v>
      </c>
      <c r="W37">
        <v>2.1221199999999999E-3</v>
      </c>
      <c r="X37">
        <v>8.9946999999999998E-4</v>
      </c>
      <c r="Y37">
        <v>5.9630999999999996E-4</v>
      </c>
      <c r="Z37">
        <v>4.6546499999999998E-3</v>
      </c>
      <c r="AA37">
        <v>1.4878292E-2</v>
      </c>
      <c r="AB37">
        <v>1.3430989000000001E-2</v>
      </c>
      <c r="AC37">
        <v>8.0775409000000006E-2</v>
      </c>
      <c r="AD37">
        <v>7.7302940000000001E-2</v>
      </c>
      <c r="AE37">
        <v>9.2315079999999994E-2</v>
      </c>
      <c r="AF37">
        <v>9.6328374999999994E-2</v>
      </c>
      <c r="AG37">
        <v>9.8457644999999996E-2</v>
      </c>
      <c r="AH37">
        <v>8.9860771000000006E-2</v>
      </c>
      <c r="AI37">
        <v>0</v>
      </c>
      <c r="AJ37" s="15">
        <v>0</v>
      </c>
      <c r="AK37" s="15">
        <v>0</v>
      </c>
      <c r="AL37">
        <v>0</v>
      </c>
      <c r="AM37" t="s">
        <v>124</v>
      </c>
    </row>
    <row r="38" spans="1:39" ht="15" x14ac:dyDescent="0.35">
      <c r="A38" t="s">
        <v>29</v>
      </c>
      <c r="B38" t="s">
        <v>28</v>
      </c>
      <c r="C38" s="13" t="s">
        <v>79</v>
      </c>
      <c r="D38" s="14">
        <v>38</v>
      </c>
      <c r="E38" s="14">
        <v>38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3.2605999999999998E-4</v>
      </c>
      <c r="AF38">
        <v>1.55722E-3</v>
      </c>
      <c r="AG38">
        <v>4.1040299999999998E-3</v>
      </c>
      <c r="AH38">
        <v>6.3998900000000001E-3</v>
      </c>
      <c r="AI38">
        <v>0</v>
      </c>
      <c r="AJ38" s="15">
        <v>0</v>
      </c>
      <c r="AK38" s="15">
        <v>0</v>
      </c>
      <c r="AL38">
        <v>0</v>
      </c>
      <c r="AM38" t="s">
        <v>124</v>
      </c>
    </row>
    <row r="39" spans="1:39" ht="15" x14ac:dyDescent="0.35">
      <c r="A39" t="s">
        <v>29</v>
      </c>
      <c r="B39" t="s">
        <v>28</v>
      </c>
      <c r="C39" s="13" t="s">
        <v>80</v>
      </c>
      <c r="D39" s="14">
        <v>39</v>
      </c>
      <c r="E39" s="14">
        <v>39</v>
      </c>
      <c r="F39">
        <v>1.3860000000000001E-4</v>
      </c>
      <c r="G39">
        <v>3.388E-4</v>
      </c>
      <c r="H39">
        <v>6.468E-4</v>
      </c>
      <c r="I39">
        <v>0.12033035</v>
      </c>
      <c r="J39">
        <v>0.31871070000000001</v>
      </c>
      <c r="K39">
        <v>0.67286555000000003</v>
      </c>
      <c r="L39">
        <v>1.1416181000000001</v>
      </c>
      <c r="M39">
        <v>1.7571988000000001</v>
      </c>
      <c r="N39">
        <v>2.2934348500000001</v>
      </c>
      <c r="O39">
        <v>2.9981458499999998</v>
      </c>
      <c r="P39">
        <v>3.5760847500000001</v>
      </c>
      <c r="Q39">
        <v>4.3348598999999997</v>
      </c>
      <c r="R39">
        <v>5.2388115500000003</v>
      </c>
      <c r="S39">
        <v>6.2271314000000002</v>
      </c>
      <c r="T39">
        <v>7.2332977500000002</v>
      </c>
      <c r="U39">
        <v>9.0398333900000001</v>
      </c>
      <c r="V39">
        <v>11.353478324999999</v>
      </c>
      <c r="W39">
        <v>14.352261455000001</v>
      </c>
      <c r="X39">
        <v>17.570443170000001</v>
      </c>
      <c r="Y39">
        <v>21.169958144999999</v>
      </c>
      <c r="Z39">
        <v>25.271460865000002</v>
      </c>
      <c r="AA39">
        <v>29.208816174999999</v>
      </c>
      <c r="AB39">
        <v>32.794254324999997</v>
      </c>
      <c r="AC39">
        <v>36.451541874999997</v>
      </c>
      <c r="AD39">
        <v>40.035458015000003</v>
      </c>
      <c r="AE39">
        <v>43.411257435000003</v>
      </c>
      <c r="AF39">
        <v>46.956949864999999</v>
      </c>
      <c r="AG39">
        <v>50.01965276</v>
      </c>
      <c r="AH39">
        <v>53.349669800000001</v>
      </c>
      <c r="AI39">
        <v>0</v>
      </c>
      <c r="AJ39" s="15">
        <v>0</v>
      </c>
      <c r="AK39" s="15">
        <v>0</v>
      </c>
      <c r="AL39">
        <v>0</v>
      </c>
      <c r="AM39" t="s">
        <v>124</v>
      </c>
    </row>
    <row r="40" spans="1:39" ht="15" x14ac:dyDescent="0.35">
      <c r="A40" t="s">
        <v>29</v>
      </c>
      <c r="B40" t="s">
        <v>28</v>
      </c>
      <c r="C40" s="13" t="s">
        <v>81</v>
      </c>
      <c r="D40" s="14">
        <v>40</v>
      </c>
      <c r="E40" s="14">
        <v>40</v>
      </c>
      <c r="F40">
        <v>5.1479999999999997E-6</v>
      </c>
      <c r="G40">
        <v>1.2584E-5</v>
      </c>
      <c r="H40">
        <v>1.201881824</v>
      </c>
      <c r="I40">
        <v>5.1910389959999996</v>
      </c>
      <c r="J40">
        <v>13.408837728</v>
      </c>
      <c r="K40">
        <v>28.893448012</v>
      </c>
      <c r="L40">
        <v>39.118478828000001</v>
      </c>
      <c r="M40">
        <v>49.238499738999998</v>
      </c>
      <c r="N40">
        <v>55.668111498999998</v>
      </c>
      <c r="O40">
        <v>62.524437261000003</v>
      </c>
      <c r="P40">
        <v>68.728214554999994</v>
      </c>
      <c r="Q40">
        <v>73.973658186999998</v>
      </c>
      <c r="R40">
        <v>77.255427248999993</v>
      </c>
      <c r="S40">
        <v>79.049278307999998</v>
      </c>
      <c r="T40">
        <v>80.598710049000005</v>
      </c>
      <c r="U40">
        <v>81.314076129</v>
      </c>
      <c r="V40">
        <v>83.467097070500003</v>
      </c>
      <c r="W40">
        <v>85.522742233499997</v>
      </c>
      <c r="X40">
        <v>87.954032737999995</v>
      </c>
      <c r="Y40">
        <v>90.742898889499997</v>
      </c>
      <c r="Z40">
        <v>90.804005649499999</v>
      </c>
      <c r="AA40">
        <v>86.621483019500005</v>
      </c>
      <c r="AB40">
        <v>82.520140774500007</v>
      </c>
      <c r="AC40">
        <v>78.141056922499999</v>
      </c>
      <c r="AD40">
        <v>76.700161323499998</v>
      </c>
      <c r="AE40">
        <v>75.521984037500005</v>
      </c>
      <c r="AF40">
        <v>71.201657026500001</v>
      </c>
      <c r="AG40">
        <v>66.448890937000002</v>
      </c>
      <c r="AH40">
        <v>63.438295492000002</v>
      </c>
      <c r="AI40">
        <v>0</v>
      </c>
      <c r="AJ40" s="15">
        <v>0</v>
      </c>
      <c r="AK40" s="15">
        <v>0</v>
      </c>
      <c r="AL40">
        <v>0</v>
      </c>
      <c r="AM40" t="s">
        <v>124</v>
      </c>
    </row>
    <row r="41" spans="1:39" ht="15" x14ac:dyDescent="0.35">
      <c r="A41" t="s">
        <v>29</v>
      </c>
      <c r="B41" t="s">
        <v>28</v>
      </c>
      <c r="C41" s="13" t="s">
        <v>82</v>
      </c>
      <c r="D41" s="14">
        <v>41</v>
      </c>
      <c r="E41" s="14">
        <v>41</v>
      </c>
      <c r="F41">
        <v>2.0919600000000001E-4</v>
      </c>
      <c r="G41">
        <v>5.11368E-4</v>
      </c>
      <c r="H41">
        <v>9.7624799999999998E-4</v>
      </c>
      <c r="I41">
        <v>7.3253466000000003E-2</v>
      </c>
      <c r="J41">
        <v>0.203298282</v>
      </c>
      <c r="K41">
        <v>0.50548279799999996</v>
      </c>
      <c r="L41">
        <v>0.936701016</v>
      </c>
      <c r="M41">
        <v>1.5445834679999999</v>
      </c>
      <c r="N41">
        <v>2.2316644860000001</v>
      </c>
      <c r="O41">
        <v>3.1777444560000001</v>
      </c>
      <c r="P41">
        <v>3.9042857400000002</v>
      </c>
      <c r="Q41">
        <v>4.808545284</v>
      </c>
      <c r="R41">
        <v>5.8158740880000002</v>
      </c>
      <c r="S41">
        <v>6.8496545639999997</v>
      </c>
      <c r="T41">
        <v>7.7847106200000002</v>
      </c>
      <c r="U41">
        <v>9.3688750439999993</v>
      </c>
      <c r="V41">
        <v>11.097649332</v>
      </c>
      <c r="W41">
        <v>13.058506019999999</v>
      </c>
      <c r="X41">
        <v>15.292030026000001</v>
      </c>
      <c r="Y41">
        <v>17.852213586000001</v>
      </c>
      <c r="Z41">
        <v>20.230354607999999</v>
      </c>
      <c r="AA41">
        <v>22.330413354000001</v>
      </c>
      <c r="AB41">
        <v>24.134796798</v>
      </c>
      <c r="AC41">
        <v>25.696102536000001</v>
      </c>
      <c r="AD41">
        <v>26.870745228000001</v>
      </c>
      <c r="AE41">
        <v>27.636902333999998</v>
      </c>
      <c r="AF41">
        <v>28.278130986000001</v>
      </c>
      <c r="AG41">
        <v>28.036210115999999</v>
      </c>
      <c r="AH41">
        <v>27.703904951999998</v>
      </c>
      <c r="AI41">
        <v>0</v>
      </c>
      <c r="AJ41" s="15">
        <v>0</v>
      </c>
      <c r="AK41" s="15">
        <v>0</v>
      </c>
      <c r="AL41">
        <v>0</v>
      </c>
      <c r="AM41" t="s">
        <v>124</v>
      </c>
    </row>
    <row r="42" spans="1:39" ht="15" x14ac:dyDescent="0.35">
      <c r="A42" t="s">
        <v>29</v>
      </c>
      <c r="B42" t="s">
        <v>28</v>
      </c>
      <c r="C42" s="13" t="s">
        <v>83</v>
      </c>
      <c r="D42" s="14">
        <v>42</v>
      </c>
      <c r="E42" s="14">
        <v>42</v>
      </c>
      <c r="F42">
        <v>0.22682179199999999</v>
      </c>
      <c r="G42">
        <v>0.47716325920000002</v>
      </c>
      <c r="H42">
        <v>0.48111171679999998</v>
      </c>
      <c r="I42">
        <v>0.49012380119999999</v>
      </c>
      <c r="J42">
        <v>0.5248598096</v>
      </c>
      <c r="K42">
        <v>0.56467716440000004</v>
      </c>
      <c r="L42">
        <v>0.66333315159999995</v>
      </c>
      <c r="M42">
        <v>1.0444600228000001</v>
      </c>
      <c r="N42">
        <v>1.5811501392</v>
      </c>
      <c r="O42">
        <v>1.643325562</v>
      </c>
      <c r="P42">
        <v>1.6672264999999999</v>
      </c>
      <c r="Q42">
        <v>1.7943438104</v>
      </c>
      <c r="R42">
        <v>1.9194846351999999</v>
      </c>
      <c r="S42">
        <v>2.0554897695999998</v>
      </c>
      <c r="T42">
        <v>2.1888344592000002</v>
      </c>
      <c r="U42">
        <v>2.3307565636000001</v>
      </c>
      <c r="V42">
        <v>2.3813228087999998</v>
      </c>
      <c r="W42">
        <v>2.4470035503999998</v>
      </c>
      <c r="X42">
        <v>2.4913966664</v>
      </c>
      <c r="Y42">
        <v>2.6880292323999999</v>
      </c>
      <c r="Z42">
        <v>2.8865356863999998</v>
      </c>
      <c r="AA42">
        <v>3.0686899132000001</v>
      </c>
      <c r="AB42">
        <v>3.2508602475999999</v>
      </c>
      <c r="AC42">
        <v>3.4327971148</v>
      </c>
      <c r="AD42">
        <v>3.6147859132</v>
      </c>
      <c r="AE42">
        <v>3.7967691812000002</v>
      </c>
      <c r="AF42">
        <v>3.8716011475999998</v>
      </c>
      <c r="AG42">
        <v>3.9479203452</v>
      </c>
      <c r="AH42">
        <v>4.0257474075999999</v>
      </c>
      <c r="AI42">
        <v>0</v>
      </c>
      <c r="AJ42" s="15">
        <v>0</v>
      </c>
      <c r="AK42" s="15">
        <v>0</v>
      </c>
      <c r="AL42">
        <v>0</v>
      </c>
      <c r="AM42" t="s">
        <v>124</v>
      </c>
    </row>
    <row r="43" spans="1:39" ht="15" x14ac:dyDescent="0.35">
      <c r="A43" t="s">
        <v>29</v>
      </c>
      <c r="B43" t="s">
        <v>28</v>
      </c>
      <c r="C43" s="13" t="s">
        <v>84</v>
      </c>
      <c r="D43" s="14">
        <v>43</v>
      </c>
      <c r="E43" s="14">
        <v>43</v>
      </c>
      <c r="F43">
        <v>0</v>
      </c>
      <c r="G43">
        <v>0</v>
      </c>
      <c r="H43">
        <v>0</v>
      </c>
      <c r="I43">
        <v>0</v>
      </c>
      <c r="J43">
        <v>3.5742E-3</v>
      </c>
      <c r="K43">
        <v>2.9881600000000001E-2</v>
      </c>
      <c r="L43">
        <v>7.3319400000000007E-2</v>
      </c>
      <c r="M43">
        <v>0.1370432</v>
      </c>
      <c r="N43">
        <v>0.21580440000000001</v>
      </c>
      <c r="O43">
        <v>0.3217102</v>
      </c>
      <c r="P43">
        <v>0.42233520000000002</v>
      </c>
      <c r="Q43">
        <v>0.51442719999999997</v>
      </c>
      <c r="R43">
        <v>0.68776269800000001</v>
      </c>
      <c r="S43">
        <v>0.85921610599999998</v>
      </c>
      <c r="T43">
        <v>0.95038138999999999</v>
      </c>
      <c r="U43">
        <v>1.0414510400000001</v>
      </c>
      <c r="V43">
        <v>1.2240759160000001</v>
      </c>
      <c r="W43">
        <v>1.4099368919999999</v>
      </c>
      <c r="X43">
        <v>1.598878442</v>
      </c>
      <c r="Y43">
        <v>1.7907617840000001</v>
      </c>
      <c r="Z43">
        <v>1.913689792</v>
      </c>
      <c r="AA43">
        <v>2.0522054980000002</v>
      </c>
      <c r="AB43">
        <v>2.1639433619999999</v>
      </c>
      <c r="AC43">
        <v>2.262228388</v>
      </c>
      <c r="AD43">
        <v>2.390452008</v>
      </c>
      <c r="AE43">
        <v>2.4898714399999999</v>
      </c>
      <c r="AF43">
        <v>2.5277563500000002</v>
      </c>
      <c r="AG43">
        <v>2.5550159039999998</v>
      </c>
      <c r="AH43">
        <v>2.5761294440000002</v>
      </c>
      <c r="AI43">
        <v>0</v>
      </c>
      <c r="AJ43" s="15">
        <v>0</v>
      </c>
      <c r="AK43" s="15">
        <v>0</v>
      </c>
      <c r="AL43">
        <v>0</v>
      </c>
      <c r="AM43" t="s">
        <v>124</v>
      </c>
    </row>
    <row r="44" spans="1:39" ht="15" x14ac:dyDescent="0.35">
      <c r="A44" t="s">
        <v>29</v>
      </c>
      <c r="B44" t="s">
        <v>28</v>
      </c>
      <c r="C44" s="13" t="s">
        <v>85</v>
      </c>
      <c r="D44" s="14">
        <v>44</v>
      </c>
      <c r="E44" s="14">
        <v>44</v>
      </c>
      <c r="F44">
        <v>0</v>
      </c>
      <c r="G44">
        <v>0</v>
      </c>
      <c r="H44">
        <v>0</v>
      </c>
      <c r="I44">
        <v>0</v>
      </c>
      <c r="J44">
        <v>0</v>
      </c>
      <c r="K44">
        <v>5.9199999999999997E-4</v>
      </c>
      <c r="L44">
        <v>1.3320000000000001E-3</v>
      </c>
      <c r="M44">
        <v>2.516E-3</v>
      </c>
      <c r="N44">
        <v>3.7000000000000002E-3</v>
      </c>
      <c r="O44">
        <v>5.3280000000000003E-3</v>
      </c>
      <c r="P44">
        <v>6.9560000000000004E-3</v>
      </c>
      <c r="Q44">
        <v>8.4360000000000008E-3</v>
      </c>
      <c r="R44">
        <v>9.7680000000000006E-3</v>
      </c>
      <c r="S44">
        <v>1.0803999999999999E-2</v>
      </c>
      <c r="T44">
        <v>1.184E-2</v>
      </c>
      <c r="U44">
        <v>1.3024000000000001E-2</v>
      </c>
      <c r="V44">
        <v>1.406E-2</v>
      </c>
      <c r="W44">
        <v>1.5244000000000001E-2</v>
      </c>
      <c r="X44">
        <v>1.6279999999999999E-2</v>
      </c>
      <c r="Y44">
        <v>1.7464E-2</v>
      </c>
      <c r="Z44">
        <v>1.8796E-2</v>
      </c>
      <c r="AA44">
        <v>1.9980000000000001E-2</v>
      </c>
      <c r="AB44">
        <v>2.146E-2</v>
      </c>
      <c r="AC44">
        <v>2.2792E-2</v>
      </c>
      <c r="AD44">
        <v>2.4271999999999998E-2</v>
      </c>
      <c r="AE44">
        <v>2.5899999999999999E-2</v>
      </c>
      <c r="AF44">
        <v>2.7528E-2</v>
      </c>
      <c r="AG44">
        <v>2.9304E-2</v>
      </c>
      <c r="AH44">
        <v>3.108E-2</v>
      </c>
      <c r="AI44">
        <v>0</v>
      </c>
      <c r="AJ44" s="15">
        <v>0</v>
      </c>
      <c r="AK44" s="15">
        <v>0</v>
      </c>
      <c r="AL44">
        <v>0</v>
      </c>
      <c r="AM44" t="s">
        <v>124</v>
      </c>
    </row>
    <row r="45" spans="1:39" ht="15" x14ac:dyDescent="0.35">
      <c r="A45" t="s">
        <v>29</v>
      </c>
      <c r="B45" t="s">
        <v>28</v>
      </c>
      <c r="C45" s="13" t="s">
        <v>86</v>
      </c>
      <c r="D45" s="14">
        <v>45</v>
      </c>
      <c r="E45" s="14">
        <v>45</v>
      </c>
      <c r="F45">
        <v>0</v>
      </c>
      <c r="G45">
        <v>0</v>
      </c>
      <c r="H45">
        <v>0</v>
      </c>
      <c r="I45">
        <v>7.0730100000000004E-2</v>
      </c>
      <c r="J45">
        <v>0.2137599</v>
      </c>
      <c r="K45">
        <v>0.35522009999999998</v>
      </c>
      <c r="L45">
        <v>0.44351010000000002</v>
      </c>
      <c r="M45">
        <v>0.53847089999999997</v>
      </c>
      <c r="N45">
        <v>0.63284309999999999</v>
      </c>
      <c r="O45">
        <v>0.72741149999999999</v>
      </c>
      <c r="P45">
        <v>0.81530910000000001</v>
      </c>
      <c r="Q45">
        <v>0.89663400000000004</v>
      </c>
      <c r="R45">
        <v>0.97109190000000001</v>
      </c>
      <c r="S45">
        <v>1.0390752000000001</v>
      </c>
      <c r="T45">
        <v>1.1004858</v>
      </c>
      <c r="U45">
        <v>1.1549313000000001</v>
      </c>
      <c r="V45">
        <v>1.2030003</v>
      </c>
      <c r="W45">
        <v>1.2441042</v>
      </c>
      <c r="X45">
        <v>1.2786354</v>
      </c>
      <c r="Y45">
        <v>1.3063977</v>
      </c>
      <c r="Z45">
        <v>1.3354353000000001</v>
      </c>
      <c r="AA45">
        <v>1.3652576999999999</v>
      </c>
      <c r="AB45">
        <v>1.3960611000000001</v>
      </c>
      <c r="AC45">
        <v>1.4444243999999999</v>
      </c>
      <c r="AD45">
        <v>1.4259816000000001</v>
      </c>
      <c r="AE45">
        <v>1.3184640000000001</v>
      </c>
      <c r="AF45">
        <v>1.2652938</v>
      </c>
      <c r="AG45">
        <v>1.2128102999999999</v>
      </c>
      <c r="AH45">
        <v>1.1541465</v>
      </c>
      <c r="AI45">
        <v>0</v>
      </c>
      <c r="AJ45" s="15">
        <v>0</v>
      </c>
      <c r="AK45" s="15">
        <v>0</v>
      </c>
      <c r="AL45">
        <v>0</v>
      </c>
      <c r="AM45" t="s">
        <v>124</v>
      </c>
    </row>
    <row r="46" spans="1:39" ht="15" x14ac:dyDescent="0.35">
      <c r="A46" t="s">
        <v>29</v>
      </c>
      <c r="B46" t="s">
        <v>28</v>
      </c>
      <c r="C46" s="13" t="s">
        <v>87</v>
      </c>
      <c r="D46" s="14">
        <v>46</v>
      </c>
      <c r="E46" s="14">
        <v>46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8.0000100000000001E-3</v>
      </c>
      <c r="Q46">
        <v>0.10069383</v>
      </c>
      <c r="R46">
        <v>0.72019557000000001</v>
      </c>
      <c r="S46">
        <v>1.44812129</v>
      </c>
      <c r="T46">
        <v>1.6467753300000001</v>
      </c>
      <c r="U46">
        <v>1.8295962100000001</v>
      </c>
      <c r="V46">
        <v>2.0324186599999998</v>
      </c>
      <c r="W46">
        <v>2.2260349700000002</v>
      </c>
      <c r="X46">
        <v>2.42124469</v>
      </c>
      <c r="Y46">
        <v>2.63354211</v>
      </c>
      <c r="Z46">
        <v>2.8691432799999999</v>
      </c>
      <c r="AA46">
        <v>3.08698622</v>
      </c>
      <c r="AB46">
        <v>3.3127910599999999</v>
      </c>
      <c r="AC46">
        <v>3.5473076400000001</v>
      </c>
      <c r="AD46">
        <v>3.7909098499999998</v>
      </c>
      <c r="AE46">
        <v>4.8420011599999997</v>
      </c>
      <c r="AF46">
        <v>5.7552547799999996</v>
      </c>
      <c r="AG46">
        <v>6.5382051600000004</v>
      </c>
      <c r="AH46">
        <v>6.7762433099999999</v>
      </c>
      <c r="AI46">
        <v>0</v>
      </c>
      <c r="AJ46" s="15">
        <v>0</v>
      </c>
      <c r="AK46" s="15">
        <v>0</v>
      </c>
      <c r="AL46">
        <v>0</v>
      </c>
      <c r="AM46" t="s">
        <v>124</v>
      </c>
    </row>
    <row r="47" spans="1:39" ht="15" x14ac:dyDescent="0.35">
      <c r="A47" t="s">
        <v>29</v>
      </c>
      <c r="B47" t="s">
        <v>28</v>
      </c>
      <c r="C47" s="13" t="s">
        <v>88</v>
      </c>
      <c r="D47" s="14">
        <v>47</v>
      </c>
      <c r="E47" s="14">
        <v>47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2.7674999999999998E-4</v>
      </c>
      <c r="M47">
        <v>7.8299999999999995E-4</v>
      </c>
      <c r="N47">
        <v>1.663875E-3</v>
      </c>
      <c r="O47">
        <v>3.21975E-3</v>
      </c>
      <c r="P47">
        <v>1.4808554999999999E-2</v>
      </c>
      <c r="Q47">
        <v>3.6849667500000002E-2</v>
      </c>
      <c r="R47">
        <v>7.1848755E-2</v>
      </c>
      <c r="S47">
        <v>0.1188633825</v>
      </c>
      <c r="T47">
        <v>0.181009215</v>
      </c>
      <c r="U47">
        <v>0.2681905275</v>
      </c>
      <c r="V47">
        <v>0.43496129249999999</v>
      </c>
      <c r="W47">
        <v>0.62314960500000005</v>
      </c>
      <c r="X47">
        <v>0.82042935750000001</v>
      </c>
      <c r="Y47">
        <v>1.0546335675</v>
      </c>
      <c r="Z47">
        <v>1.4618018699999999</v>
      </c>
      <c r="AA47">
        <v>1.87563978</v>
      </c>
      <c r="AB47">
        <v>2.3234550299999999</v>
      </c>
      <c r="AC47">
        <v>2.8284123375000001</v>
      </c>
      <c r="AD47">
        <v>3.3756045299999999</v>
      </c>
      <c r="AE47">
        <v>3.9429573525000001</v>
      </c>
      <c r="AF47">
        <v>4.5891204749999996</v>
      </c>
      <c r="AG47">
        <v>5.2644954374999999</v>
      </c>
      <c r="AH47">
        <v>5.9540097599999999</v>
      </c>
      <c r="AI47">
        <v>0</v>
      </c>
      <c r="AJ47" s="15">
        <v>0</v>
      </c>
      <c r="AK47" s="15">
        <v>0</v>
      </c>
      <c r="AL47">
        <v>0</v>
      </c>
      <c r="AM47" t="s">
        <v>124</v>
      </c>
    </row>
    <row r="48" spans="1:39" ht="15" x14ac:dyDescent="0.35">
      <c r="A48" t="s">
        <v>29</v>
      </c>
      <c r="B48" t="s">
        <v>28</v>
      </c>
      <c r="C48" s="13" t="s">
        <v>89</v>
      </c>
      <c r="D48" s="14">
        <v>48</v>
      </c>
      <c r="E48" s="14">
        <v>48</v>
      </c>
      <c r="F48">
        <v>0</v>
      </c>
      <c r="G48">
        <v>0</v>
      </c>
      <c r="H48">
        <v>0</v>
      </c>
      <c r="I48">
        <v>0</v>
      </c>
      <c r="J48">
        <v>0</v>
      </c>
      <c r="K48">
        <v>0.62044480000000002</v>
      </c>
      <c r="L48">
        <v>1.2656864000000001</v>
      </c>
      <c r="M48">
        <v>1.2909915999999999</v>
      </c>
      <c r="N48">
        <v>1.3168215999999999</v>
      </c>
      <c r="O48">
        <v>1.3431436000000001</v>
      </c>
      <c r="P48">
        <v>1.3700068000000001</v>
      </c>
      <c r="Q48">
        <v>1.3974112000000001</v>
      </c>
      <c r="R48">
        <v>1.4253731999999999</v>
      </c>
      <c r="S48">
        <v>1.4538764</v>
      </c>
      <c r="T48">
        <v>1.4829536000000001</v>
      </c>
      <c r="U48">
        <v>1.5126212000000001</v>
      </c>
      <c r="V48">
        <v>1.5428628</v>
      </c>
      <c r="W48">
        <v>1.5737112</v>
      </c>
      <c r="X48">
        <v>1.6051827999999999</v>
      </c>
      <c r="Y48">
        <v>1.637294</v>
      </c>
      <c r="Z48">
        <v>1.6700448000000001</v>
      </c>
      <c r="AA48">
        <v>1.7034351999999999</v>
      </c>
      <c r="AB48">
        <v>1.7375144</v>
      </c>
      <c r="AC48">
        <v>1.7722659999999999</v>
      </c>
      <c r="AD48">
        <v>1.8077064</v>
      </c>
      <c r="AE48">
        <v>1.843852</v>
      </c>
      <c r="AF48">
        <v>1.8807356</v>
      </c>
      <c r="AG48">
        <v>1.9183572</v>
      </c>
      <c r="AH48">
        <v>1.9567167999999999</v>
      </c>
      <c r="AI48">
        <v>0</v>
      </c>
      <c r="AJ48" s="15">
        <v>0</v>
      </c>
      <c r="AK48" s="15">
        <v>0</v>
      </c>
      <c r="AL48">
        <v>0</v>
      </c>
      <c r="AM48" t="s">
        <v>124</v>
      </c>
    </row>
    <row r="49" spans="1:39" ht="15" x14ac:dyDescent="0.35">
      <c r="A49" t="s">
        <v>29</v>
      </c>
      <c r="B49" t="s">
        <v>28</v>
      </c>
      <c r="C49" s="13" t="s">
        <v>90</v>
      </c>
      <c r="D49" s="14">
        <v>49</v>
      </c>
      <c r="E49" s="14">
        <v>49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7.7600000000000002E-6</v>
      </c>
      <c r="AC49">
        <v>2.336E-5</v>
      </c>
      <c r="AD49">
        <v>4.6999999999999997E-5</v>
      </c>
      <c r="AE49">
        <v>7.8880000000000004E-5</v>
      </c>
      <c r="AF49">
        <v>6.4824480000000002E-4</v>
      </c>
      <c r="AG49">
        <v>1.7628920000000001E-3</v>
      </c>
      <c r="AH49">
        <v>3.4541760000000002E-3</v>
      </c>
      <c r="AI49">
        <v>0</v>
      </c>
      <c r="AJ49" s="15">
        <v>0</v>
      </c>
      <c r="AK49" s="15">
        <v>0</v>
      </c>
      <c r="AL49">
        <v>0</v>
      </c>
      <c r="AM49" t="s">
        <v>124</v>
      </c>
    </row>
    <row r="50" spans="1:39" ht="15" x14ac:dyDescent="0.35">
      <c r="A50" t="s">
        <v>29</v>
      </c>
      <c r="B50" t="s">
        <v>28</v>
      </c>
      <c r="C50" s="13" t="s">
        <v>91</v>
      </c>
      <c r="D50" s="14">
        <v>50</v>
      </c>
      <c r="E50" s="14">
        <v>50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4.9350000000000002E-4</v>
      </c>
      <c r="AC50">
        <v>1.0447200000000001E-3</v>
      </c>
      <c r="AD50">
        <v>1.65354E-3</v>
      </c>
      <c r="AE50">
        <v>2.32008E-3</v>
      </c>
      <c r="AF50">
        <v>1.0115559600000001E-2</v>
      </c>
      <c r="AG50">
        <v>1.9230750000000001E-2</v>
      </c>
      <c r="AH50">
        <v>2.9172276E-2</v>
      </c>
      <c r="AI50">
        <v>0</v>
      </c>
      <c r="AJ50" s="15">
        <v>0</v>
      </c>
      <c r="AK50" s="15">
        <v>0</v>
      </c>
      <c r="AL50">
        <v>0</v>
      </c>
      <c r="AM50" t="s">
        <v>124</v>
      </c>
    </row>
    <row r="51" spans="1:39" ht="15" x14ac:dyDescent="0.35">
      <c r="A51" t="s">
        <v>29</v>
      </c>
      <c r="B51" t="s">
        <v>28</v>
      </c>
      <c r="C51" s="13" t="s">
        <v>92</v>
      </c>
      <c r="D51" s="14">
        <v>51</v>
      </c>
      <c r="E51" s="14">
        <v>51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3.1723605000000001E-3</v>
      </c>
      <c r="AG51">
        <v>7.0495704730000001E-3</v>
      </c>
      <c r="AH51">
        <v>1.1812560511000001E-2</v>
      </c>
      <c r="AI51">
        <v>0</v>
      </c>
      <c r="AJ51" s="15">
        <v>0</v>
      </c>
      <c r="AK51" s="15">
        <v>0</v>
      </c>
      <c r="AL51">
        <v>0</v>
      </c>
      <c r="AM51" t="s">
        <v>124</v>
      </c>
    </row>
    <row r="52" spans="1:39" ht="15" x14ac:dyDescent="0.35">
      <c r="A52" t="s">
        <v>29</v>
      </c>
      <c r="B52" t="s">
        <v>28</v>
      </c>
      <c r="C52" s="13" t="s">
        <v>76</v>
      </c>
      <c r="D52" s="14">
        <v>52</v>
      </c>
      <c r="E52" s="14">
        <v>52</v>
      </c>
      <c r="F52">
        <v>0</v>
      </c>
      <c r="G52">
        <v>0</v>
      </c>
      <c r="H52">
        <v>0</v>
      </c>
      <c r="I52">
        <v>0</v>
      </c>
      <c r="J52">
        <v>1.4780000000000001E-5</v>
      </c>
      <c r="K52">
        <v>4.4339999999999999E-5</v>
      </c>
      <c r="L52">
        <v>3.9906000000000002E-4</v>
      </c>
      <c r="M52">
        <v>1.0996319999999999E-3</v>
      </c>
      <c r="N52">
        <v>2.1637919999999999E-3</v>
      </c>
      <c r="O52">
        <v>3.6181439999999998E-3</v>
      </c>
      <c r="P52">
        <v>5.4774680000000001E-3</v>
      </c>
      <c r="Q52">
        <v>7.3959120000000001E-3</v>
      </c>
      <c r="R52">
        <v>9.3705200000000002E-3</v>
      </c>
      <c r="S52">
        <v>1.1407204000000001E-2</v>
      </c>
      <c r="T52">
        <v>1.3500052E-2</v>
      </c>
      <c r="U52">
        <v>1.5660888000000001E-2</v>
      </c>
      <c r="V52">
        <v>1.7883799999999998E-2</v>
      </c>
      <c r="W52">
        <v>2.0171743999999998E-2</v>
      </c>
      <c r="X52">
        <v>2.2530631999999998E-2</v>
      </c>
      <c r="Y52">
        <v>2.4960464000000002E-2</v>
      </c>
      <c r="Z52">
        <v>2.7461240000000001E-2</v>
      </c>
      <c r="AA52">
        <v>3.0038872000000001E-2</v>
      </c>
      <c r="AB52">
        <v>3.2693359999999998E-2</v>
      </c>
      <c r="AC52">
        <v>3.542766E-2</v>
      </c>
      <c r="AD52">
        <v>3.8244727999999999E-2</v>
      </c>
      <c r="AE52">
        <v>4.1144564000000002E-2</v>
      </c>
      <c r="AF52">
        <v>4.4133079999999998E-2</v>
      </c>
      <c r="AG52">
        <v>4.7210276000000002E-2</v>
      </c>
      <c r="AH52">
        <v>5.0364328E-2</v>
      </c>
      <c r="AI52">
        <v>0</v>
      </c>
      <c r="AJ52" s="15">
        <v>0</v>
      </c>
      <c r="AK52" s="15">
        <v>0</v>
      </c>
      <c r="AL52">
        <v>0</v>
      </c>
      <c r="AM52" t="s">
        <v>124</v>
      </c>
    </row>
    <row r="53" spans="1:39" ht="15" x14ac:dyDescent="0.35">
      <c r="A53" t="s">
        <v>29</v>
      </c>
      <c r="B53" t="s">
        <v>28</v>
      </c>
      <c r="C53" s="13" t="s">
        <v>93</v>
      </c>
      <c r="D53" s="14">
        <v>53</v>
      </c>
      <c r="E53" s="14">
        <v>53</v>
      </c>
      <c r="F53">
        <v>0</v>
      </c>
      <c r="G53">
        <v>0</v>
      </c>
      <c r="H53">
        <v>0</v>
      </c>
      <c r="I53">
        <v>0</v>
      </c>
      <c r="J53">
        <v>8.8599999999999999E-5</v>
      </c>
      <c r="K53">
        <v>9.7460000000000005E-4</v>
      </c>
      <c r="L53">
        <v>2.3922000000000001E-3</v>
      </c>
      <c r="M53">
        <v>4.5186000000000002E-3</v>
      </c>
      <c r="N53">
        <v>7.3537999999999997E-3</v>
      </c>
      <c r="O53">
        <v>1.1163599999999999E-2</v>
      </c>
      <c r="P53">
        <v>1.4707599999999999E-2</v>
      </c>
      <c r="Q53">
        <v>1.8162999999999999E-2</v>
      </c>
      <c r="R53">
        <v>2.1352599999999999E-2</v>
      </c>
      <c r="S53">
        <v>2.1352599999999999E-2</v>
      </c>
      <c r="T53">
        <v>2.1352599999999999E-2</v>
      </c>
      <c r="U53">
        <v>2.1352599999999999E-2</v>
      </c>
      <c r="V53">
        <v>2.1352599999999999E-2</v>
      </c>
      <c r="W53">
        <v>2.1352599999999999E-2</v>
      </c>
      <c r="X53">
        <v>2.1352599999999999E-2</v>
      </c>
      <c r="Y53">
        <v>2.1352599999999999E-2</v>
      </c>
      <c r="Z53">
        <v>2.1352599999999999E-2</v>
      </c>
      <c r="AA53">
        <v>2.1352599999999999E-2</v>
      </c>
      <c r="AB53">
        <v>2.1352599999999999E-2</v>
      </c>
      <c r="AC53">
        <v>2.1352599999999999E-2</v>
      </c>
      <c r="AD53">
        <v>2.1352599999999999E-2</v>
      </c>
      <c r="AE53">
        <v>2.1352599999999999E-2</v>
      </c>
      <c r="AF53">
        <v>2.1352599999999999E-2</v>
      </c>
      <c r="AG53">
        <v>2.1352599999999999E-2</v>
      </c>
      <c r="AH53">
        <v>2.1352599999999999E-2</v>
      </c>
      <c r="AI53">
        <v>0</v>
      </c>
      <c r="AJ53" s="15">
        <v>0</v>
      </c>
      <c r="AK53" s="15">
        <v>0</v>
      </c>
      <c r="AL53">
        <v>0</v>
      </c>
      <c r="AM53" t="s">
        <v>124</v>
      </c>
    </row>
    <row r="54" spans="1:39" ht="15" x14ac:dyDescent="0.35">
      <c r="A54" t="s">
        <v>29</v>
      </c>
      <c r="B54" t="s">
        <v>28</v>
      </c>
      <c r="C54" s="13" t="s">
        <v>94</v>
      </c>
      <c r="D54" s="14">
        <v>54</v>
      </c>
      <c r="E54" s="14">
        <v>54</v>
      </c>
      <c r="F54">
        <v>0</v>
      </c>
      <c r="G54">
        <v>0</v>
      </c>
      <c r="H54">
        <v>0</v>
      </c>
      <c r="I54">
        <v>0</v>
      </c>
      <c r="J54">
        <v>0</v>
      </c>
      <c r="K54">
        <v>0.52944899999999995</v>
      </c>
      <c r="L54">
        <v>1.276797</v>
      </c>
      <c r="M54">
        <v>1.503066</v>
      </c>
      <c r="N54">
        <v>1.5331049999999999</v>
      </c>
      <c r="O54">
        <v>1.563795</v>
      </c>
      <c r="P54">
        <v>1.236156</v>
      </c>
      <c r="Q54">
        <v>0.89484600000000003</v>
      </c>
      <c r="R54">
        <v>0.53939999999999999</v>
      </c>
      <c r="S54">
        <v>0.16925999999999999</v>
      </c>
      <c r="T54">
        <v>0.17270099999999999</v>
      </c>
      <c r="U54">
        <v>0.14089499999999999</v>
      </c>
      <c r="V54">
        <v>0.107694</v>
      </c>
      <c r="W54">
        <v>7.3284000000000002E-2</v>
      </c>
      <c r="X54">
        <v>3.7386000000000003E-2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s="15">
        <v>0</v>
      </c>
      <c r="AK54" s="15">
        <v>0</v>
      </c>
      <c r="AL54">
        <v>0</v>
      </c>
      <c r="AM54" t="s">
        <v>124</v>
      </c>
    </row>
    <row r="55" spans="1:39" x14ac:dyDescent="0.35">
      <c r="A55" t="s">
        <v>27</v>
      </c>
      <c r="B55" t="s">
        <v>31</v>
      </c>
      <c r="C55" s="13" t="s">
        <v>114</v>
      </c>
      <c r="D55" s="14">
        <v>55</v>
      </c>
      <c r="E55" s="14">
        <v>55</v>
      </c>
      <c r="F55">
        <v>2.8040693993089998</v>
      </c>
      <c r="G55">
        <v>2.8040693993089998</v>
      </c>
      <c r="H55">
        <v>2.8040693993089998</v>
      </c>
      <c r="I55">
        <v>3.5050867501680001</v>
      </c>
      <c r="J55">
        <v>3.8555954243450001</v>
      </c>
      <c r="K55">
        <v>4.8705137085140002</v>
      </c>
      <c r="L55">
        <v>5.4085245751939999</v>
      </c>
      <c r="M55">
        <v>5.7157290696740004</v>
      </c>
      <c r="N55">
        <v>7.0084899505409997</v>
      </c>
      <c r="O55">
        <v>7.1119316091479998</v>
      </c>
      <c r="P55">
        <v>6.020844737469</v>
      </c>
      <c r="Q55">
        <v>4.2344334262967998</v>
      </c>
      <c r="R55">
        <v>4.1477260987347</v>
      </c>
      <c r="S55">
        <v>3.7831299505058</v>
      </c>
      <c r="T55">
        <v>3.5166161859157001</v>
      </c>
      <c r="U55">
        <v>3.2332049553779001</v>
      </c>
      <c r="V55">
        <v>3.4528186232853</v>
      </c>
      <c r="W55">
        <v>3.2891076650648001</v>
      </c>
      <c r="X55">
        <v>2.9692043839786</v>
      </c>
      <c r="Y55">
        <v>2.0637281131901002</v>
      </c>
      <c r="Z55">
        <v>2.6785244565215001</v>
      </c>
      <c r="AA55">
        <v>3.6810138696488002</v>
      </c>
      <c r="AB55">
        <v>3.2794673162768002</v>
      </c>
      <c r="AC55">
        <v>2.9760030421743</v>
      </c>
      <c r="AD55">
        <v>3.0757279990597999</v>
      </c>
      <c r="AE55">
        <v>3.0339986835324999</v>
      </c>
      <c r="AF55">
        <v>2.9195368994573001</v>
      </c>
      <c r="AG55">
        <v>2.9398743589969998</v>
      </c>
      <c r="AH55">
        <v>3.0040724262051</v>
      </c>
      <c r="AI55">
        <v>0</v>
      </c>
      <c r="AJ55" s="15">
        <v>0</v>
      </c>
      <c r="AK55" s="15">
        <v>0</v>
      </c>
      <c r="AL55">
        <v>0</v>
      </c>
      <c r="AM55" t="s">
        <v>124</v>
      </c>
    </row>
    <row r="56" spans="1:39" x14ac:dyDescent="0.35">
      <c r="A56" t="s">
        <v>15</v>
      </c>
      <c r="B56" t="s">
        <v>31</v>
      </c>
      <c r="C56" s="13" t="s">
        <v>95</v>
      </c>
      <c r="D56" s="14">
        <v>56</v>
      </c>
      <c r="E56" s="14">
        <v>56</v>
      </c>
      <c r="F56">
        <v>21.451602143808</v>
      </c>
      <c r="G56">
        <v>18.10838844169</v>
      </c>
      <c r="H56">
        <v>16.677017644037001</v>
      </c>
      <c r="I56">
        <v>15.979531041567</v>
      </c>
      <c r="J56">
        <v>14.109393759528</v>
      </c>
      <c r="K56">
        <v>13.769915404353</v>
      </c>
      <c r="L56">
        <v>14.458616909136</v>
      </c>
      <c r="M56">
        <v>12.550416063321</v>
      </c>
      <c r="N56">
        <v>9.9679459229070009</v>
      </c>
      <c r="O56">
        <v>9.7945804119470008</v>
      </c>
      <c r="P56">
        <v>9.8941561476050008</v>
      </c>
      <c r="Q56">
        <v>4.00686648768</v>
      </c>
      <c r="R56">
        <v>6.0905101229709997</v>
      </c>
      <c r="S56">
        <v>4.3817431899230002</v>
      </c>
      <c r="T56">
        <v>3.2968139207</v>
      </c>
      <c r="U56">
        <v>3.439754185575</v>
      </c>
      <c r="V56">
        <v>2.8861384911029999</v>
      </c>
      <c r="W56">
        <v>4.4827978307349996</v>
      </c>
      <c r="X56">
        <v>3.154662416201</v>
      </c>
      <c r="Y56">
        <v>1.8560305573439999</v>
      </c>
      <c r="Z56">
        <v>1.8548873239999999</v>
      </c>
      <c r="AA56">
        <v>3.4605626260000002</v>
      </c>
      <c r="AB56">
        <v>2.9378652409999999</v>
      </c>
      <c r="AC56">
        <v>2.9646639069999998</v>
      </c>
      <c r="AD56">
        <v>2.5230658429999999</v>
      </c>
      <c r="AE56">
        <v>1.9974612430000001</v>
      </c>
      <c r="AF56">
        <v>1.3551468449999999</v>
      </c>
      <c r="AG56">
        <v>1.0456414590000001</v>
      </c>
      <c r="AH56">
        <v>1.5768811229999999</v>
      </c>
      <c r="AI56">
        <v>0</v>
      </c>
      <c r="AJ56" s="15">
        <v>0</v>
      </c>
      <c r="AK56" s="15">
        <v>0</v>
      </c>
      <c r="AL56">
        <v>0</v>
      </c>
      <c r="AM56" t="s">
        <v>124</v>
      </c>
    </row>
    <row r="57" spans="1:39" x14ac:dyDescent="0.35">
      <c r="A57" t="s">
        <v>32</v>
      </c>
      <c r="B57" t="s">
        <v>31</v>
      </c>
      <c r="C57" s="13" t="s">
        <v>76</v>
      </c>
      <c r="D57" s="14">
        <v>57</v>
      </c>
      <c r="E57" s="14">
        <v>57</v>
      </c>
      <c r="F57">
        <v>0</v>
      </c>
      <c r="G57">
        <v>0</v>
      </c>
      <c r="H57">
        <v>0</v>
      </c>
      <c r="I57">
        <v>0</v>
      </c>
      <c r="J57">
        <v>1.4780000000000001E-5</v>
      </c>
      <c r="K57">
        <v>4.4339999999999999E-5</v>
      </c>
      <c r="L57">
        <v>3.9906000000000002E-4</v>
      </c>
      <c r="M57">
        <v>1.0996319999999999E-3</v>
      </c>
      <c r="N57">
        <v>2.1637919999999999E-3</v>
      </c>
      <c r="O57">
        <v>3.6181439999999998E-3</v>
      </c>
      <c r="P57">
        <v>5.4774680000000001E-3</v>
      </c>
      <c r="Q57">
        <v>7.3959120000000001E-3</v>
      </c>
      <c r="R57">
        <v>9.3705200000000002E-3</v>
      </c>
      <c r="S57">
        <v>1.1407204000000001E-2</v>
      </c>
      <c r="T57">
        <v>1.3500052E-2</v>
      </c>
      <c r="U57">
        <v>1.5660888000000001E-2</v>
      </c>
      <c r="V57">
        <v>1.7883799999999998E-2</v>
      </c>
      <c r="W57">
        <v>2.0171743999999998E-2</v>
      </c>
      <c r="X57">
        <v>2.2530631999999998E-2</v>
      </c>
      <c r="Y57">
        <v>2.4960464000000002E-2</v>
      </c>
      <c r="Z57">
        <v>2.7461240000000001E-2</v>
      </c>
      <c r="AA57">
        <v>3.0038872000000001E-2</v>
      </c>
      <c r="AB57">
        <v>3.2693359999999998E-2</v>
      </c>
      <c r="AC57">
        <v>3.542766E-2</v>
      </c>
      <c r="AD57">
        <v>3.8244727999999999E-2</v>
      </c>
      <c r="AE57">
        <v>4.1144564000000002E-2</v>
      </c>
      <c r="AF57">
        <v>4.4133079999999998E-2</v>
      </c>
      <c r="AG57">
        <v>4.7210276000000002E-2</v>
      </c>
      <c r="AH57">
        <v>5.0364328E-2</v>
      </c>
      <c r="AI57">
        <v>0</v>
      </c>
      <c r="AJ57" s="15">
        <v>0</v>
      </c>
      <c r="AK57" s="15">
        <v>0</v>
      </c>
      <c r="AL57">
        <v>0</v>
      </c>
      <c r="AM57" t="s">
        <v>124</v>
      </c>
    </row>
    <row r="58" spans="1:39" x14ac:dyDescent="0.35">
      <c r="A58" t="s">
        <v>34</v>
      </c>
      <c r="B58" t="s">
        <v>96</v>
      </c>
      <c r="C58" s="13" t="s">
        <v>97</v>
      </c>
      <c r="D58" s="14">
        <v>58</v>
      </c>
      <c r="E58" s="14">
        <v>58</v>
      </c>
      <c r="F58">
        <v>23.154942301439998</v>
      </c>
      <c r="G58">
        <v>22.191050486400002</v>
      </c>
      <c r="H58">
        <v>22.12619887092</v>
      </c>
      <c r="I58">
        <v>21.449781298200001</v>
      </c>
      <c r="J58">
        <v>20.2052925576</v>
      </c>
      <c r="K58">
        <v>18.63104765412</v>
      </c>
      <c r="L58">
        <v>17.035696761000001</v>
      </c>
      <c r="M58">
        <v>15.614340221519999</v>
      </c>
      <c r="N58">
        <v>13.2830687694</v>
      </c>
      <c r="O58">
        <v>13.5984251796</v>
      </c>
      <c r="P58">
        <v>12.70102448928</v>
      </c>
      <c r="Q58">
        <v>11.98826392632</v>
      </c>
      <c r="R58">
        <v>10.81283742996</v>
      </c>
      <c r="S58">
        <v>9.90285190116</v>
      </c>
      <c r="T58">
        <v>9.1179001359599994</v>
      </c>
      <c r="U58">
        <v>8.3503470667199995</v>
      </c>
      <c r="V58">
        <v>7.0468813540799999</v>
      </c>
      <c r="W58">
        <v>6.25247764596</v>
      </c>
      <c r="X58">
        <v>6.1362688914000003</v>
      </c>
      <c r="Y58">
        <v>5.8984668522000003</v>
      </c>
      <c r="Z58">
        <v>5.6636641940399999</v>
      </c>
      <c r="AA58">
        <v>5.8280828440799999</v>
      </c>
      <c r="AB58">
        <v>4.8259917061199999</v>
      </c>
      <c r="AC58">
        <v>4.5606444328800002</v>
      </c>
      <c r="AD58">
        <v>4.8102154718400003</v>
      </c>
      <c r="AE58">
        <v>3.7655095150800002</v>
      </c>
      <c r="AF58">
        <v>4.0924696638000002</v>
      </c>
      <c r="AG58">
        <v>4.12873688052</v>
      </c>
      <c r="AH58">
        <v>4.0656103039199998</v>
      </c>
      <c r="AI58">
        <v>0</v>
      </c>
      <c r="AJ58" s="15">
        <v>0</v>
      </c>
      <c r="AK58" s="15">
        <v>0</v>
      </c>
      <c r="AL58">
        <v>0</v>
      </c>
      <c r="AM58" t="s">
        <v>124</v>
      </c>
    </row>
    <row r="59" spans="1:39" x14ac:dyDescent="0.35">
      <c r="A59" t="s">
        <v>20</v>
      </c>
      <c r="B59" t="s">
        <v>96</v>
      </c>
      <c r="C59" s="13" t="s">
        <v>98</v>
      </c>
      <c r="D59" s="14">
        <v>59</v>
      </c>
      <c r="E59" s="14">
        <v>59</v>
      </c>
      <c r="F59">
        <v>5.1952508571599996</v>
      </c>
      <c r="G59">
        <v>4.9369618072800003</v>
      </c>
      <c r="H59">
        <v>5.2070087578799997</v>
      </c>
      <c r="I59">
        <v>5.3077180268399999</v>
      </c>
      <c r="J59">
        <v>5.1843284966400001</v>
      </c>
      <c r="K59">
        <v>5.3741835836399998</v>
      </c>
      <c r="L59">
        <v>6.3032156966399997</v>
      </c>
      <c r="M59">
        <v>6.0465618718799998</v>
      </c>
      <c r="N59">
        <v>5.4113104584</v>
      </c>
      <c r="O59">
        <v>4.8142355541599997</v>
      </c>
      <c r="P59">
        <v>2.8749586652399999</v>
      </c>
      <c r="Q59">
        <v>2.7426201350400001</v>
      </c>
      <c r="R59">
        <v>2.7827195096400001</v>
      </c>
      <c r="S59">
        <v>3.2533945814399998</v>
      </c>
      <c r="T59">
        <v>2.7180168990000002</v>
      </c>
      <c r="U59">
        <v>2.7455373403199999</v>
      </c>
      <c r="V59">
        <v>2.7923549766</v>
      </c>
      <c r="W59">
        <v>2.4843335999999998</v>
      </c>
      <c r="X59">
        <v>1.8215283659999999</v>
      </c>
      <c r="Y59">
        <v>1.0472569415999999</v>
      </c>
      <c r="Z59">
        <v>1.211231304</v>
      </c>
      <c r="AA59">
        <v>1.713851376</v>
      </c>
      <c r="AB59">
        <v>1.425543096</v>
      </c>
      <c r="AC59">
        <v>1.2684586200000001</v>
      </c>
      <c r="AD59">
        <v>0.94125468000000001</v>
      </c>
      <c r="AE59">
        <v>0.97673147999999999</v>
      </c>
      <c r="AF59">
        <v>1.1273574</v>
      </c>
      <c r="AG59">
        <v>1.0667321999999999</v>
      </c>
      <c r="AH59">
        <v>1.1052594689999999</v>
      </c>
      <c r="AI59">
        <v>0</v>
      </c>
      <c r="AJ59" s="15">
        <v>0</v>
      </c>
      <c r="AK59" s="15">
        <v>0</v>
      </c>
      <c r="AL59">
        <v>0</v>
      </c>
      <c r="AM59" t="s">
        <v>124</v>
      </c>
    </row>
    <row r="60" spans="1:39" x14ac:dyDescent="0.35">
      <c r="A60" t="s">
        <v>111</v>
      </c>
      <c r="B60" t="s">
        <v>96</v>
      </c>
      <c r="C60" s="13" t="s">
        <v>113</v>
      </c>
      <c r="D60" s="14">
        <v>60</v>
      </c>
      <c r="E60" s="14">
        <v>60</v>
      </c>
      <c r="F60">
        <v>0.49553239104000002</v>
      </c>
      <c r="G60">
        <v>0.49553239104000002</v>
      </c>
      <c r="H60">
        <v>0.49553239104000002</v>
      </c>
      <c r="I60">
        <v>0.61941548879999997</v>
      </c>
      <c r="J60">
        <v>0.68135703768</v>
      </c>
      <c r="K60">
        <v>0.86071240092000001</v>
      </c>
      <c r="L60">
        <v>0.95578915332000003</v>
      </c>
      <c r="M60">
        <v>1.0100780304000001</v>
      </c>
      <c r="N60">
        <v>1.23853346268</v>
      </c>
      <c r="O60">
        <v>1.25681357244</v>
      </c>
      <c r="P60">
        <v>0.99832128107999996</v>
      </c>
      <c r="Q60">
        <v>0.67258796616000005</v>
      </c>
      <c r="R60">
        <v>0.59255960135999997</v>
      </c>
      <c r="S60">
        <v>0.70352866284000004</v>
      </c>
      <c r="T60">
        <v>0.65671389252000001</v>
      </c>
      <c r="U60">
        <v>0.70309446876000004</v>
      </c>
      <c r="V60">
        <v>0.66760758432</v>
      </c>
      <c r="W60">
        <v>0.50360585508</v>
      </c>
      <c r="X60">
        <v>0.43915643616</v>
      </c>
      <c r="Y60">
        <v>0.34079124204</v>
      </c>
      <c r="Z60">
        <v>0.40458114360000003</v>
      </c>
      <c r="AA60">
        <v>0.66575749884000002</v>
      </c>
      <c r="AB60">
        <v>0.67021064892000004</v>
      </c>
      <c r="AC60">
        <v>0.68333130107999995</v>
      </c>
      <c r="AD60">
        <v>0.74378110523999996</v>
      </c>
      <c r="AE60">
        <v>0.74123896680000001</v>
      </c>
      <c r="AF60">
        <v>0.83268242292000005</v>
      </c>
      <c r="AG60">
        <v>0.71798301468000003</v>
      </c>
      <c r="AH60">
        <v>0.76531491636000004</v>
      </c>
      <c r="AI60">
        <v>0</v>
      </c>
      <c r="AJ60" s="15">
        <v>0</v>
      </c>
      <c r="AK60" s="15">
        <v>0</v>
      </c>
      <c r="AL60">
        <v>0</v>
      </c>
      <c r="AM60" t="s">
        <v>124</v>
      </c>
    </row>
    <row r="61" spans="1:39" x14ac:dyDescent="0.35">
      <c r="A61" t="s">
        <v>111</v>
      </c>
      <c r="B61" t="s">
        <v>99</v>
      </c>
      <c r="C61" s="13" t="s">
        <v>112</v>
      </c>
      <c r="D61" s="14">
        <v>61</v>
      </c>
      <c r="E61" s="14">
        <v>61</v>
      </c>
      <c r="F61">
        <v>4.792157532E-2</v>
      </c>
      <c r="G61">
        <v>4.792157532E-2</v>
      </c>
      <c r="H61">
        <v>4.792157532E-2</v>
      </c>
      <c r="I61">
        <v>5.9901970440000001E-2</v>
      </c>
      <c r="J61">
        <v>6.5892166279999997E-2</v>
      </c>
      <c r="K61">
        <v>8.3237131320000005E-2</v>
      </c>
      <c r="L61">
        <v>9.24317422E-2</v>
      </c>
      <c r="M61">
        <v>9.7681870200000007E-2</v>
      </c>
      <c r="N61">
        <v>0.119775167</v>
      </c>
      <c r="O61">
        <v>0.12154298644</v>
      </c>
      <c r="P61">
        <v>0.2041271834</v>
      </c>
      <c r="Q61">
        <v>0.22704833684</v>
      </c>
      <c r="R61">
        <v>0.55381284291999999</v>
      </c>
      <c r="S61">
        <v>0.52857305552</v>
      </c>
      <c r="T61">
        <v>0.54485203680000005</v>
      </c>
      <c r="U61">
        <v>0.48789041840000003</v>
      </c>
      <c r="V61">
        <v>0.69130838388000004</v>
      </c>
      <c r="W61">
        <v>0.56225346255999997</v>
      </c>
      <c r="X61">
        <v>0.58083411171999999</v>
      </c>
      <c r="Y61">
        <v>0.46060318255999999</v>
      </c>
      <c r="Z61">
        <v>0.54502361196000004</v>
      </c>
      <c r="AA61">
        <v>0.56891950144000003</v>
      </c>
      <c r="AB61">
        <v>0.57273205687999995</v>
      </c>
      <c r="AC61">
        <v>0.49761109471999998</v>
      </c>
      <c r="AD61">
        <v>0.51548125832000002</v>
      </c>
      <c r="AE61">
        <v>0.57893336035999998</v>
      </c>
      <c r="AF61">
        <v>0.58482077072000005</v>
      </c>
      <c r="AG61">
        <v>0.60769922860000003</v>
      </c>
      <c r="AH61">
        <v>0.62867198323999995</v>
      </c>
      <c r="AI61">
        <v>0</v>
      </c>
      <c r="AJ61" s="15">
        <v>0</v>
      </c>
      <c r="AK61" s="15">
        <v>0</v>
      </c>
      <c r="AL61">
        <v>0</v>
      </c>
      <c r="AM61" t="s">
        <v>124</v>
      </c>
    </row>
    <row r="62" spans="1:39" x14ac:dyDescent="0.35">
      <c r="C62" s="13" t="s">
        <v>100</v>
      </c>
      <c r="D62" s="14">
        <v>62</v>
      </c>
      <c r="E62" s="14">
        <v>62</v>
      </c>
      <c r="F62">
        <v>46.073054167400002</v>
      </c>
      <c r="G62">
        <v>41.402300627480003</v>
      </c>
      <c r="H62">
        <v>46.017425775920003</v>
      </c>
      <c r="I62">
        <v>41.863965177840001</v>
      </c>
      <c r="J62">
        <v>39.901173979719999</v>
      </c>
      <c r="K62">
        <v>41.711748893159999</v>
      </c>
      <c r="L62">
        <v>39.407355625720001</v>
      </c>
      <c r="M62">
        <v>38.056509665359997</v>
      </c>
      <c r="N62">
        <v>49.9429672694</v>
      </c>
      <c r="O62">
        <v>38.46900011164</v>
      </c>
      <c r="P62">
        <v>36.198026410440001</v>
      </c>
      <c r="Q62">
        <v>24.971717783279999</v>
      </c>
      <c r="R62">
        <v>26.701978272280002</v>
      </c>
      <c r="S62">
        <v>15.5521794602</v>
      </c>
      <c r="T62">
        <v>21.798843047399998</v>
      </c>
      <c r="U62">
        <v>20.040325101920001</v>
      </c>
      <c r="V62">
        <v>17.5177388</v>
      </c>
      <c r="W62">
        <v>21.503970800000001</v>
      </c>
      <c r="X62">
        <v>17.231373600000001</v>
      </c>
      <c r="Y62">
        <v>6.8132688000000003</v>
      </c>
      <c r="Z62">
        <v>8.0347512800000001</v>
      </c>
      <c r="AA62">
        <v>8.77121408</v>
      </c>
      <c r="AB62">
        <v>5.4748752917600001</v>
      </c>
      <c r="AC62">
        <v>4.0942730004800003</v>
      </c>
      <c r="AD62">
        <v>5.0297380005600001</v>
      </c>
      <c r="AE62">
        <v>4.2640871999999996</v>
      </c>
      <c r="AF62">
        <v>2.79656656</v>
      </c>
      <c r="AG62">
        <v>5.1599569993600003</v>
      </c>
      <c r="AH62">
        <v>3.2804679993599999</v>
      </c>
      <c r="AI62">
        <v>0</v>
      </c>
      <c r="AJ62" s="15">
        <v>0</v>
      </c>
      <c r="AK62" s="15">
        <v>0</v>
      </c>
      <c r="AL62">
        <v>0</v>
      </c>
      <c r="AM62" t="s">
        <v>124</v>
      </c>
    </row>
    <row r="63" spans="1:39" x14ac:dyDescent="0.35">
      <c r="A63" t="s">
        <v>117</v>
      </c>
      <c r="B63" t="s">
        <v>28</v>
      </c>
      <c r="C63" s="13" t="s">
        <v>101</v>
      </c>
      <c r="D63" s="14">
        <v>63</v>
      </c>
      <c r="E63" s="14">
        <v>63</v>
      </c>
      <c r="F63">
        <v>0.22717473599999999</v>
      </c>
      <c r="G63">
        <v>0.47802601119999999</v>
      </c>
      <c r="H63">
        <v>1.6846165888</v>
      </c>
      <c r="I63">
        <v>5.9454767131999997</v>
      </c>
      <c r="J63">
        <v>14.6730406196</v>
      </c>
      <c r="K63">
        <v>31.642612024400002</v>
      </c>
      <c r="L63">
        <v>43.644255745599999</v>
      </c>
      <c r="M63">
        <v>55.554546729800002</v>
      </c>
      <c r="N63">
        <v>63.945193949199997</v>
      </c>
      <c r="O63">
        <v>72.744466179</v>
      </c>
      <c r="P63">
        <v>80.513227209999997</v>
      </c>
      <c r="Q63">
        <v>87.865859078900002</v>
      </c>
      <c r="R63">
        <v>94.2627254306</v>
      </c>
      <c r="S63">
        <v>99.4307958439</v>
      </c>
      <c r="T63">
        <v>103.53830743020001</v>
      </c>
      <c r="U63">
        <v>108.27428411610001</v>
      </c>
      <c r="V63">
        <v>115.1951394916</v>
      </c>
      <c r="W63">
        <v>122.96191833749999</v>
      </c>
      <c r="X63">
        <v>131.5845778465</v>
      </c>
      <c r="Y63">
        <v>141.47789683760001</v>
      </c>
      <c r="Z63">
        <v>149.09659203250001</v>
      </c>
      <c r="AA63">
        <v>152.0208753851</v>
      </c>
      <c r="AB63">
        <v>154.39848428970001</v>
      </c>
      <c r="AC63">
        <v>156.3996304062</v>
      </c>
      <c r="AD63">
        <v>160.89661036609999</v>
      </c>
      <c r="AE63">
        <v>165.75307923220001</v>
      </c>
      <c r="AF63">
        <v>167.25216556000001</v>
      </c>
      <c r="AG63">
        <v>166.83307828137299</v>
      </c>
      <c r="AH63">
        <v>167.78737508931101</v>
      </c>
      <c r="AI63">
        <v>0</v>
      </c>
      <c r="AJ63" s="15">
        <v>0</v>
      </c>
      <c r="AK63" s="15">
        <v>0</v>
      </c>
      <c r="AL63">
        <v>0</v>
      </c>
      <c r="AM63" t="s">
        <v>124</v>
      </c>
    </row>
    <row r="64" spans="1:39" x14ac:dyDescent="0.35">
      <c r="A64" s="16" t="s">
        <v>2</v>
      </c>
      <c r="B64" t="s">
        <v>44</v>
      </c>
      <c r="C64" t="s">
        <v>105</v>
      </c>
      <c r="D64" s="14">
        <v>64</v>
      </c>
      <c r="E64" s="14">
        <v>64</v>
      </c>
      <c r="F64">
        <v>2.4478070399999998</v>
      </c>
      <c r="G64">
        <v>2.1134131200000001</v>
      </c>
      <c r="H64">
        <v>2.2895913600000002</v>
      </c>
      <c r="I64">
        <v>2.4909897600000002</v>
      </c>
      <c r="J64">
        <v>2.4311145600000001</v>
      </c>
      <c r="K64">
        <v>2.5123996800000001</v>
      </c>
      <c r="L64">
        <v>2.3574499200000001</v>
      </c>
      <c r="M64">
        <v>2.2930387200000002</v>
      </c>
      <c r="N64">
        <v>2.1667564800000001</v>
      </c>
      <c r="O64">
        <v>2.20667328</v>
      </c>
      <c r="P64">
        <v>2.1575030399999999</v>
      </c>
      <c r="Q64">
        <v>1.8474220800000001</v>
      </c>
      <c r="R64">
        <v>1.8027878399999999</v>
      </c>
      <c r="S64">
        <v>1.7971632</v>
      </c>
      <c r="T64">
        <v>1.60973568</v>
      </c>
      <c r="U64">
        <v>1.66307904</v>
      </c>
      <c r="V64">
        <v>1.41759072</v>
      </c>
      <c r="W64">
        <v>1.3827542399999999</v>
      </c>
      <c r="X64">
        <v>1.29947328</v>
      </c>
      <c r="Y64">
        <v>0.76277375999999997</v>
      </c>
      <c r="Z64">
        <v>1.04491296</v>
      </c>
      <c r="AA64">
        <v>1.18825056</v>
      </c>
      <c r="AB64">
        <v>1.1590387200000001</v>
      </c>
      <c r="AC64">
        <v>1.1165817600000001</v>
      </c>
      <c r="AD64">
        <v>1.1042438400000001</v>
      </c>
      <c r="AE64">
        <v>1.0157011199999999</v>
      </c>
      <c r="AF64">
        <v>0.87708096000000002</v>
      </c>
      <c r="AG64">
        <v>0.86946047999999998</v>
      </c>
      <c r="AH64">
        <v>0.93731903999999999</v>
      </c>
      <c r="AI64">
        <v>0</v>
      </c>
      <c r="AJ64" s="15">
        <v>0</v>
      </c>
      <c r="AK64" s="15">
        <v>0</v>
      </c>
      <c r="AL64">
        <v>0</v>
      </c>
      <c r="AM64" t="s">
        <v>124</v>
      </c>
    </row>
    <row r="65" spans="1:39" x14ac:dyDescent="0.35">
      <c r="A65" s="16" t="s">
        <v>2</v>
      </c>
      <c r="B65" t="s">
        <v>44</v>
      </c>
      <c r="C65" t="s">
        <v>106</v>
      </c>
      <c r="D65" s="14">
        <v>65</v>
      </c>
      <c r="E65" s="14">
        <v>65</v>
      </c>
      <c r="F65">
        <v>45.703714132582597</v>
      </c>
      <c r="G65">
        <v>46.540532441356</v>
      </c>
      <c r="H65">
        <v>44.876655728667899</v>
      </c>
      <c r="I65">
        <v>36.583519004617301</v>
      </c>
      <c r="J65">
        <v>38.280864041366399</v>
      </c>
      <c r="K65">
        <v>36.769158362371201</v>
      </c>
      <c r="L65">
        <v>36.776505308173903</v>
      </c>
      <c r="M65">
        <v>39.844059951052401</v>
      </c>
      <c r="N65">
        <v>35.194154583355598</v>
      </c>
      <c r="O65">
        <v>32.554966821362797</v>
      </c>
      <c r="P65">
        <v>31.865100803211298</v>
      </c>
      <c r="Q65">
        <v>28.364897404722399</v>
      </c>
      <c r="R65">
        <v>28.8044240376075</v>
      </c>
      <c r="S65">
        <v>25.288879295404001</v>
      </c>
      <c r="T65">
        <v>20.651148221454999</v>
      </c>
      <c r="U65">
        <v>17.663517651057699</v>
      </c>
      <c r="V65">
        <v>22.155215174916702</v>
      </c>
      <c r="W65">
        <v>25.4655388234364</v>
      </c>
      <c r="X65">
        <v>24.138297309213701</v>
      </c>
      <c r="Y65">
        <v>15.043154897900299</v>
      </c>
      <c r="Z65">
        <v>17.897096580279001</v>
      </c>
      <c r="AA65">
        <v>18.492437010055301</v>
      </c>
      <c r="AB65">
        <v>11.0410177894358</v>
      </c>
      <c r="AC65">
        <v>12.031019329705</v>
      </c>
      <c r="AD65">
        <v>16.848419509771102</v>
      </c>
      <c r="AE65">
        <v>10.3328578999977</v>
      </c>
      <c r="AF65">
        <v>9.9301950978162008</v>
      </c>
      <c r="AG65">
        <v>8.2386318488110994</v>
      </c>
      <c r="AH65">
        <v>9.5826638400001993</v>
      </c>
      <c r="AI65">
        <v>0</v>
      </c>
      <c r="AJ65" s="15">
        <v>0</v>
      </c>
      <c r="AK65" s="15">
        <v>0</v>
      </c>
      <c r="AL65">
        <v>0</v>
      </c>
      <c r="AM65" t="s">
        <v>124</v>
      </c>
    </row>
    <row r="66" spans="1:39" x14ac:dyDescent="0.35">
      <c r="A66" s="16" t="s">
        <v>2</v>
      </c>
      <c r="B66" t="s">
        <v>44</v>
      </c>
      <c r="C66" t="s">
        <v>107</v>
      </c>
      <c r="D66" s="14">
        <v>66</v>
      </c>
      <c r="E66" s="14">
        <v>66</v>
      </c>
      <c r="F66">
        <v>1.8168857279999999</v>
      </c>
      <c r="G66">
        <v>1.577248848</v>
      </c>
      <c r="H66">
        <v>1.805999328</v>
      </c>
      <c r="I66">
        <v>1.8237441599999999</v>
      </c>
      <c r="J66">
        <v>1.8361546559999999</v>
      </c>
      <c r="K66">
        <v>2.0293338240000001</v>
      </c>
      <c r="L66">
        <v>1.947930768</v>
      </c>
      <c r="M66">
        <v>1.9322815680000001</v>
      </c>
      <c r="N66">
        <v>1.8860143680000001</v>
      </c>
      <c r="O66">
        <v>1.783382832</v>
      </c>
      <c r="P66">
        <v>1.855614096</v>
      </c>
      <c r="Q66">
        <v>1.656774</v>
      </c>
      <c r="R66">
        <v>1.464710688</v>
      </c>
      <c r="S66">
        <v>1.523225088</v>
      </c>
      <c r="T66">
        <v>1.648690848</v>
      </c>
      <c r="U66">
        <v>1.5028675199999999</v>
      </c>
      <c r="V66">
        <v>1.4800060799999999</v>
      </c>
      <c r="W66">
        <v>1.3878527039999999</v>
      </c>
      <c r="X66">
        <v>1.3133625120000001</v>
      </c>
      <c r="Y66">
        <v>0.78627024000000001</v>
      </c>
      <c r="Z66">
        <v>1.0812372480000001</v>
      </c>
      <c r="AA66">
        <v>1.1786433119999999</v>
      </c>
      <c r="AB66">
        <v>1.218650832</v>
      </c>
      <c r="AC66">
        <v>1.1459296800000001</v>
      </c>
      <c r="AD66">
        <v>1.126143648</v>
      </c>
      <c r="AE66">
        <v>0.96437174400000003</v>
      </c>
      <c r="AF66">
        <v>0.86901947999999996</v>
      </c>
      <c r="AG66">
        <v>0.86746829999999997</v>
      </c>
      <c r="AH66">
        <v>0.86746829999999997</v>
      </c>
      <c r="AI66">
        <v>0</v>
      </c>
      <c r="AJ66" s="15">
        <v>0</v>
      </c>
      <c r="AK66" s="15">
        <v>0</v>
      </c>
      <c r="AL66">
        <v>0</v>
      </c>
      <c r="AM66" t="s">
        <v>124</v>
      </c>
    </row>
    <row r="67" spans="1:39" x14ac:dyDescent="0.35">
      <c r="A67" s="16" t="s">
        <v>2</v>
      </c>
      <c r="B67" t="s">
        <v>44</v>
      </c>
      <c r="C67" t="s">
        <v>108</v>
      </c>
      <c r="D67" s="14">
        <v>67</v>
      </c>
      <c r="E67" s="14">
        <v>67</v>
      </c>
      <c r="F67">
        <v>7.9645703435034001</v>
      </c>
      <c r="G67">
        <v>7.3039822606691001</v>
      </c>
      <c r="H67">
        <v>7.7238705847890996</v>
      </c>
      <c r="I67">
        <v>8.0579763549896004</v>
      </c>
      <c r="J67">
        <v>8.5897356235826994</v>
      </c>
      <c r="K67">
        <v>8.9216542628224005</v>
      </c>
      <c r="L67">
        <v>8.7711111829997002</v>
      </c>
      <c r="M67">
        <v>8.9028678549243008</v>
      </c>
      <c r="N67">
        <v>8.5830217760085006</v>
      </c>
      <c r="O67">
        <v>7.9923410618480002</v>
      </c>
      <c r="P67">
        <v>8.2606509952266993</v>
      </c>
      <c r="Q67">
        <v>8.3203372325743992</v>
      </c>
      <c r="R67">
        <v>7.4112036069367999</v>
      </c>
      <c r="S67">
        <v>6.7088156806557002</v>
      </c>
      <c r="T67">
        <v>6.4431864526157003</v>
      </c>
      <c r="U67">
        <v>9.3957399938307002</v>
      </c>
      <c r="V67">
        <v>9.6877985556058999</v>
      </c>
      <c r="W67">
        <v>9.8493183219492995</v>
      </c>
      <c r="X67">
        <v>8.4275096720260994</v>
      </c>
      <c r="Y67">
        <v>7.5597295836861003</v>
      </c>
      <c r="Z67">
        <v>9.2556553665869004</v>
      </c>
      <c r="AA67">
        <v>9.2675820943171008</v>
      </c>
      <c r="AB67">
        <v>9.8821875062327997</v>
      </c>
      <c r="AC67">
        <v>8.6378897943300998</v>
      </c>
      <c r="AD67">
        <v>7.4771797766277004</v>
      </c>
      <c r="AE67">
        <v>6.9351290845496001</v>
      </c>
      <c r="AF67">
        <v>6.8539731984298999</v>
      </c>
      <c r="AG67">
        <v>6.2261714391037</v>
      </c>
      <c r="AH67">
        <v>5.7813674388946996</v>
      </c>
      <c r="AI67">
        <v>0</v>
      </c>
      <c r="AJ67" s="15">
        <v>0</v>
      </c>
      <c r="AK67" s="15">
        <v>0</v>
      </c>
      <c r="AL67">
        <v>0</v>
      </c>
      <c r="AM67" t="s">
        <v>124</v>
      </c>
    </row>
    <row r="68" spans="1:39" x14ac:dyDescent="0.35">
      <c r="A68" s="16" t="s">
        <v>2</v>
      </c>
      <c r="B68" t="s">
        <v>44</v>
      </c>
      <c r="C68" t="s">
        <v>109</v>
      </c>
      <c r="D68" s="14">
        <v>68</v>
      </c>
      <c r="E68" s="14">
        <v>68</v>
      </c>
      <c r="F68">
        <v>41.192998310930903</v>
      </c>
      <c r="G68">
        <v>32.334954673338302</v>
      </c>
      <c r="H68">
        <v>35.012572934952502</v>
      </c>
      <c r="I68">
        <v>39.7389418094129</v>
      </c>
      <c r="J68">
        <v>38.2251120889444</v>
      </c>
      <c r="K68">
        <v>42.9458983065525</v>
      </c>
      <c r="L68">
        <v>42.150234949978802</v>
      </c>
      <c r="M68">
        <v>40.843866617289798</v>
      </c>
      <c r="N68">
        <v>38.530429928489099</v>
      </c>
      <c r="O68">
        <v>39.747293432617802</v>
      </c>
      <c r="P68">
        <v>41.929995719161397</v>
      </c>
      <c r="Q68">
        <v>36.672249162146699</v>
      </c>
      <c r="R68">
        <v>32.133258459919702</v>
      </c>
      <c r="S68">
        <v>32.959294470032901</v>
      </c>
      <c r="T68">
        <v>38.081751980167603</v>
      </c>
      <c r="U68">
        <v>35.934442317563303</v>
      </c>
      <c r="V68">
        <v>34.268876431603999</v>
      </c>
      <c r="W68">
        <v>32.564028442094902</v>
      </c>
      <c r="X68">
        <v>30.651775149804401</v>
      </c>
      <c r="Y68">
        <v>18.732174834862601</v>
      </c>
      <c r="Z68">
        <v>25.503790349958699</v>
      </c>
      <c r="AA68">
        <v>29.682617399137101</v>
      </c>
      <c r="AB68">
        <v>31.749564931516499</v>
      </c>
      <c r="AC68">
        <v>28.709491870865602</v>
      </c>
      <c r="AD68">
        <v>27.910618491393599</v>
      </c>
      <c r="AE68">
        <v>24.2795442386549</v>
      </c>
      <c r="AF68">
        <v>22.450767208973399</v>
      </c>
      <c r="AG68">
        <v>22.396071389334502</v>
      </c>
      <c r="AH68">
        <v>24.149262830147102</v>
      </c>
      <c r="AI68">
        <v>0</v>
      </c>
      <c r="AJ68" s="15">
        <v>0</v>
      </c>
      <c r="AK68" s="15">
        <v>0</v>
      </c>
      <c r="AL68">
        <v>0</v>
      </c>
      <c r="AM68" t="s">
        <v>124</v>
      </c>
    </row>
    <row r="69" spans="1:39" x14ac:dyDescent="0.35">
      <c r="A69" s="19" t="s">
        <v>118</v>
      </c>
      <c r="B69" s="19" t="s">
        <v>119</v>
      </c>
      <c r="C69" s="19" t="s">
        <v>120</v>
      </c>
      <c r="D69" s="20">
        <v>69</v>
      </c>
      <c r="E69" s="14">
        <v>69</v>
      </c>
      <c r="F69">
        <v>5.6174101749999997E-4</v>
      </c>
      <c r="G69">
        <v>1.4449256424999999E-3</v>
      </c>
      <c r="H69">
        <v>2.3281102675E-3</v>
      </c>
      <c r="I69">
        <v>3.3517301467999999E-3</v>
      </c>
      <c r="J69">
        <v>4.3051323990000003E-3</v>
      </c>
      <c r="K69">
        <v>5.3916362536000004E-3</v>
      </c>
      <c r="L69">
        <v>6.3826009395999998E-3</v>
      </c>
      <c r="M69">
        <v>7.3273280375999996E-3</v>
      </c>
      <c r="N69">
        <v>1.0246672788899999E-2</v>
      </c>
      <c r="O69">
        <v>1.2927760459099999E-2</v>
      </c>
      <c r="P69">
        <v>1.53541201743E-2</v>
      </c>
      <c r="Q69">
        <v>1.76670569518E-2</v>
      </c>
      <c r="R69">
        <v>2.0350843594199999E-2</v>
      </c>
      <c r="S69">
        <v>2.2968115105399999E-2</v>
      </c>
      <c r="T69">
        <v>2.5580815095100001E-2</v>
      </c>
      <c r="U69">
        <v>2.81927856097E-2</v>
      </c>
      <c r="V69">
        <v>3.09198973389E-2</v>
      </c>
      <c r="W69">
        <v>3.3506053139900002E-2</v>
      </c>
      <c r="X69">
        <v>3.6105761007599997E-2</v>
      </c>
      <c r="Y69">
        <v>3.8580810169400001E-2</v>
      </c>
      <c r="Z69">
        <v>4.1369285614000002E-2</v>
      </c>
      <c r="AA69">
        <v>4.4016926911099999E-2</v>
      </c>
      <c r="AB69">
        <v>4.2358268063300002E-2</v>
      </c>
      <c r="AC69">
        <v>3.2123138883600001E-2</v>
      </c>
      <c r="AD69">
        <v>3.7295434736599999E-2</v>
      </c>
      <c r="AE69">
        <v>4.3680668638399998E-2</v>
      </c>
      <c r="AF69">
        <v>3.0096988395799999E-2</v>
      </c>
      <c r="AG69">
        <v>3.1131843037599999E-2</v>
      </c>
      <c r="AH69">
        <v>3.2996625359100001E-2</v>
      </c>
      <c r="AI69">
        <v>0</v>
      </c>
      <c r="AJ69" s="15">
        <v>0</v>
      </c>
      <c r="AK69" s="15">
        <v>0</v>
      </c>
      <c r="AL69">
        <v>0</v>
      </c>
      <c r="AM69" t="s">
        <v>124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 xmlns="4ffa91fb-a0ff-4ac5-b2db-65c790d184a4">Shared</Record>
    <Language xmlns="http://schemas.microsoft.com/sharepoint/v3">English</Language>
    <Document_x0020_Creation_x0020_Date xmlns="4ffa91fb-a0ff-4ac5-b2db-65c790d184a4">2020-06-11T16:14:24+00:00</Document_x0020_Creation_x0020_Date>
    <_Source xmlns="http://schemas.microsoft.com/sharepoint/v3/fields" xsi:nil="true"/>
    <_ip_UnifiedCompliancePolicyUIAction xmlns="http://schemas.microsoft.com/sharepoint/v3" xsi:nil="true"/>
    <j747ac98061d40f0aa7bd47e1db5675d xmlns="4ffa91fb-a0ff-4ac5-b2db-65c790d184a4">
      <Terms xmlns="http://schemas.microsoft.com/office/infopath/2007/PartnerControls"/>
    </j747ac98061d40f0aa7bd47e1db5675d>
    <e3f09c3df709400db2417a7161762d62 xmlns="4ffa91fb-a0ff-4ac5-b2db-65c790d184a4">
      <Terms xmlns="http://schemas.microsoft.com/office/infopath/2007/PartnerControls"/>
    </e3f09c3df709400db2417a7161762d62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_ip_UnifiedCompliancePolicyProperties xmlns="http://schemas.microsoft.com/sharepoint/v3" xsi:nil="true"/>
    <Rights xmlns="4ffa91fb-a0ff-4ac5-b2db-65c790d184a4" xsi:nil="true"/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099E036770B549A38601CE61E863DC" ma:contentTypeVersion="8" ma:contentTypeDescription="Create a new document." ma:contentTypeScope="" ma:versionID="d395f58a3b8637204185740cc02fa054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2000c4cc-e071-42a8-8079-76a41584afa3" targetNamespace="http://schemas.microsoft.com/office/2006/metadata/properties" ma:root="true" ma:fieldsID="d64ebfb73c1947b1df6a83819a0f0e53" ns1:_="" ns2:_="" ns3:_="" ns4:_="" ns5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2000c4cc-e071-42a8-8079-76a41584afa3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2:e3f09c3df709400db2417a7161762d62" minOccurs="0"/>
                <xsd:element ref="ns5:MediaServiceMetadata" minOccurs="0"/>
                <xsd:element ref="ns5:MediaServiceFastMetadata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description="" ma:hidden="true" ma:list="{aec54597-794d-48fd-aaaa-4eaa50f4ff1d}" ma:internalName="TaxCatchAllLabel" ma:readOnly="true" ma:showField="CatchAllDataLabel" ma:web="7d8dd676-26ca-4e08-b90f-b4e0026a58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description="" ma:hidden="true" ma:list="{aec54597-794d-48fd-aaaa-4eaa50f4ff1d}" ma:internalName="TaxCatchAll" ma:showField="CatchAllData" ma:web="7d8dd676-26ca-4e08-b90f-b4e0026a58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3f09c3df709400db2417a7161762d62" ma:index="28" nillable="true" ma:taxonomy="true" ma:internalName="e3f09c3df709400db2417a7161762d62" ma:taxonomyFieldName="EPA_x0020_Subject" ma:displayName="EPA Subject" ma:readOnly="false" ma:default="" ma:fieldId="{e3f09c3d-f709-400d-b241-7a7161762d62}" ma:taxonomyMulti="true" ma:sspId="29f62856-1543-49d4-a736-4569d363f533" ma:termSetId="7a3d4ae0-7e62-45a2-a406-c6a8a6a8eee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00c4cc-e071-42a8-8079-76a41584a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6F9FB3-A88E-46AE-AFE8-5FA091330702}">
  <ds:schemaRefs>
    <ds:schemaRef ds:uri="http://www.w3.org/XML/1998/namespace"/>
    <ds:schemaRef ds:uri="http://schemas.microsoft.com/office/2006/metadata/properties"/>
    <ds:schemaRef ds:uri="http://schemas.microsoft.com/sharepoint/v3"/>
    <ds:schemaRef ds:uri="http://purl.org/dc/dcmitype/"/>
    <ds:schemaRef ds:uri="http://schemas.microsoft.com/office/infopath/2007/PartnerControls"/>
    <ds:schemaRef ds:uri="4ffa91fb-a0ff-4ac5-b2db-65c790d184a4"/>
    <ds:schemaRef ds:uri="2000c4cc-e071-42a8-8079-76a41584afa3"/>
    <ds:schemaRef ds:uri="http://schemas.openxmlformats.org/package/2006/metadata/core-properties"/>
    <ds:schemaRef ds:uri="http://schemas.microsoft.com/sharepoint/v3/fields"/>
    <ds:schemaRef ds:uri="http://schemas.microsoft.com/office/2006/documentManagement/types"/>
    <ds:schemaRef ds:uri="http://schemas.microsoft.com/sharepoint.v3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A963BF3-5863-402A-AAE7-C7FACA4667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70151B-C5FE-4483-A95C-C9D4975C50BB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A4491D51-1A72-4601-A7A3-C758085610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2000c4cc-e071-42a8-8079-76a41584a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McKeon, Nancy</cp:lastModifiedBy>
  <dcterms:created xsi:type="dcterms:W3CDTF">2019-08-02T13:43:13Z</dcterms:created>
  <dcterms:modified xsi:type="dcterms:W3CDTF">2020-07-24T18:30:20Z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0x0101005C099E036770B549A38601CE61E863DC</vt:lpwstr>
  </property>
  <property fmtid="{D5CDD505-2E9C-101B-9397-08002B2CF9AE}" pid="3" name="TaxKeyword">
    <vt:lpwstr/>
  </property>
  <property fmtid="{D5CDD505-2E9C-101B-9397-08002B2CF9AE}" pid="4" name="EPA Subject">
    <vt:lpwstr/>
  </property>
  <property fmtid="{D5CDD505-2E9C-101B-9397-08002B2CF9AE}" pid="5" name="Document Type">
    <vt:lpwstr/>
  </property>
</Properties>
</file>