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ancy\Documents\Shackelford lab\Ongoing projects\Chatfield\Melindas data\Field Work 2021\"/>
    </mc:Choice>
  </mc:AlternateContent>
  <xr:revisionPtr revIDLastSave="0" documentId="13_ncr:1_{A7662B34-F55D-4CA1-9894-E38FDEEF00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egend" sheetId="2" r:id="rId1"/>
    <sheet name="Raw data" sheetId="1" r:id="rId2"/>
    <sheet name="weird rows" sheetId="3" r:id="rId3"/>
  </sheets>
  <definedNames>
    <definedName name="Z_10EC739A_AEB5_4AEF_8854_33291DE33016_.wvu.FilterData" localSheetId="1" hidden="1">'Raw data'!$A$2:$V$103</definedName>
  </definedNames>
  <calcPr calcId="181029" iterateDelta="1E-4"/>
  <customWorkbookViews>
    <customWorkbookView name="Filter 1" guid="{10EC739A-AEB5-4AEF-8854-33291DE3301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3" i="1" l="1"/>
  <c r="V103" i="1" s="1"/>
  <c r="S103" i="1"/>
  <c r="T102" i="1"/>
  <c r="V102" i="1" s="1"/>
  <c r="S102" i="1"/>
  <c r="T101" i="1"/>
  <c r="V101" i="1" s="1"/>
  <c r="S101" i="1"/>
  <c r="T100" i="1"/>
  <c r="V100" i="1" s="1"/>
  <c r="S100" i="1"/>
  <c r="T99" i="1"/>
  <c r="V99" i="1" s="1"/>
  <c r="S99" i="1"/>
  <c r="T98" i="1"/>
  <c r="V98" i="1" s="1"/>
  <c r="S98" i="1"/>
  <c r="T97" i="1"/>
  <c r="V97" i="1" s="1"/>
  <c r="S97" i="1"/>
  <c r="T96" i="1"/>
  <c r="V96" i="1" s="1"/>
  <c r="S96" i="1"/>
  <c r="T95" i="1"/>
  <c r="V95" i="1" s="1"/>
  <c r="S95" i="1"/>
  <c r="T94" i="1"/>
  <c r="V94" i="1" s="1"/>
  <c r="S94" i="1"/>
  <c r="T93" i="1"/>
  <c r="V93" i="1" s="1"/>
  <c r="S93" i="1"/>
  <c r="T92" i="1"/>
  <c r="V92" i="1" s="1"/>
  <c r="S92" i="1"/>
  <c r="T91" i="1"/>
  <c r="V91" i="1" s="1"/>
  <c r="S91" i="1"/>
  <c r="T90" i="1"/>
  <c r="V90" i="1" s="1"/>
  <c r="S90" i="1"/>
  <c r="T89" i="1"/>
  <c r="V89" i="1" s="1"/>
  <c r="S89" i="1"/>
  <c r="T88" i="1"/>
  <c r="V88" i="1" s="1"/>
  <c r="S88" i="1"/>
  <c r="T87" i="1"/>
  <c r="V87" i="1" s="1"/>
  <c r="S87" i="1"/>
  <c r="T86" i="1"/>
  <c r="V86" i="1" s="1"/>
  <c r="S86" i="1"/>
  <c r="T85" i="1"/>
  <c r="V85" i="1" s="1"/>
  <c r="S85" i="1"/>
  <c r="T84" i="1"/>
  <c r="V84" i="1" s="1"/>
  <c r="S84" i="1"/>
  <c r="T83" i="1"/>
  <c r="V83" i="1" s="1"/>
  <c r="S83" i="1"/>
  <c r="T82" i="1"/>
  <c r="V82" i="1" s="1"/>
  <c r="S82" i="1"/>
  <c r="T81" i="1"/>
  <c r="V81" i="1" s="1"/>
  <c r="S81" i="1"/>
  <c r="T80" i="1"/>
  <c r="V80" i="1" s="1"/>
  <c r="S80" i="1"/>
  <c r="T79" i="1"/>
  <c r="V79" i="1" s="1"/>
  <c r="S79" i="1"/>
  <c r="T78" i="1"/>
  <c r="V78" i="1" s="1"/>
  <c r="S78" i="1"/>
  <c r="V77" i="1"/>
  <c r="T77" i="1"/>
  <c r="S77" i="1"/>
  <c r="U77" i="1" s="1"/>
  <c r="T76" i="1"/>
  <c r="V76" i="1" s="1"/>
  <c r="S76" i="1"/>
  <c r="T75" i="1"/>
  <c r="V75" i="1" s="1"/>
  <c r="S75" i="1"/>
  <c r="T74" i="1"/>
  <c r="V74" i="1" s="1"/>
  <c r="S74" i="1"/>
  <c r="T73" i="1"/>
  <c r="V73" i="1" s="1"/>
  <c r="S73" i="1"/>
  <c r="T72" i="1"/>
  <c r="V72" i="1" s="1"/>
  <c r="S72" i="1"/>
  <c r="T71" i="1"/>
  <c r="V71" i="1" s="1"/>
  <c r="S71" i="1"/>
  <c r="T70" i="1"/>
  <c r="V70" i="1" s="1"/>
  <c r="S70" i="1"/>
  <c r="T69" i="1"/>
  <c r="V69" i="1" s="1"/>
  <c r="S69" i="1"/>
  <c r="T68" i="1"/>
  <c r="V68" i="1" s="1"/>
  <c r="S68" i="1"/>
  <c r="T67" i="1"/>
  <c r="V67" i="1" s="1"/>
  <c r="S67" i="1"/>
  <c r="T66" i="1"/>
  <c r="V66" i="1" s="1"/>
  <c r="S66" i="1"/>
  <c r="T65" i="1"/>
  <c r="V65" i="1" s="1"/>
  <c r="S65" i="1"/>
  <c r="T64" i="1"/>
  <c r="V64" i="1" s="1"/>
  <c r="S64" i="1"/>
  <c r="T63" i="1"/>
  <c r="V63" i="1" s="1"/>
  <c r="S63" i="1"/>
  <c r="T62" i="1"/>
  <c r="V62" i="1" s="1"/>
  <c r="S62" i="1"/>
  <c r="T61" i="1"/>
  <c r="V61" i="1" s="1"/>
  <c r="S61" i="1"/>
  <c r="T60" i="1"/>
  <c r="V60" i="1" s="1"/>
  <c r="S60" i="1"/>
  <c r="T59" i="1"/>
  <c r="V59" i="1" s="1"/>
  <c r="S59" i="1"/>
  <c r="T58" i="1"/>
  <c r="V58" i="1" s="1"/>
  <c r="S58" i="1"/>
  <c r="T57" i="1"/>
  <c r="V57" i="1" s="1"/>
  <c r="S57" i="1"/>
  <c r="T56" i="1"/>
  <c r="V56" i="1" s="1"/>
  <c r="S56" i="1"/>
  <c r="T55" i="1"/>
  <c r="V55" i="1" s="1"/>
  <c r="S55" i="1"/>
  <c r="T54" i="1"/>
  <c r="V54" i="1" s="1"/>
  <c r="S54" i="1"/>
  <c r="T53" i="1"/>
  <c r="V53" i="1" s="1"/>
  <c r="S53" i="1"/>
  <c r="T52" i="1"/>
  <c r="V52" i="1" s="1"/>
  <c r="S52" i="1"/>
  <c r="T51" i="1"/>
  <c r="V51" i="1" s="1"/>
  <c r="S51" i="1"/>
  <c r="T50" i="1"/>
  <c r="V50" i="1" s="1"/>
  <c r="S50" i="1"/>
  <c r="T49" i="1"/>
  <c r="V49" i="1" s="1"/>
  <c r="S49" i="1"/>
  <c r="T48" i="1"/>
  <c r="V48" i="1" s="1"/>
  <c r="S48" i="1"/>
  <c r="T47" i="1"/>
  <c r="V47" i="1" s="1"/>
  <c r="S47" i="1"/>
  <c r="T46" i="1"/>
  <c r="V46" i="1" s="1"/>
  <c r="S46" i="1"/>
  <c r="T45" i="1"/>
  <c r="V45" i="1" s="1"/>
  <c r="S45" i="1"/>
  <c r="T44" i="1"/>
  <c r="V44" i="1" s="1"/>
  <c r="S44" i="1"/>
  <c r="T43" i="1"/>
  <c r="V43" i="1" s="1"/>
  <c r="S43" i="1"/>
  <c r="T42" i="1"/>
  <c r="V42" i="1" s="1"/>
  <c r="S42" i="1"/>
  <c r="T41" i="1"/>
  <c r="V41" i="1" s="1"/>
  <c r="S41" i="1"/>
  <c r="T40" i="1"/>
  <c r="V40" i="1" s="1"/>
  <c r="S40" i="1"/>
  <c r="T39" i="1"/>
  <c r="V39" i="1" s="1"/>
  <c r="S39" i="1"/>
  <c r="T38" i="1"/>
  <c r="V38" i="1" s="1"/>
  <c r="S38" i="1"/>
  <c r="T37" i="1"/>
  <c r="V37" i="1" s="1"/>
  <c r="S37" i="1"/>
  <c r="T36" i="1"/>
  <c r="V36" i="1" s="1"/>
  <c r="S36" i="1"/>
  <c r="T35" i="1"/>
  <c r="V35" i="1" s="1"/>
  <c r="S35" i="1"/>
  <c r="T34" i="1"/>
  <c r="V34" i="1" s="1"/>
  <c r="S34" i="1"/>
  <c r="T33" i="1"/>
  <c r="V33" i="1" s="1"/>
  <c r="S33" i="1"/>
  <c r="T32" i="1"/>
  <c r="V32" i="1" s="1"/>
  <c r="S32" i="1"/>
  <c r="T31" i="1"/>
  <c r="V31" i="1" s="1"/>
  <c r="S31" i="1"/>
  <c r="T30" i="1"/>
  <c r="V30" i="1" s="1"/>
  <c r="S30" i="1"/>
  <c r="T29" i="1"/>
  <c r="V29" i="1" s="1"/>
  <c r="S29" i="1"/>
  <c r="T28" i="1"/>
  <c r="V28" i="1" s="1"/>
  <c r="S28" i="1"/>
  <c r="T27" i="1"/>
  <c r="V27" i="1" s="1"/>
  <c r="S27" i="1"/>
  <c r="T26" i="1"/>
  <c r="V26" i="1" s="1"/>
  <c r="S26" i="1"/>
  <c r="T25" i="1"/>
  <c r="V25" i="1" s="1"/>
  <c r="S25" i="1"/>
  <c r="T24" i="1"/>
  <c r="V24" i="1" s="1"/>
  <c r="S24" i="1"/>
  <c r="T23" i="1"/>
  <c r="V23" i="1" s="1"/>
  <c r="S23" i="1"/>
  <c r="T22" i="1"/>
  <c r="V22" i="1" s="1"/>
  <c r="S22" i="1"/>
  <c r="T21" i="1"/>
  <c r="V21" i="1" s="1"/>
  <c r="S21" i="1"/>
  <c r="T20" i="1"/>
  <c r="V20" i="1" s="1"/>
  <c r="S20" i="1"/>
  <c r="T19" i="1"/>
  <c r="V19" i="1" s="1"/>
  <c r="S19" i="1"/>
  <c r="T18" i="1"/>
  <c r="V18" i="1" s="1"/>
  <c r="S18" i="1"/>
  <c r="T17" i="1"/>
  <c r="V17" i="1" s="1"/>
  <c r="S17" i="1"/>
  <c r="T16" i="1"/>
  <c r="V16" i="1" s="1"/>
  <c r="S16" i="1"/>
  <c r="T15" i="1"/>
  <c r="V15" i="1" s="1"/>
  <c r="S15" i="1"/>
  <c r="T14" i="1"/>
  <c r="V14" i="1" s="1"/>
  <c r="S14" i="1"/>
  <c r="T13" i="1"/>
  <c r="V13" i="1" s="1"/>
  <c r="S13" i="1"/>
  <c r="T12" i="1"/>
  <c r="V12" i="1" s="1"/>
  <c r="S12" i="1"/>
  <c r="T11" i="1"/>
  <c r="V11" i="1" s="1"/>
  <c r="S11" i="1"/>
  <c r="T10" i="1"/>
  <c r="V10" i="1" s="1"/>
  <c r="S10" i="1"/>
  <c r="T9" i="1"/>
  <c r="V9" i="1" s="1"/>
  <c r="S9" i="1"/>
  <c r="T8" i="1"/>
  <c r="V8" i="1" s="1"/>
  <c r="S8" i="1"/>
  <c r="T7" i="1"/>
  <c r="V7" i="1" s="1"/>
  <c r="S7" i="1"/>
  <c r="T6" i="1"/>
  <c r="V6" i="1" s="1"/>
  <c r="S6" i="1"/>
  <c r="T5" i="1"/>
  <c r="V5" i="1" s="1"/>
  <c r="S5" i="1"/>
  <c r="T4" i="1"/>
  <c r="V4" i="1" s="1"/>
  <c r="S4" i="1"/>
  <c r="T3" i="1"/>
  <c r="V3" i="1" s="1"/>
  <c r="S3" i="1"/>
  <c r="T2" i="1"/>
  <c r="S2" i="1"/>
  <c r="S3" i="3"/>
  <c r="R3" i="3"/>
  <c r="Q3" i="3"/>
  <c r="T3" i="3" s="1"/>
  <c r="O3" i="3"/>
  <c r="P3" i="3" s="1"/>
  <c r="R1" i="3"/>
  <c r="S1" i="3" s="1"/>
  <c r="Q1" i="3"/>
  <c r="T1" i="3" s="1"/>
  <c r="O1" i="3"/>
  <c r="P1" i="3" s="1"/>
  <c r="L5" i="1"/>
  <c r="R5" i="1" s="1"/>
  <c r="Q2" i="1"/>
  <c r="O77" i="1"/>
  <c r="P77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77" i="1"/>
  <c r="R77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Q5" i="1"/>
  <c r="R4" i="1"/>
  <c r="Q4" i="1"/>
  <c r="R3" i="1"/>
  <c r="Q3" i="1"/>
  <c r="R2" i="1"/>
  <c r="U78" i="1" l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5" i="1"/>
  <c r="U3" i="1"/>
  <c r="U4" i="1"/>
  <c r="V3" i="3"/>
  <c r="U3" i="3"/>
  <c r="V1" i="3"/>
  <c r="U1" i="3"/>
  <c r="U2" i="1"/>
  <c r="V2" i="1"/>
</calcChain>
</file>

<file path=xl/sharedStrings.xml><?xml version="1.0" encoding="utf-8"?>
<sst xmlns="http://schemas.openxmlformats.org/spreadsheetml/2006/main" count="170" uniqueCount="143">
  <si>
    <t>1_10</t>
  </si>
  <si>
    <t>1_50</t>
  </si>
  <si>
    <t>1_90</t>
  </si>
  <si>
    <t>3_10</t>
  </si>
  <si>
    <t>3_50</t>
  </si>
  <si>
    <t>3_90</t>
  </si>
  <si>
    <t>5_10</t>
  </si>
  <si>
    <t>5_50</t>
  </si>
  <si>
    <t>5_90</t>
  </si>
  <si>
    <t>7_10</t>
  </si>
  <si>
    <t>7_50</t>
  </si>
  <si>
    <t>7_90</t>
  </si>
  <si>
    <t>9_10</t>
  </si>
  <si>
    <t>9_50</t>
  </si>
  <si>
    <t>9_90</t>
  </si>
  <si>
    <t>11_10</t>
  </si>
  <si>
    <t>11_50</t>
  </si>
  <si>
    <t>11_90</t>
  </si>
  <si>
    <t>13_10</t>
  </si>
  <si>
    <t>13_50</t>
  </si>
  <si>
    <t>13_90</t>
  </si>
  <si>
    <t>15_10</t>
  </si>
  <si>
    <t>15_50</t>
  </si>
  <si>
    <t>17_10</t>
  </si>
  <si>
    <t>17_50</t>
  </si>
  <si>
    <t>17_90</t>
  </si>
  <si>
    <t>19_10</t>
  </si>
  <si>
    <t>19_50</t>
  </si>
  <si>
    <t>19_90</t>
  </si>
  <si>
    <t>21_10</t>
  </si>
  <si>
    <t>21_50</t>
  </si>
  <si>
    <t>21_90</t>
  </si>
  <si>
    <t>23_10</t>
  </si>
  <si>
    <t>23_50</t>
  </si>
  <si>
    <t>23_90</t>
  </si>
  <si>
    <t>25_10</t>
  </si>
  <si>
    <t>25_50</t>
  </si>
  <si>
    <t>25_90</t>
  </si>
  <si>
    <t>27_10</t>
  </si>
  <si>
    <t>27_50</t>
  </si>
  <si>
    <t>27_90</t>
  </si>
  <si>
    <t>29_10</t>
  </si>
  <si>
    <t>29_50</t>
  </si>
  <si>
    <t>29_90</t>
  </si>
  <si>
    <t>31_10</t>
  </si>
  <si>
    <t>31_50</t>
  </si>
  <si>
    <t>31_90</t>
  </si>
  <si>
    <t>33_10</t>
  </si>
  <si>
    <t>33_50</t>
  </si>
  <si>
    <t>33_90</t>
  </si>
  <si>
    <t>35_10</t>
  </si>
  <si>
    <t>35_50?</t>
  </si>
  <si>
    <t>35_90</t>
  </si>
  <si>
    <t>37_10</t>
  </si>
  <si>
    <t>39_50</t>
  </si>
  <si>
    <t>37_90</t>
  </si>
  <si>
    <t>39_10</t>
  </si>
  <si>
    <t>39_90</t>
  </si>
  <si>
    <t>41_10</t>
  </si>
  <si>
    <t>51_50</t>
  </si>
  <si>
    <t>41_90</t>
  </si>
  <si>
    <t>43_10</t>
  </si>
  <si>
    <t>43_50</t>
  </si>
  <si>
    <t>43_90</t>
  </si>
  <si>
    <t>45_10</t>
  </si>
  <si>
    <t>45_50</t>
  </si>
  <si>
    <t>45_90</t>
  </si>
  <si>
    <t>47_10</t>
  </si>
  <si>
    <t>47_90</t>
  </si>
  <si>
    <t>47_50</t>
  </si>
  <si>
    <t>49_10</t>
  </si>
  <si>
    <t>49_50</t>
  </si>
  <si>
    <t>49_90</t>
  </si>
  <si>
    <t>51_90</t>
  </si>
  <si>
    <t>53_10</t>
  </si>
  <si>
    <t>53_50</t>
  </si>
  <si>
    <t>53_90</t>
  </si>
  <si>
    <t>55_10</t>
  </si>
  <si>
    <t>55_50</t>
  </si>
  <si>
    <t>55_90</t>
  </si>
  <si>
    <t>57_10</t>
  </si>
  <si>
    <t>57_50</t>
  </si>
  <si>
    <t>57_90</t>
  </si>
  <si>
    <t>59_10</t>
  </si>
  <si>
    <t>59_50</t>
  </si>
  <si>
    <t>59_90</t>
  </si>
  <si>
    <t>61_10</t>
  </si>
  <si>
    <t>61_50</t>
  </si>
  <si>
    <t>61_90</t>
  </si>
  <si>
    <t>63_10</t>
  </si>
  <si>
    <t>63_50</t>
  </si>
  <si>
    <t>63_90</t>
  </si>
  <si>
    <t>65_10</t>
  </si>
  <si>
    <t>65_50</t>
  </si>
  <si>
    <t>65_90</t>
  </si>
  <si>
    <t>67_10</t>
  </si>
  <si>
    <t>67_50</t>
  </si>
  <si>
    <t>67_90</t>
  </si>
  <si>
    <t xml:space="preserve">number </t>
  </si>
  <si>
    <t xml:space="preserve">row </t>
  </si>
  <si>
    <t>point</t>
  </si>
  <si>
    <t xml:space="preserve">row_point </t>
  </si>
  <si>
    <t>weight</t>
  </si>
  <si>
    <t>time start</t>
  </si>
  <si>
    <t>time stop</t>
  </si>
  <si>
    <t>temp_1</t>
  </si>
  <si>
    <t>temp_2</t>
  </si>
  <si>
    <t>40_sec</t>
  </si>
  <si>
    <t>2_hour</t>
  </si>
  <si>
    <t>AD</t>
  </si>
  <si>
    <t>OD</t>
  </si>
  <si>
    <t>MCF</t>
  </si>
  <si>
    <t>dry_soil</t>
  </si>
  <si>
    <t>corrected_40_sec</t>
  </si>
  <si>
    <t>correcting_hydrometer _2hr</t>
  </si>
  <si>
    <t>clay_percent</t>
  </si>
  <si>
    <t>silt_clay_percent</t>
  </si>
  <si>
    <t>silt_percent</t>
  </si>
  <si>
    <t>sand_percent</t>
  </si>
  <si>
    <t>35_50</t>
  </si>
  <si>
    <t>round</t>
  </si>
  <si>
    <t>feet along row</t>
  </si>
  <si>
    <t>row number</t>
  </si>
  <si>
    <t>combined row and point</t>
  </si>
  <si>
    <t>relative density at 40 seconds of shaking</t>
  </si>
  <si>
    <t>relative density at two hours of shaking</t>
  </si>
  <si>
    <t>original weight of soil</t>
  </si>
  <si>
    <t>air-dry weight of soil</t>
  </si>
  <si>
    <t>oven-dry weight of soil</t>
  </si>
  <si>
    <t>soil moisture correction factor: 1 - (AD-OD)/AD</t>
  </si>
  <si>
    <t>final soil weight: AD * MCF</t>
  </si>
  <si>
    <t>time shaking started</t>
  </si>
  <si>
    <t>time shaking ended</t>
  </si>
  <si>
    <t>temperature at 40 seconds of shaking</t>
  </si>
  <si>
    <t>temperature at two hours of shaking</t>
  </si>
  <si>
    <t>temperature corrected relative density at 40 seconds of shaking: relative density at 40 seconds + (temperature at 40 seconds - 30)*0.36</t>
  </si>
  <si>
    <t>temperature corrected relative density at two hours of shaking: relative density at two hours + (temperature at two hours - 30)*0.36</t>
  </si>
  <si>
    <t>corrected two hour relative density * 100 / original weight of soil</t>
  </si>
  <si>
    <t>corrected 40 second relative density * 100 / original weight of soil</t>
  </si>
  <si>
    <t>silt-clay percent - clay percent</t>
  </si>
  <si>
    <t>100 - silt-clay percent</t>
  </si>
  <si>
    <t>looks identical to 51_90</t>
  </si>
  <si>
    <t>changed this to the missing 51_10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</si>
</sst>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2" fillId="0" borderId="0" xfId="0" applyFont="1"/>
    <xf numFmtId="3" fontId="1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4" xfId="0" applyFont="1" applyFill="1" applyBorder="1"/>
    <xf numFmtId="0" fontId="2" fillId="4" borderId="0" xfId="0" applyFont="1" applyFill="1"/>
    <xf numFmtId="0" fontId="2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5"/>
  <sheetViews>
    <sheetView workbookViewId="0">
      <selection activeCell="B21" sqref="B21"/>
    </sheetView>
  </sheetViews>
  <sheetFormatPr defaultColWidth="12.5703125" defaultRowHeight="15.75" customHeight="1" x14ac:dyDescent="0.2"/>
  <cols>
    <col min="1" max="1" width="24" bestFit="1" customWidth="1"/>
    <col min="2" max="2" width="116.140625" bestFit="1" customWidth="1"/>
  </cols>
  <sheetData>
    <row r="1" spans="1:20" ht="15.75" customHeight="1" x14ac:dyDescent="0.2">
      <c r="A1" s="1" t="s">
        <v>120</v>
      </c>
    </row>
    <row r="2" spans="1:20" ht="15.75" customHeight="1" x14ac:dyDescent="0.2">
      <c r="A2" s="1" t="s">
        <v>98</v>
      </c>
    </row>
    <row r="3" spans="1:20" ht="15.75" customHeight="1" x14ac:dyDescent="0.2">
      <c r="A3" s="1" t="s">
        <v>99</v>
      </c>
      <c r="B3" t="s">
        <v>122</v>
      </c>
    </row>
    <row r="4" spans="1:20" ht="15.75" customHeight="1" x14ac:dyDescent="0.2">
      <c r="A4" s="1" t="s">
        <v>100</v>
      </c>
      <c r="B4" t="s">
        <v>121</v>
      </c>
    </row>
    <row r="5" spans="1:20" ht="15.75" customHeight="1" x14ac:dyDescent="0.2">
      <c r="A5" s="1" t="s">
        <v>101</v>
      </c>
      <c r="B5" t="s">
        <v>123</v>
      </c>
    </row>
    <row r="6" spans="1:20" ht="15.75" customHeight="1" x14ac:dyDescent="0.2">
      <c r="A6" s="1" t="s">
        <v>102</v>
      </c>
      <c r="B6" t="s">
        <v>126</v>
      </c>
    </row>
    <row r="7" spans="1:20" ht="15.75" customHeight="1" x14ac:dyDescent="0.2">
      <c r="A7" s="1" t="s">
        <v>103</v>
      </c>
      <c r="B7" t="s">
        <v>131</v>
      </c>
    </row>
    <row r="8" spans="1:20" ht="15.75" customHeight="1" x14ac:dyDescent="0.2">
      <c r="A8" s="1" t="s">
        <v>104</v>
      </c>
      <c r="B8" t="s">
        <v>132</v>
      </c>
    </row>
    <row r="9" spans="1:20" ht="15.75" customHeight="1" x14ac:dyDescent="0.25">
      <c r="A9" s="1" t="s">
        <v>105</v>
      </c>
      <c r="B9" t="s">
        <v>133</v>
      </c>
      <c r="N9" s="3"/>
      <c r="P9" s="3"/>
      <c r="Q9" s="3"/>
      <c r="R9" s="3"/>
      <c r="S9" s="3"/>
      <c r="T9" s="3"/>
    </row>
    <row r="10" spans="1:20" ht="15.75" customHeight="1" x14ac:dyDescent="0.25">
      <c r="A10" s="1" t="s">
        <v>106</v>
      </c>
      <c r="B10" s="1" t="s">
        <v>134</v>
      </c>
      <c r="C10" s="1"/>
      <c r="D10" s="1"/>
      <c r="G10" s="1"/>
      <c r="H10" s="1"/>
      <c r="I10" s="1"/>
      <c r="J10" s="1"/>
      <c r="K10" s="1"/>
      <c r="L10" s="1"/>
      <c r="N10" s="3"/>
      <c r="P10" s="3"/>
      <c r="Q10" s="3"/>
      <c r="R10" s="3"/>
      <c r="S10" s="3"/>
      <c r="T10" s="3"/>
    </row>
    <row r="11" spans="1:20" ht="15.75" customHeight="1" x14ac:dyDescent="0.25">
      <c r="A11" s="1" t="s">
        <v>107</v>
      </c>
      <c r="B11" s="1" t="s">
        <v>124</v>
      </c>
      <c r="C11" s="1"/>
      <c r="D11" s="1"/>
      <c r="E11" s="2"/>
      <c r="F11" s="2"/>
      <c r="G11" s="1"/>
      <c r="H11" s="1"/>
      <c r="I11" s="1"/>
      <c r="J11" s="1"/>
      <c r="K11" s="1"/>
      <c r="L11" s="1"/>
      <c r="N11" s="3"/>
      <c r="P11" s="3"/>
      <c r="Q11" s="3"/>
      <c r="R11" s="3"/>
      <c r="S11" s="3"/>
      <c r="T11" s="3"/>
    </row>
    <row r="12" spans="1:20" ht="15.75" customHeight="1" x14ac:dyDescent="0.25">
      <c r="A12" s="1" t="s">
        <v>108</v>
      </c>
      <c r="B12" t="s">
        <v>125</v>
      </c>
      <c r="E12" s="2"/>
      <c r="F12" s="2"/>
      <c r="N12" s="3"/>
      <c r="P12" s="3"/>
      <c r="Q12" s="3"/>
      <c r="R12" s="3"/>
      <c r="S12" s="3"/>
      <c r="T12" s="3"/>
    </row>
    <row r="13" spans="1:20" ht="15.75" customHeight="1" x14ac:dyDescent="0.25">
      <c r="A13" s="1" t="s">
        <v>109</v>
      </c>
      <c r="B13" s="1" t="s">
        <v>127</v>
      </c>
      <c r="C13" s="1"/>
      <c r="D13" s="1"/>
      <c r="E13" s="2"/>
      <c r="F13" s="2"/>
      <c r="G13" s="1"/>
      <c r="H13" s="1"/>
      <c r="I13" s="1"/>
      <c r="J13" s="1"/>
      <c r="K13" s="1"/>
      <c r="L13" s="1"/>
      <c r="N13" s="3"/>
      <c r="P13" s="3"/>
      <c r="Q13" s="3"/>
      <c r="R13" s="3"/>
      <c r="S13" s="3"/>
      <c r="T13" s="3"/>
    </row>
    <row r="14" spans="1:20" ht="15.75" customHeight="1" x14ac:dyDescent="0.25">
      <c r="A14" s="1" t="s">
        <v>110</v>
      </c>
      <c r="B14" s="1" t="s">
        <v>128</v>
      </c>
      <c r="N14" s="3"/>
      <c r="P14" s="3"/>
      <c r="Q14" s="3"/>
      <c r="R14" s="3"/>
      <c r="S14" s="3"/>
      <c r="T14" s="3"/>
    </row>
    <row r="15" spans="1:20" ht="15.75" customHeight="1" x14ac:dyDescent="0.25">
      <c r="A15" s="1" t="s">
        <v>111</v>
      </c>
      <c r="B15" s="1" t="s">
        <v>129</v>
      </c>
      <c r="E15" s="2"/>
      <c r="F15" s="2"/>
      <c r="N15" s="3"/>
      <c r="P15" s="3"/>
      <c r="Q15" s="3"/>
      <c r="R15" s="3"/>
      <c r="S15" s="3"/>
      <c r="T15" s="3"/>
    </row>
    <row r="16" spans="1:20" ht="15.75" customHeight="1" x14ac:dyDescent="0.25">
      <c r="A16" s="1" t="s">
        <v>112</v>
      </c>
      <c r="B16" s="1" t="s">
        <v>130</v>
      </c>
      <c r="E16" s="2"/>
      <c r="F16" s="2"/>
      <c r="N16" s="3"/>
      <c r="P16" s="3"/>
      <c r="Q16" s="3"/>
      <c r="R16" s="3"/>
      <c r="S16" s="3"/>
      <c r="T16" s="3"/>
    </row>
    <row r="17" spans="1:20" ht="15.75" customHeight="1" x14ac:dyDescent="0.25">
      <c r="A17" s="1" t="s">
        <v>113</v>
      </c>
      <c r="B17" s="1" t="s">
        <v>135</v>
      </c>
      <c r="C17" s="1"/>
      <c r="D17" s="1"/>
      <c r="G17" s="1"/>
      <c r="H17" s="1"/>
      <c r="I17" s="1"/>
      <c r="J17" s="1"/>
      <c r="K17" s="1"/>
      <c r="L17" s="1"/>
      <c r="N17" s="3"/>
      <c r="P17" s="3"/>
      <c r="Q17" s="3"/>
      <c r="R17" s="3"/>
      <c r="S17" s="3"/>
      <c r="T17" s="3"/>
    </row>
    <row r="18" spans="1:20" ht="15.75" customHeight="1" x14ac:dyDescent="0.25">
      <c r="A18" s="1" t="s">
        <v>114</v>
      </c>
      <c r="B18" s="1" t="s">
        <v>136</v>
      </c>
      <c r="C18" s="1"/>
      <c r="D18" s="1"/>
      <c r="G18" s="1"/>
      <c r="H18" s="1"/>
      <c r="I18" s="1"/>
      <c r="J18" s="1"/>
      <c r="K18" s="1"/>
      <c r="L18" s="1"/>
      <c r="N18" s="3"/>
      <c r="P18" s="3"/>
      <c r="Q18" s="3"/>
      <c r="R18" s="3"/>
      <c r="S18" s="3"/>
      <c r="T18" s="3"/>
    </row>
    <row r="19" spans="1:20" ht="15.75" customHeight="1" x14ac:dyDescent="0.25">
      <c r="A19" s="1" t="s">
        <v>115</v>
      </c>
      <c r="B19" s="1" t="s">
        <v>137</v>
      </c>
      <c r="N19" s="3"/>
      <c r="P19" s="3"/>
      <c r="Q19" s="3"/>
      <c r="R19" s="3"/>
      <c r="S19" s="3"/>
      <c r="T19" s="3"/>
    </row>
    <row r="20" spans="1:20" ht="15.75" customHeight="1" x14ac:dyDescent="0.2">
      <c r="A20" s="1" t="s">
        <v>116</v>
      </c>
      <c r="B20" s="1" t="s">
        <v>138</v>
      </c>
    </row>
    <row r="21" spans="1:20" ht="15.75" customHeight="1" x14ac:dyDescent="0.2">
      <c r="A21" s="1" t="s">
        <v>117</v>
      </c>
      <c r="B21" s="1" t="s">
        <v>139</v>
      </c>
    </row>
    <row r="22" spans="1:20" ht="15.75" customHeight="1" x14ac:dyDescent="0.2">
      <c r="A22" s="1" t="s">
        <v>118</v>
      </c>
      <c r="B22" s="1" t="s">
        <v>140</v>
      </c>
    </row>
    <row r="33" spans="7:22" ht="15.75" customHeight="1" x14ac:dyDescent="0.25">
      <c r="G33" s="2"/>
      <c r="H33" s="2"/>
      <c r="P33" s="3"/>
      <c r="R33" s="3"/>
      <c r="S33" s="3"/>
      <c r="T33" s="3"/>
      <c r="U33" s="3"/>
      <c r="V33" s="3"/>
    </row>
    <row r="34" spans="7:22" ht="15.75" customHeight="1" x14ac:dyDescent="0.25">
      <c r="M34" s="4"/>
      <c r="P34" s="3"/>
      <c r="R34" s="3"/>
      <c r="S34" s="3"/>
      <c r="T34" s="3"/>
      <c r="U34" s="3"/>
      <c r="V34" s="3"/>
    </row>
    <row r="35" spans="7:22" ht="15.75" customHeight="1" x14ac:dyDescent="0.25">
      <c r="P35" s="3"/>
      <c r="R35" s="3"/>
      <c r="S35" s="3"/>
      <c r="T35" s="3"/>
      <c r="U35" s="3"/>
      <c r="V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3"/>
  <sheetViews>
    <sheetView tabSelected="1" topLeftCell="D1" workbookViewId="0">
      <selection activeCell="L16" sqref="L16"/>
    </sheetView>
  </sheetViews>
  <sheetFormatPr defaultColWidth="12.5703125" defaultRowHeight="15.75" customHeight="1" x14ac:dyDescent="0.2"/>
  <cols>
    <col min="19" max="19" width="15.140625" style="13" customWidth="1"/>
    <col min="22" max="22" width="12.5703125" style="14"/>
  </cols>
  <sheetData>
    <row r="1" spans="1:22" ht="12.75" x14ac:dyDescent="0.2">
      <c r="A1" s="1" t="s">
        <v>120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8" t="s">
        <v>115</v>
      </c>
      <c r="T1" s="9" t="s">
        <v>116</v>
      </c>
      <c r="U1" s="9" t="s">
        <v>117</v>
      </c>
      <c r="V1" s="10" t="s">
        <v>118</v>
      </c>
    </row>
    <row r="2" spans="1:22" ht="15.75" customHeight="1" x14ac:dyDescent="0.25">
      <c r="B2" s="1">
        <v>2</v>
      </c>
      <c r="C2" s="1">
        <v>1</v>
      </c>
      <c r="D2" s="1">
        <v>10</v>
      </c>
      <c r="E2" s="1" t="s">
        <v>0</v>
      </c>
      <c r="F2" s="1">
        <v>40.036000000000001</v>
      </c>
      <c r="G2" s="2">
        <v>0.31666666666666665</v>
      </c>
      <c r="H2" s="2">
        <v>0.4</v>
      </c>
      <c r="I2" s="1">
        <v>21</v>
      </c>
      <c r="J2" s="1">
        <v>21</v>
      </c>
      <c r="K2" s="1">
        <v>41</v>
      </c>
      <c r="L2" s="1">
        <v>31</v>
      </c>
      <c r="M2" s="1">
        <v>10.009</v>
      </c>
      <c r="N2" s="1">
        <v>9.2970000000000006</v>
      </c>
      <c r="O2" s="1">
        <f t="shared" ref="O2:O33" si="0">1-(M2-N2)/M2</f>
        <v>0.9288640223798581</v>
      </c>
      <c r="P2" s="3">
        <f t="shared" ref="P2:P33" si="1">M2*O2</f>
        <v>9.2970000000000006</v>
      </c>
      <c r="Q2" s="1">
        <f t="shared" ref="Q2:Q33" si="2">K2+(I2-20)*0.36</f>
        <v>41.36</v>
      </c>
      <c r="R2" s="3">
        <f t="shared" ref="R2:R33" si="3">L2+(J2-20)*0.36</f>
        <v>31.36</v>
      </c>
      <c r="S2" s="11">
        <f>(R2*100)/(N2*5)</f>
        <v>67.462622351296119</v>
      </c>
      <c r="T2" s="3">
        <f>Q2*100/(N2*5)</f>
        <v>88.974938152092079</v>
      </c>
      <c r="U2" s="3">
        <f t="shared" ref="U2:U33" si="4">T2-S2</f>
        <v>21.51231580079596</v>
      </c>
      <c r="V2" s="12">
        <f t="shared" ref="V2:V33" si="5">100 - T2</f>
        <v>11.025061847907921</v>
      </c>
    </row>
    <row r="3" spans="1:22" ht="15.75" customHeight="1" x14ac:dyDescent="0.25">
      <c r="B3" s="1">
        <v>3</v>
      </c>
      <c r="C3" s="1">
        <v>1</v>
      </c>
      <c r="D3" s="1">
        <v>50</v>
      </c>
      <c r="E3" s="1" t="s">
        <v>1</v>
      </c>
      <c r="F3" s="1">
        <v>40.052</v>
      </c>
      <c r="G3" s="2">
        <v>0.36944444444444446</v>
      </c>
      <c r="H3" s="2">
        <v>0.45277777777777778</v>
      </c>
      <c r="I3" s="1">
        <v>21</v>
      </c>
      <c r="J3" s="1">
        <v>20</v>
      </c>
      <c r="K3" s="1">
        <v>36</v>
      </c>
      <c r="L3" s="1">
        <v>31</v>
      </c>
      <c r="M3" s="1">
        <v>10.015000000000001</v>
      </c>
      <c r="N3" s="1">
        <v>9.5410000000000004</v>
      </c>
      <c r="O3" s="1">
        <f t="shared" si="0"/>
        <v>0.95267099350973539</v>
      </c>
      <c r="P3" s="3">
        <f t="shared" si="1"/>
        <v>9.5410000000000004</v>
      </c>
      <c r="Q3" s="1">
        <f t="shared" si="2"/>
        <v>36.36</v>
      </c>
      <c r="R3" s="3">
        <f t="shared" si="3"/>
        <v>31</v>
      </c>
      <c r="S3" s="11">
        <f t="shared" ref="S3:S4" si="6">(R3*100)/(N3*5)</f>
        <v>64.982706215281425</v>
      </c>
      <c r="T3" s="3">
        <f t="shared" ref="T3:T4" si="7">Q3*100/(N3*5)</f>
        <v>76.218425741536535</v>
      </c>
      <c r="U3" s="3">
        <f t="shared" ref="U3:U5" si="8">T3-S3</f>
        <v>11.23571952625511</v>
      </c>
      <c r="V3" s="12">
        <f t="shared" ref="V3:V5" si="9">100 - T3</f>
        <v>23.781574258463465</v>
      </c>
    </row>
    <row r="4" spans="1:22" ht="15.75" customHeight="1" x14ac:dyDescent="0.25">
      <c r="A4" s="1">
        <v>2</v>
      </c>
      <c r="B4" s="1">
        <v>1</v>
      </c>
      <c r="C4" s="1">
        <v>1</v>
      </c>
      <c r="D4" s="1">
        <v>90</v>
      </c>
      <c r="E4" s="1" t="s">
        <v>2</v>
      </c>
      <c r="F4" s="1">
        <v>40</v>
      </c>
      <c r="G4" s="2">
        <v>0.35972222222222222</v>
      </c>
      <c r="H4" s="2">
        <v>0.44305555555555554</v>
      </c>
      <c r="I4" s="1">
        <v>21</v>
      </c>
      <c r="J4" s="1">
        <v>20.5</v>
      </c>
      <c r="K4" s="1">
        <v>34</v>
      </c>
      <c r="L4" s="1">
        <v>26</v>
      </c>
      <c r="M4" s="1">
        <v>10.028</v>
      </c>
      <c r="N4" s="1">
        <v>9.4280000000000008</v>
      </c>
      <c r="O4" s="1">
        <f t="shared" si="0"/>
        <v>0.94016753091344241</v>
      </c>
      <c r="P4" s="3">
        <f t="shared" si="1"/>
        <v>9.4280000000000008</v>
      </c>
      <c r="Q4" s="1">
        <f t="shared" si="2"/>
        <v>34.36</v>
      </c>
      <c r="R4" s="3">
        <f t="shared" si="3"/>
        <v>26.18</v>
      </c>
      <c r="S4" s="11">
        <f t="shared" si="6"/>
        <v>55.536699193890541</v>
      </c>
      <c r="T4" s="3">
        <f t="shared" si="7"/>
        <v>72.889266016122193</v>
      </c>
      <c r="U4" s="3">
        <f t="shared" si="8"/>
        <v>17.352566822231651</v>
      </c>
      <c r="V4" s="12">
        <f t="shared" si="9"/>
        <v>27.110733983877807</v>
      </c>
    </row>
    <row r="5" spans="1:22" ht="15.75" customHeight="1" x14ac:dyDescent="0.25">
      <c r="A5" s="1">
        <v>2</v>
      </c>
      <c r="B5" s="1">
        <v>8</v>
      </c>
      <c r="C5" s="1">
        <v>3</v>
      </c>
      <c r="D5" s="1">
        <v>10</v>
      </c>
      <c r="E5" s="1" t="s">
        <v>3</v>
      </c>
      <c r="F5" s="1">
        <v>40.034999999999997</v>
      </c>
      <c r="G5" s="2">
        <v>0.34027777777777779</v>
      </c>
      <c r="H5" s="2">
        <v>0.4236111111111111</v>
      </c>
      <c r="I5" s="1">
        <v>21</v>
      </c>
      <c r="J5" s="1">
        <v>20</v>
      </c>
      <c r="K5" s="1">
        <v>32</v>
      </c>
      <c r="L5" s="15">
        <f>K5*0.6</f>
        <v>19.2</v>
      </c>
      <c r="M5" s="1">
        <v>10.006</v>
      </c>
      <c r="N5" s="1">
        <v>9.827</v>
      </c>
      <c r="O5" s="1">
        <f t="shared" si="0"/>
        <v>0.982110733559864</v>
      </c>
      <c r="P5" s="3">
        <f t="shared" si="1"/>
        <v>9.827</v>
      </c>
      <c r="Q5" s="1">
        <f t="shared" si="2"/>
        <v>32.36</v>
      </c>
      <c r="R5" s="16">
        <f t="shared" si="3"/>
        <v>19.2</v>
      </c>
      <c r="S5" s="18">
        <f>(R5*100)/(N5*5)</f>
        <v>39.076015060547476</v>
      </c>
      <c r="T5" s="19">
        <f>Q5*100/(N5*5)</f>
        <v>65.859367049964391</v>
      </c>
      <c r="U5" s="19">
        <f t="shared" si="8"/>
        <v>26.783351989416914</v>
      </c>
      <c r="V5" s="20">
        <f t="shared" si="9"/>
        <v>34.140632950035609</v>
      </c>
    </row>
    <row r="6" spans="1:22" ht="15.75" customHeight="1" x14ac:dyDescent="0.25">
      <c r="A6" s="1">
        <v>2</v>
      </c>
      <c r="B6" s="1">
        <v>9</v>
      </c>
      <c r="C6" s="1">
        <v>3</v>
      </c>
      <c r="D6" s="1">
        <v>50</v>
      </c>
      <c r="E6" s="1" t="s">
        <v>4</v>
      </c>
      <c r="F6" s="1">
        <v>40.048999999999999</v>
      </c>
      <c r="G6" s="2">
        <v>0.34305555555555556</v>
      </c>
      <c r="H6" s="2">
        <v>0.42638888888888887</v>
      </c>
      <c r="I6" s="1">
        <v>21</v>
      </c>
      <c r="J6" s="1">
        <v>20</v>
      </c>
      <c r="K6" s="1">
        <v>37</v>
      </c>
      <c r="L6" s="1">
        <v>30</v>
      </c>
      <c r="M6" s="1">
        <v>10.003</v>
      </c>
      <c r="N6" s="1">
        <v>9.7959999999999994</v>
      </c>
      <c r="O6" s="1">
        <f t="shared" si="0"/>
        <v>0.97930620813755864</v>
      </c>
      <c r="P6" s="3">
        <f t="shared" si="1"/>
        <v>9.7959999999999994</v>
      </c>
      <c r="Q6" s="1">
        <f t="shared" si="2"/>
        <v>37.36</v>
      </c>
      <c r="R6" s="3">
        <f t="shared" si="3"/>
        <v>30</v>
      </c>
      <c r="S6" s="11">
        <f t="shared" ref="S6:S69" si="10">(R6*100)/(N6*5)</f>
        <v>61.249489587586773</v>
      </c>
      <c r="T6" s="3">
        <f t="shared" ref="T6:T69" si="11">Q6*100/(N6*5)</f>
        <v>76.27603103307473</v>
      </c>
      <c r="U6" s="3">
        <f t="shared" ref="U6:U69" si="12">T6-S6</f>
        <v>15.026541445487958</v>
      </c>
      <c r="V6" s="12">
        <f t="shared" ref="V6:V69" si="13">100 - T6</f>
        <v>23.72396896692527</v>
      </c>
    </row>
    <row r="7" spans="1:22" ht="15.75" customHeight="1" x14ac:dyDescent="0.25">
      <c r="A7" s="1">
        <v>2</v>
      </c>
      <c r="C7" s="1">
        <v>3</v>
      </c>
      <c r="D7" s="1">
        <v>90</v>
      </c>
      <c r="E7" s="1" t="s">
        <v>5</v>
      </c>
      <c r="F7" s="1">
        <v>40.03</v>
      </c>
      <c r="I7" s="1">
        <v>22</v>
      </c>
      <c r="J7" s="1">
        <v>21</v>
      </c>
      <c r="K7" s="1">
        <v>35</v>
      </c>
      <c r="L7" s="1">
        <v>24</v>
      </c>
      <c r="M7" s="1">
        <v>10.002000000000001</v>
      </c>
      <c r="N7" s="1">
        <v>9.64</v>
      </c>
      <c r="O7" s="1">
        <f t="shared" si="0"/>
        <v>0.96380723855228956</v>
      </c>
      <c r="P7" s="3">
        <f t="shared" si="1"/>
        <v>9.64</v>
      </c>
      <c r="Q7" s="1">
        <f t="shared" si="2"/>
        <v>35.72</v>
      </c>
      <c r="R7" s="3">
        <f t="shared" si="3"/>
        <v>24.36</v>
      </c>
      <c r="S7" s="11">
        <f t="shared" si="10"/>
        <v>50.539419087136928</v>
      </c>
      <c r="T7" s="3">
        <f t="shared" si="11"/>
        <v>74.107883817427378</v>
      </c>
      <c r="U7" s="3">
        <f t="shared" si="12"/>
        <v>23.568464730290451</v>
      </c>
      <c r="V7" s="12">
        <f t="shared" si="13"/>
        <v>25.892116182572622</v>
      </c>
    </row>
    <row r="8" spans="1:22" ht="15.75" customHeight="1" x14ac:dyDescent="0.25">
      <c r="A8" s="1">
        <v>2</v>
      </c>
      <c r="B8" s="1">
        <v>9</v>
      </c>
      <c r="C8" s="1">
        <v>5</v>
      </c>
      <c r="D8" s="1">
        <v>10</v>
      </c>
      <c r="E8" s="1" t="s">
        <v>6</v>
      </c>
      <c r="F8" s="1">
        <v>40.043999999999997</v>
      </c>
      <c r="I8" s="1">
        <v>22</v>
      </c>
      <c r="J8" s="1">
        <v>20.5</v>
      </c>
      <c r="K8" s="1">
        <v>32</v>
      </c>
      <c r="L8" s="1">
        <v>26</v>
      </c>
      <c r="M8" s="1">
        <v>10.013999999999999</v>
      </c>
      <c r="N8" s="1">
        <v>9.7840000000000007</v>
      </c>
      <c r="O8" s="1">
        <f t="shared" si="0"/>
        <v>0.97703215498302387</v>
      </c>
      <c r="P8" s="3">
        <f t="shared" si="1"/>
        <v>9.7840000000000007</v>
      </c>
      <c r="Q8" s="1">
        <f t="shared" si="2"/>
        <v>32.72</v>
      </c>
      <c r="R8" s="3">
        <f t="shared" si="3"/>
        <v>26.18</v>
      </c>
      <c r="S8" s="11">
        <f t="shared" si="10"/>
        <v>53.515944399018807</v>
      </c>
      <c r="T8" s="3">
        <f t="shared" si="11"/>
        <v>66.884709730171707</v>
      </c>
      <c r="U8" s="3">
        <f t="shared" si="12"/>
        <v>13.3687653311529</v>
      </c>
      <c r="V8" s="12">
        <f t="shared" si="13"/>
        <v>33.115290269828293</v>
      </c>
    </row>
    <row r="9" spans="1:22" ht="15.75" customHeight="1" x14ac:dyDescent="0.25">
      <c r="A9" s="1">
        <v>2</v>
      </c>
      <c r="B9" s="1">
        <v>7</v>
      </c>
      <c r="C9" s="1">
        <v>5</v>
      </c>
      <c r="D9" s="1">
        <v>50</v>
      </c>
      <c r="E9" s="1" t="s">
        <v>7</v>
      </c>
      <c r="F9" s="1">
        <v>40.015000000000001</v>
      </c>
      <c r="I9" s="1">
        <v>22</v>
      </c>
      <c r="J9" s="1">
        <v>21</v>
      </c>
      <c r="K9" s="1">
        <v>31</v>
      </c>
      <c r="L9" s="1">
        <v>25</v>
      </c>
      <c r="M9" s="1">
        <v>10.009</v>
      </c>
      <c r="N9" s="1">
        <v>9.2639999999999993</v>
      </c>
      <c r="O9" s="1">
        <f t="shared" si="0"/>
        <v>0.92556698970926155</v>
      </c>
      <c r="P9" s="3">
        <f t="shared" si="1"/>
        <v>9.2639999999999993</v>
      </c>
      <c r="Q9" s="1">
        <f t="shared" si="2"/>
        <v>31.72</v>
      </c>
      <c r="R9" s="3">
        <f t="shared" si="3"/>
        <v>25.36</v>
      </c>
      <c r="S9" s="11">
        <f t="shared" si="10"/>
        <v>54.749568221070817</v>
      </c>
      <c r="T9" s="3">
        <f t="shared" si="11"/>
        <v>68.480138169257344</v>
      </c>
      <c r="U9" s="3">
        <f t="shared" si="12"/>
        <v>13.730569948186528</v>
      </c>
      <c r="V9" s="12">
        <f t="shared" si="13"/>
        <v>31.519861830742656</v>
      </c>
    </row>
    <row r="10" spans="1:22" ht="15.75" customHeight="1" x14ac:dyDescent="0.25">
      <c r="A10" s="1">
        <v>2</v>
      </c>
      <c r="B10" s="1">
        <v>6</v>
      </c>
      <c r="C10" s="1">
        <v>5</v>
      </c>
      <c r="D10" s="1">
        <v>90</v>
      </c>
      <c r="E10" s="1" t="s">
        <v>8</v>
      </c>
      <c r="F10" s="1">
        <v>40.026000000000003</v>
      </c>
      <c r="I10" s="1">
        <v>22</v>
      </c>
      <c r="J10" s="1">
        <v>21</v>
      </c>
      <c r="K10" s="1">
        <v>33</v>
      </c>
      <c r="L10" s="1">
        <v>26</v>
      </c>
      <c r="M10" s="1">
        <v>10.007</v>
      </c>
      <c r="N10" s="1">
        <v>9.6359999999999992</v>
      </c>
      <c r="O10" s="1">
        <f t="shared" si="0"/>
        <v>0.96292595183371632</v>
      </c>
      <c r="P10" s="3">
        <f t="shared" si="1"/>
        <v>9.6359999999999992</v>
      </c>
      <c r="Q10" s="1">
        <f t="shared" si="2"/>
        <v>33.72</v>
      </c>
      <c r="R10" s="3">
        <f t="shared" si="3"/>
        <v>26.36</v>
      </c>
      <c r="S10" s="11">
        <f t="shared" si="10"/>
        <v>54.711498547114992</v>
      </c>
      <c r="T10" s="3">
        <f t="shared" si="11"/>
        <v>69.98754669987548</v>
      </c>
      <c r="U10" s="3">
        <f t="shared" si="12"/>
        <v>15.276048152760488</v>
      </c>
      <c r="V10" s="12">
        <f t="shared" si="13"/>
        <v>30.01245330012452</v>
      </c>
    </row>
    <row r="11" spans="1:22" ht="15.75" customHeight="1" x14ac:dyDescent="0.25">
      <c r="A11" s="1">
        <v>2</v>
      </c>
      <c r="B11" s="1">
        <v>7</v>
      </c>
      <c r="C11" s="1">
        <v>7</v>
      </c>
      <c r="D11" s="1">
        <v>10</v>
      </c>
      <c r="E11" s="1" t="s">
        <v>9</v>
      </c>
      <c r="F11" s="1">
        <v>40.017000000000003</v>
      </c>
      <c r="I11" s="1">
        <v>21</v>
      </c>
      <c r="J11" s="1">
        <v>20.5</v>
      </c>
      <c r="K11" s="1">
        <v>32</v>
      </c>
      <c r="L11" s="1">
        <v>25</v>
      </c>
      <c r="M11" s="1">
        <v>10.018000000000001</v>
      </c>
      <c r="N11" s="1">
        <v>9.6140000000000008</v>
      </c>
      <c r="O11" s="1">
        <f t="shared" si="0"/>
        <v>0.95967258933918942</v>
      </c>
      <c r="P11" s="3">
        <f t="shared" si="1"/>
        <v>9.6140000000000008</v>
      </c>
      <c r="Q11" s="1">
        <f t="shared" si="2"/>
        <v>32.36</v>
      </c>
      <c r="R11" s="3">
        <f t="shared" si="3"/>
        <v>25.18</v>
      </c>
      <c r="S11" s="11">
        <f t="shared" si="10"/>
        <v>52.38194299979196</v>
      </c>
      <c r="T11" s="3">
        <f t="shared" si="11"/>
        <v>67.318493863116274</v>
      </c>
      <c r="U11" s="3">
        <f t="shared" si="12"/>
        <v>14.936550863324314</v>
      </c>
      <c r="V11" s="12">
        <f t="shared" si="13"/>
        <v>32.681506136883726</v>
      </c>
    </row>
    <row r="12" spans="1:22" ht="15.75" customHeight="1" x14ac:dyDescent="0.25">
      <c r="A12" s="1">
        <v>2</v>
      </c>
      <c r="B12" s="1">
        <v>7</v>
      </c>
      <c r="C12" s="1">
        <v>7</v>
      </c>
      <c r="D12" s="1">
        <v>50</v>
      </c>
      <c r="E12" s="1" t="s">
        <v>10</v>
      </c>
      <c r="F12" s="1">
        <v>40.085999999999999</v>
      </c>
      <c r="G12" s="2">
        <v>0.38680555555555557</v>
      </c>
      <c r="H12" s="2">
        <v>0.47013888888888888</v>
      </c>
      <c r="I12" s="1">
        <v>21</v>
      </c>
      <c r="J12" s="1">
        <v>20</v>
      </c>
      <c r="K12" s="1">
        <v>36</v>
      </c>
      <c r="L12" s="1">
        <v>30</v>
      </c>
      <c r="M12" s="1">
        <v>10.037000000000001</v>
      </c>
      <c r="N12" s="1">
        <v>9.8859999999999992</v>
      </c>
      <c r="O12" s="1">
        <f t="shared" si="0"/>
        <v>0.98495566404304058</v>
      </c>
      <c r="P12" s="3">
        <f t="shared" si="1"/>
        <v>9.8859999999999992</v>
      </c>
      <c r="Q12" s="1">
        <f t="shared" si="2"/>
        <v>36.36</v>
      </c>
      <c r="R12" s="3">
        <f t="shared" si="3"/>
        <v>30</v>
      </c>
      <c r="S12" s="11">
        <f t="shared" si="10"/>
        <v>60.691887517701808</v>
      </c>
      <c r="T12" s="3">
        <f t="shared" si="11"/>
        <v>73.558567671454597</v>
      </c>
      <c r="U12" s="3">
        <f t="shared" si="12"/>
        <v>12.866680153752789</v>
      </c>
      <c r="V12" s="12">
        <f t="shared" si="13"/>
        <v>26.441432328545403</v>
      </c>
    </row>
    <row r="13" spans="1:22" ht="15.75" customHeight="1" x14ac:dyDescent="0.25">
      <c r="A13" s="1">
        <v>6</v>
      </c>
      <c r="B13" s="1">
        <v>1</v>
      </c>
      <c r="C13" s="1">
        <v>7</v>
      </c>
      <c r="D13" s="1">
        <v>90</v>
      </c>
      <c r="E13" s="1" t="s">
        <v>11</v>
      </c>
      <c r="F13" s="1">
        <v>40.012</v>
      </c>
      <c r="I13" s="1">
        <v>22</v>
      </c>
      <c r="J13" s="1">
        <v>21</v>
      </c>
      <c r="K13" s="1">
        <v>29</v>
      </c>
      <c r="L13" s="1">
        <v>23</v>
      </c>
      <c r="M13" s="1">
        <v>10.002000000000001</v>
      </c>
      <c r="N13" s="1">
        <v>9.7859999999999996</v>
      </c>
      <c r="O13" s="1">
        <f t="shared" si="0"/>
        <v>0.97840431913617265</v>
      </c>
      <c r="P13" s="3">
        <f t="shared" si="1"/>
        <v>9.7859999999999996</v>
      </c>
      <c r="Q13" s="1">
        <f t="shared" si="2"/>
        <v>29.72</v>
      </c>
      <c r="R13" s="3">
        <f t="shared" si="3"/>
        <v>23.36</v>
      </c>
      <c r="S13" s="11">
        <f t="shared" si="10"/>
        <v>47.741671776006541</v>
      </c>
      <c r="T13" s="3">
        <f t="shared" si="11"/>
        <v>60.739832413652159</v>
      </c>
      <c r="U13" s="3">
        <f t="shared" si="12"/>
        <v>12.998160637645618</v>
      </c>
      <c r="V13" s="12">
        <f t="shared" si="13"/>
        <v>39.260167586347841</v>
      </c>
    </row>
    <row r="14" spans="1:22" ht="15.75" customHeight="1" x14ac:dyDescent="0.25">
      <c r="A14" s="1">
        <v>6</v>
      </c>
      <c r="B14" s="1">
        <v>10</v>
      </c>
      <c r="C14" s="1">
        <v>9</v>
      </c>
      <c r="D14" s="1">
        <v>10</v>
      </c>
      <c r="E14" s="1" t="s">
        <v>12</v>
      </c>
      <c r="F14" s="1">
        <v>40.012999999999998</v>
      </c>
      <c r="G14" s="2">
        <v>0.27083333333333331</v>
      </c>
      <c r="H14" s="2">
        <v>0.35416666666666669</v>
      </c>
      <c r="I14" s="1">
        <v>20</v>
      </c>
      <c r="J14" s="1">
        <v>19</v>
      </c>
      <c r="K14" s="1">
        <v>37</v>
      </c>
      <c r="L14" s="1">
        <v>30</v>
      </c>
      <c r="M14" s="1">
        <v>10.012</v>
      </c>
      <c r="N14" s="1">
        <v>9.8079999999999998</v>
      </c>
      <c r="O14" s="1">
        <f t="shared" si="0"/>
        <v>0.97962445065920889</v>
      </c>
      <c r="P14" s="3">
        <f t="shared" si="1"/>
        <v>9.8079999999999998</v>
      </c>
      <c r="Q14" s="1">
        <f t="shared" si="2"/>
        <v>37</v>
      </c>
      <c r="R14" s="3">
        <f t="shared" si="3"/>
        <v>29.64</v>
      </c>
      <c r="S14" s="11">
        <f t="shared" si="10"/>
        <v>60.44045676998369</v>
      </c>
      <c r="T14" s="3">
        <f t="shared" si="11"/>
        <v>75.44861337683524</v>
      </c>
      <c r="U14" s="3">
        <f t="shared" si="12"/>
        <v>15.00815660685155</v>
      </c>
      <c r="V14" s="12">
        <f t="shared" si="13"/>
        <v>24.55138662316476</v>
      </c>
    </row>
    <row r="15" spans="1:22" ht="15.75" customHeight="1" x14ac:dyDescent="0.25">
      <c r="A15" s="1">
        <v>6</v>
      </c>
      <c r="B15" s="1">
        <v>8</v>
      </c>
      <c r="C15" s="1">
        <v>9</v>
      </c>
      <c r="D15" s="1">
        <v>50</v>
      </c>
      <c r="E15" s="1" t="s">
        <v>13</v>
      </c>
      <c r="F15" s="1">
        <v>40.031999999999996</v>
      </c>
      <c r="G15" s="2">
        <v>0.2638888888888889</v>
      </c>
      <c r="H15" s="2">
        <v>0.34722222222222221</v>
      </c>
      <c r="I15" s="1">
        <v>20</v>
      </c>
      <c r="J15" s="1">
        <v>20</v>
      </c>
      <c r="K15" s="1">
        <v>40</v>
      </c>
      <c r="L15" s="1">
        <v>31</v>
      </c>
      <c r="M15" s="1">
        <v>10.007999999999999</v>
      </c>
      <c r="N15" s="1">
        <v>9.7010000000000005</v>
      </c>
      <c r="O15" s="1">
        <f t="shared" si="0"/>
        <v>0.96932454036770599</v>
      </c>
      <c r="P15" s="3">
        <f t="shared" si="1"/>
        <v>9.7010000000000005</v>
      </c>
      <c r="Q15" s="1">
        <f t="shared" si="2"/>
        <v>40</v>
      </c>
      <c r="R15" s="3">
        <f t="shared" si="3"/>
        <v>31</v>
      </c>
      <c r="S15" s="11">
        <f t="shared" si="10"/>
        <v>63.910937016802386</v>
      </c>
      <c r="T15" s="3">
        <f t="shared" si="11"/>
        <v>82.465725182970829</v>
      </c>
      <c r="U15" s="3">
        <f t="shared" si="12"/>
        <v>18.554788166168443</v>
      </c>
      <c r="V15" s="12">
        <f t="shared" si="13"/>
        <v>17.534274817029171</v>
      </c>
    </row>
    <row r="16" spans="1:22" ht="15.75" customHeight="1" x14ac:dyDescent="0.25">
      <c r="A16" s="1">
        <v>6</v>
      </c>
      <c r="B16" s="1">
        <v>9</v>
      </c>
      <c r="C16" s="1">
        <v>9</v>
      </c>
      <c r="D16" s="1">
        <v>90</v>
      </c>
      <c r="E16" s="1" t="s">
        <v>14</v>
      </c>
      <c r="F16" s="1">
        <v>40.023000000000003</v>
      </c>
      <c r="G16" s="2">
        <v>0.2673611111111111</v>
      </c>
      <c r="H16" s="2">
        <v>0.35069444444444442</v>
      </c>
      <c r="I16" s="1">
        <v>20</v>
      </c>
      <c r="J16" s="1">
        <v>20</v>
      </c>
      <c r="K16" s="1">
        <v>35</v>
      </c>
      <c r="L16" s="1">
        <v>27</v>
      </c>
      <c r="M16" s="1">
        <v>10.02</v>
      </c>
      <c r="N16" s="1">
        <v>9.5939999999999994</v>
      </c>
      <c r="O16" s="1">
        <f t="shared" si="0"/>
        <v>0.95748502994011975</v>
      </c>
      <c r="P16" s="3">
        <f t="shared" si="1"/>
        <v>9.5939999999999994</v>
      </c>
      <c r="Q16" s="1">
        <f t="shared" si="2"/>
        <v>35</v>
      </c>
      <c r="R16" s="3">
        <f t="shared" si="3"/>
        <v>27</v>
      </c>
      <c r="S16" s="11">
        <f t="shared" si="10"/>
        <v>56.285178236397748</v>
      </c>
      <c r="T16" s="3">
        <f t="shared" si="11"/>
        <v>72.962268084219303</v>
      </c>
      <c r="U16" s="3">
        <f t="shared" si="12"/>
        <v>16.677089847821556</v>
      </c>
      <c r="V16" s="12">
        <f t="shared" si="13"/>
        <v>27.037731915780697</v>
      </c>
    </row>
    <row r="17" spans="1:22" ht="15.75" customHeight="1" x14ac:dyDescent="0.25">
      <c r="A17" s="1">
        <v>6</v>
      </c>
      <c r="B17" s="1">
        <v>2</v>
      </c>
      <c r="C17" s="1">
        <v>11</v>
      </c>
      <c r="D17" s="1">
        <v>10</v>
      </c>
      <c r="E17" s="1" t="s">
        <v>15</v>
      </c>
      <c r="F17" s="1">
        <v>40.024000000000001</v>
      </c>
      <c r="I17" s="1">
        <v>22</v>
      </c>
      <c r="J17" s="1">
        <v>20.5</v>
      </c>
      <c r="K17" s="1">
        <v>35</v>
      </c>
      <c r="L17" s="1">
        <v>27</v>
      </c>
      <c r="M17" s="1">
        <v>10.031000000000001</v>
      </c>
      <c r="N17" s="1">
        <v>9.4359999999999999</v>
      </c>
      <c r="O17" s="1">
        <f t="shared" si="0"/>
        <v>0.94068387997208647</v>
      </c>
      <c r="P17" s="3">
        <f t="shared" si="1"/>
        <v>9.4359999999999999</v>
      </c>
      <c r="Q17" s="1">
        <f t="shared" si="2"/>
        <v>35.72</v>
      </c>
      <c r="R17" s="3">
        <f t="shared" si="3"/>
        <v>27.18</v>
      </c>
      <c r="S17" s="11">
        <f t="shared" si="10"/>
        <v>57.609156422212806</v>
      </c>
      <c r="T17" s="3">
        <f t="shared" si="11"/>
        <v>75.71004662992793</v>
      </c>
      <c r="U17" s="3">
        <f t="shared" si="12"/>
        <v>18.100890207715125</v>
      </c>
      <c r="V17" s="12">
        <f t="shared" si="13"/>
        <v>24.28995337007207</v>
      </c>
    </row>
    <row r="18" spans="1:22" ht="15.75" customHeight="1" x14ac:dyDescent="0.25">
      <c r="A18" s="1">
        <v>6</v>
      </c>
      <c r="B18" s="1">
        <v>3</v>
      </c>
      <c r="C18" s="1">
        <v>11</v>
      </c>
      <c r="D18" s="1">
        <v>50</v>
      </c>
      <c r="E18" s="1" t="s">
        <v>16</v>
      </c>
      <c r="F18" s="1">
        <v>40.036999999999999</v>
      </c>
      <c r="I18" s="1">
        <v>22</v>
      </c>
      <c r="J18" s="1">
        <v>21</v>
      </c>
      <c r="K18" s="1">
        <v>29</v>
      </c>
      <c r="L18" s="1">
        <v>28</v>
      </c>
      <c r="M18" s="1">
        <v>10.042</v>
      </c>
      <c r="N18" s="1">
        <v>9.468</v>
      </c>
      <c r="O18" s="1">
        <f t="shared" si="0"/>
        <v>0.94284007169886475</v>
      </c>
      <c r="P18" s="3">
        <f t="shared" si="1"/>
        <v>9.468</v>
      </c>
      <c r="Q18" s="1">
        <f t="shared" si="2"/>
        <v>29.72</v>
      </c>
      <c r="R18" s="3">
        <f t="shared" si="3"/>
        <v>28.36</v>
      </c>
      <c r="S18" s="11">
        <f t="shared" si="10"/>
        <v>59.907055344317698</v>
      </c>
      <c r="T18" s="3">
        <f t="shared" si="11"/>
        <v>62.779890156316007</v>
      </c>
      <c r="U18" s="3">
        <f t="shared" si="12"/>
        <v>2.8728348119983096</v>
      </c>
      <c r="V18" s="12">
        <f t="shared" si="13"/>
        <v>37.220109843683993</v>
      </c>
    </row>
    <row r="19" spans="1:22" ht="15.75" customHeight="1" x14ac:dyDescent="0.25">
      <c r="A19" s="1">
        <v>6</v>
      </c>
      <c r="B19" s="1">
        <v>4</v>
      </c>
      <c r="C19" s="1">
        <v>11</v>
      </c>
      <c r="D19" s="1">
        <v>90</v>
      </c>
      <c r="E19" s="1" t="s">
        <v>17</v>
      </c>
      <c r="F19" s="1">
        <v>40.014000000000003</v>
      </c>
      <c r="I19" s="1">
        <v>22</v>
      </c>
      <c r="J19" s="1">
        <v>21</v>
      </c>
      <c r="K19" s="1">
        <v>37</v>
      </c>
      <c r="L19" s="1">
        <v>27</v>
      </c>
      <c r="M19" s="1">
        <v>10.021000000000001</v>
      </c>
      <c r="N19" s="1">
        <v>9.5050000000000008</v>
      </c>
      <c r="O19" s="1">
        <f t="shared" si="0"/>
        <v>0.94850813292086622</v>
      </c>
      <c r="P19" s="3">
        <f t="shared" si="1"/>
        <v>9.5050000000000008</v>
      </c>
      <c r="Q19" s="1">
        <f t="shared" si="2"/>
        <v>37.72</v>
      </c>
      <c r="R19" s="3">
        <f t="shared" si="3"/>
        <v>27.36</v>
      </c>
      <c r="S19" s="11">
        <f t="shared" si="10"/>
        <v>57.569700157811674</v>
      </c>
      <c r="T19" s="3">
        <f t="shared" si="11"/>
        <v>79.368753287743289</v>
      </c>
      <c r="U19" s="3">
        <f t="shared" si="12"/>
        <v>21.799053129931615</v>
      </c>
      <c r="V19" s="12">
        <f t="shared" si="13"/>
        <v>20.631246712256711</v>
      </c>
    </row>
    <row r="20" spans="1:22" ht="15.75" customHeight="1" x14ac:dyDescent="0.25">
      <c r="A20" s="1">
        <v>9</v>
      </c>
      <c r="B20" s="1">
        <v>1</v>
      </c>
      <c r="C20" s="1">
        <v>13</v>
      </c>
      <c r="D20" s="1">
        <v>10</v>
      </c>
      <c r="E20" s="1" t="s">
        <v>18</v>
      </c>
      <c r="F20" s="1">
        <v>40.000999999999998</v>
      </c>
      <c r="I20" s="1">
        <v>21.5</v>
      </c>
      <c r="J20" s="1">
        <v>20</v>
      </c>
      <c r="K20" s="1">
        <v>37</v>
      </c>
      <c r="L20" s="1">
        <v>30</v>
      </c>
      <c r="M20" s="1">
        <v>10.006</v>
      </c>
      <c r="N20" s="1">
        <v>9.82</v>
      </c>
      <c r="O20" s="1">
        <f t="shared" si="0"/>
        <v>0.9814111533080152</v>
      </c>
      <c r="P20" s="3">
        <f t="shared" si="1"/>
        <v>9.82</v>
      </c>
      <c r="Q20" s="1">
        <f t="shared" si="2"/>
        <v>37.54</v>
      </c>
      <c r="R20" s="3">
        <f t="shared" si="3"/>
        <v>30</v>
      </c>
      <c r="S20" s="11">
        <f t="shared" si="10"/>
        <v>61.099796334012218</v>
      </c>
      <c r="T20" s="3">
        <f t="shared" si="11"/>
        <v>76.456211812627288</v>
      </c>
      <c r="U20" s="3">
        <f t="shared" si="12"/>
        <v>15.35641547861507</v>
      </c>
      <c r="V20" s="12">
        <f t="shared" si="13"/>
        <v>23.543788187372712</v>
      </c>
    </row>
    <row r="21" spans="1:22" ht="15.75" customHeight="1" x14ac:dyDescent="0.25">
      <c r="A21" s="1">
        <v>9</v>
      </c>
      <c r="B21" s="1">
        <v>10</v>
      </c>
      <c r="C21" s="1">
        <v>13</v>
      </c>
      <c r="D21" s="1">
        <v>50</v>
      </c>
      <c r="E21" s="1" t="s">
        <v>19</v>
      </c>
      <c r="F21" s="1">
        <v>40.04</v>
      </c>
      <c r="I21" s="1">
        <v>22</v>
      </c>
      <c r="J21" s="1">
        <v>21</v>
      </c>
      <c r="K21" s="1">
        <v>33</v>
      </c>
      <c r="L21" s="1">
        <v>26</v>
      </c>
      <c r="M21" s="1">
        <v>10.018000000000001</v>
      </c>
      <c r="N21" s="1">
        <v>9.7080000000000002</v>
      </c>
      <c r="O21" s="1">
        <f t="shared" si="0"/>
        <v>0.96905569974046712</v>
      </c>
      <c r="P21" s="3">
        <f t="shared" si="1"/>
        <v>9.7080000000000002</v>
      </c>
      <c r="Q21" s="1">
        <f t="shared" si="2"/>
        <v>33.72</v>
      </c>
      <c r="R21" s="3">
        <f t="shared" si="3"/>
        <v>26.36</v>
      </c>
      <c r="S21" s="11">
        <f t="shared" si="10"/>
        <v>54.305727235269885</v>
      </c>
      <c r="T21" s="3">
        <f t="shared" si="11"/>
        <v>69.468479604449939</v>
      </c>
      <c r="U21" s="3">
        <f t="shared" si="12"/>
        <v>15.162752369180055</v>
      </c>
      <c r="V21" s="12">
        <f t="shared" si="13"/>
        <v>30.531520395550061</v>
      </c>
    </row>
    <row r="22" spans="1:22" ht="15.75" customHeight="1" x14ac:dyDescent="0.25">
      <c r="A22" s="1">
        <v>9</v>
      </c>
      <c r="B22" s="1">
        <v>8</v>
      </c>
      <c r="C22" s="1">
        <v>13</v>
      </c>
      <c r="D22" s="1">
        <v>90</v>
      </c>
      <c r="E22" s="1" t="s">
        <v>20</v>
      </c>
      <c r="F22" s="1">
        <v>40.042000000000002</v>
      </c>
      <c r="I22" s="1">
        <v>22</v>
      </c>
      <c r="J22" s="1">
        <v>20</v>
      </c>
      <c r="K22" s="1">
        <v>34</v>
      </c>
      <c r="L22" s="1">
        <v>27</v>
      </c>
      <c r="M22" s="1">
        <v>10.009</v>
      </c>
      <c r="N22" s="1">
        <v>9.7409999999999997</v>
      </c>
      <c r="O22" s="1">
        <f t="shared" si="0"/>
        <v>0.97322409831151957</v>
      </c>
      <c r="P22" s="3">
        <f t="shared" si="1"/>
        <v>9.7409999999999997</v>
      </c>
      <c r="Q22" s="1">
        <f t="shared" si="2"/>
        <v>34.72</v>
      </c>
      <c r="R22" s="3">
        <f t="shared" si="3"/>
        <v>27</v>
      </c>
      <c r="S22" s="11">
        <f t="shared" si="10"/>
        <v>55.435786880197107</v>
      </c>
      <c r="T22" s="3">
        <f t="shared" si="11"/>
        <v>71.286315573349768</v>
      </c>
      <c r="U22" s="3">
        <f t="shared" si="12"/>
        <v>15.850528693152661</v>
      </c>
      <c r="V22" s="12">
        <f t="shared" si="13"/>
        <v>28.713684426650232</v>
      </c>
    </row>
    <row r="23" spans="1:22" ht="15.75" customHeight="1" x14ac:dyDescent="0.25">
      <c r="A23" s="1">
        <v>9</v>
      </c>
      <c r="B23" s="1">
        <v>3</v>
      </c>
      <c r="C23" s="1">
        <v>15</v>
      </c>
      <c r="D23" s="1">
        <v>10</v>
      </c>
      <c r="E23" s="1" t="s">
        <v>21</v>
      </c>
      <c r="F23" s="1">
        <v>40.046999999999997</v>
      </c>
      <c r="I23" s="1">
        <v>21</v>
      </c>
      <c r="J23" s="1">
        <v>20</v>
      </c>
      <c r="K23" s="1">
        <v>38</v>
      </c>
      <c r="L23" s="1">
        <v>30</v>
      </c>
      <c r="M23" s="1">
        <v>10.037000000000001</v>
      </c>
      <c r="N23" s="1">
        <v>9.7799999999999994</v>
      </c>
      <c r="O23" s="1">
        <f t="shared" si="0"/>
        <v>0.97439473946398314</v>
      </c>
      <c r="P23" s="3">
        <f t="shared" si="1"/>
        <v>9.7799999999999994</v>
      </c>
      <c r="Q23" s="1">
        <f t="shared" si="2"/>
        <v>38.36</v>
      </c>
      <c r="R23" s="3">
        <f t="shared" si="3"/>
        <v>30</v>
      </c>
      <c r="S23" s="11">
        <f t="shared" si="10"/>
        <v>61.349693251533743</v>
      </c>
      <c r="T23" s="3">
        <f t="shared" si="11"/>
        <v>78.445807770961153</v>
      </c>
      <c r="U23" s="3">
        <f t="shared" si="12"/>
        <v>17.09611451942741</v>
      </c>
      <c r="V23" s="12">
        <f t="shared" si="13"/>
        <v>21.554192229038847</v>
      </c>
    </row>
    <row r="24" spans="1:22" ht="15.75" customHeight="1" x14ac:dyDescent="0.25">
      <c r="A24" s="1">
        <v>9</v>
      </c>
      <c r="B24" s="1">
        <v>9</v>
      </c>
      <c r="C24" s="1">
        <v>15</v>
      </c>
      <c r="D24" s="1">
        <v>50</v>
      </c>
      <c r="E24" s="1" t="s">
        <v>21</v>
      </c>
      <c r="F24" s="1">
        <v>40.039000000000001</v>
      </c>
      <c r="I24" s="1">
        <v>21</v>
      </c>
      <c r="J24" s="1">
        <v>20.5</v>
      </c>
      <c r="K24" s="1">
        <v>41</v>
      </c>
      <c r="L24" s="1">
        <v>30</v>
      </c>
      <c r="M24" s="1">
        <v>10.034000000000001</v>
      </c>
      <c r="N24" s="1">
        <v>9.57</v>
      </c>
      <c r="O24" s="1">
        <f t="shared" si="0"/>
        <v>0.95375722543352592</v>
      </c>
      <c r="P24" s="3">
        <f t="shared" si="1"/>
        <v>9.57</v>
      </c>
      <c r="Q24" s="1">
        <f t="shared" si="2"/>
        <v>41.36</v>
      </c>
      <c r="R24" s="3">
        <f t="shared" si="3"/>
        <v>30.18</v>
      </c>
      <c r="S24" s="11">
        <f t="shared" si="10"/>
        <v>63.072100313479623</v>
      </c>
      <c r="T24" s="3">
        <f t="shared" si="11"/>
        <v>86.436781609195393</v>
      </c>
      <c r="U24" s="3">
        <f t="shared" si="12"/>
        <v>23.364681295715769</v>
      </c>
      <c r="V24" s="12">
        <f t="shared" si="13"/>
        <v>13.563218390804607</v>
      </c>
    </row>
    <row r="25" spans="1:22" ht="15.75" customHeight="1" x14ac:dyDescent="0.25">
      <c r="A25" s="1">
        <v>9</v>
      </c>
      <c r="B25" s="1">
        <v>10</v>
      </c>
      <c r="C25" s="1">
        <v>15</v>
      </c>
      <c r="D25" s="1">
        <v>90</v>
      </c>
      <c r="E25" s="1" t="s">
        <v>22</v>
      </c>
      <c r="F25" s="1">
        <v>40.045999999999999</v>
      </c>
      <c r="I25" s="1">
        <v>20.5</v>
      </c>
      <c r="J25" s="1">
        <v>20</v>
      </c>
      <c r="K25" s="1">
        <v>40</v>
      </c>
      <c r="L25" s="1">
        <v>30</v>
      </c>
      <c r="M25" s="1">
        <v>10.045</v>
      </c>
      <c r="N25" s="1">
        <v>9.7970000000000006</v>
      </c>
      <c r="O25" s="1">
        <f t="shared" si="0"/>
        <v>0.97531110004977606</v>
      </c>
      <c r="P25" s="3">
        <f t="shared" si="1"/>
        <v>9.7970000000000006</v>
      </c>
      <c r="Q25" s="1">
        <f t="shared" si="2"/>
        <v>40.18</v>
      </c>
      <c r="R25" s="3">
        <f t="shared" si="3"/>
        <v>30</v>
      </c>
      <c r="S25" s="11">
        <f t="shared" si="10"/>
        <v>61.24323772583444</v>
      </c>
      <c r="T25" s="3">
        <f t="shared" si="11"/>
        <v>82.025109727467594</v>
      </c>
      <c r="U25" s="3">
        <f t="shared" si="12"/>
        <v>20.781872001633154</v>
      </c>
      <c r="V25" s="12">
        <f t="shared" si="13"/>
        <v>17.974890272532406</v>
      </c>
    </row>
    <row r="26" spans="1:22" ht="15.75" customHeight="1" x14ac:dyDescent="0.25">
      <c r="A26" s="1">
        <v>9</v>
      </c>
      <c r="B26" s="1">
        <v>4</v>
      </c>
      <c r="C26" s="1">
        <v>17</v>
      </c>
      <c r="D26" s="1">
        <v>10</v>
      </c>
      <c r="E26" s="1" t="s">
        <v>23</v>
      </c>
      <c r="F26" s="1">
        <v>40.051000000000002</v>
      </c>
      <c r="G26" s="2">
        <v>0.37638888888888888</v>
      </c>
      <c r="H26" s="2">
        <v>0.4597222222222222</v>
      </c>
      <c r="I26" s="1">
        <v>21</v>
      </c>
      <c r="J26" s="1">
        <v>20</v>
      </c>
      <c r="K26" s="1">
        <v>37</v>
      </c>
      <c r="L26" s="1">
        <v>29</v>
      </c>
      <c r="M26" s="1">
        <v>10.006</v>
      </c>
      <c r="N26" s="1">
        <v>9.6389999999999993</v>
      </c>
      <c r="O26" s="1">
        <f t="shared" si="0"/>
        <v>0.96332200679592239</v>
      </c>
      <c r="P26" s="3">
        <f t="shared" si="1"/>
        <v>9.6389999999999993</v>
      </c>
      <c r="Q26" s="1">
        <f t="shared" si="2"/>
        <v>37.36</v>
      </c>
      <c r="R26" s="3">
        <f t="shared" si="3"/>
        <v>29</v>
      </c>
      <c r="S26" s="11">
        <f t="shared" si="10"/>
        <v>60.172217034962145</v>
      </c>
      <c r="T26" s="3">
        <f t="shared" si="11"/>
        <v>77.518414773316749</v>
      </c>
      <c r="U26" s="3">
        <f t="shared" si="12"/>
        <v>17.346197738354604</v>
      </c>
      <c r="V26" s="12">
        <f t="shared" si="13"/>
        <v>22.481585226683251</v>
      </c>
    </row>
    <row r="27" spans="1:22" ht="15.75" customHeight="1" x14ac:dyDescent="0.25">
      <c r="A27" s="1">
        <v>9</v>
      </c>
      <c r="B27" s="1">
        <v>9</v>
      </c>
      <c r="C27" s="1">
        <v>17</v>
      </c>
      <c r="D27" s="1">
        <v>50</v>
      </c>
      <c r="E27" s="1" t="s">
        <v>24</v>
      </c>
      <c r="F27" s="1">
        <v>40.018999999999998</v>
      </c>
      <c r="G27" s="2">
        <v>0.35208333333333336</v>
      </c>
      <c r="H27" s="2">
        <v>0.43541666666666667</v>
      </c>
      <c r="I27" s="1">
        <v>21</v>
      </c>
      <c r="J27" s="1">
        <v>20.5</v>
      </c>
      <c r="K27" s="1">
        <v>30</v>
      </c>
      <c r="L27" s="1">
        <v>22</v>
      </c>
      <c r="M27" s="1">
        <v>10.003</v>
      </c>
      <c r="N27" s="1">
        <v>9.3360000000000003</v>
      </c>
      <c r="O27" s="1">
        <f t="shared" si="0"/>
        <v>0.93332000399880033</v>
      </c>
      <c r="P27" s="3">
        <f t="shared" si="1"/>
        <v>9.3360000000000003</v>
      </c>
      <c r="Q27" s="1">
        <f t="shared" si="2"/>
        <v>30.36</v>
      </c>
      <c r="R27" s="3">
        <f t="shared" si="3"/>
        <v>22.18</v>
      </c>
      <c r="S27" s="11">
        <f t="shared" si="10"/>
        <v>47.514995715509855</v>
      </c>
      <c r="T27" s="3">
        <f t="shared" si="11"/>
        <v>65.038560411311053</v>
      </c>
      <c r="U27" s="3">
        <f t="shared" si="12"/>
        <v>17.523564695801198</v>
      </c>
      <c r="V27" s="12">
        <f t="shared" si="13"/>
        <v>34.961439588688947</v>
      </c>
    </row>
    <row r="28" spans="1:22" ht="15.75" customHeight="1" x14ac:dyDescent="0.25">
      <c r="A28" s="1">
        <v>9</v>
      </c>
      <c r="B28" s="1">
        <v>6</v>
      </c>
      <c r="C28" s="1">
        <v>17</v>
      </c>
      <c r="D28" s="1">
        <v>90</v>
      </c>
      <c r="E28" s="1" t="s">
        <v>25</v>
      </c>
      <c r="F28" s="1">
        <v>40.033000000000001</v>
      </c>
      <c r="I28" s="1">
        <v>21</v>
      </c>
      <c r="J28" s="1">
        <v>20.5</v>
      </c>
      <c r="K28" s="1">
        <v>37</v>
      </c>
      <c r="L28" s="1">
        <v>25</v>
      </c>
      <c r="M28" s="1">
        <v>10.004</v>
      </c>
      <c r="N28" s="1">
        <v>9.7810000000000006</v>
      </c>
      <c r="O28" s="1">
        <f t="shared" si="0"/>
        <v>0.97770891643342672</v>
      </c>
      <c r="P28" s="3">
        <f t="shared" si="1"/>
        <v>9.7810000000000006</v>
      </c>
      <c r="Q28" s="1">
        <f t="shared" si="2"/>
        <v>37.36</v>
      </c>
      <c r="R28" s="3">
        <f t="shared" si="3"/>
        <v>25.18</v>
      </c>
      <c r="S28" s="11">
        <f t="shared" si="10"/>
        <v>51.487577957264079</v>
      </c>
      <c r="T28" s="3">
        <f t="shared" si="11"/>
        <v>76.39300685001534</v>
      </c>
      <c r="U28" s="3">
        <f t="shared" si="12"/>
        <v>24.90542889275126</v>
      </c>
      <c r="V28" s="12">
        <f t="shared" si="13"/>
        <v>23.60699314998466</v>
      </c>
    </row>
    <row r="29" spans="1:22" ht="15.75" customHeight="1" x14ac:dyDescent="0.25">
      <c r="A29" s="1">
        <v>3</v>
      </c>
      <c r="B29" s="1">
        <v>1</v>
      </c>
      <c r="C29" s="1">
        <v>19</v>
      </c>
      <c r="D29" s="1">
        <v>10</v>
      </c>
      <c r="E29" s="1" t="s">
        <v>26</v>
      </c>
      <c r="F29" s="1">
        <v>40.04</v>
      </c>
      <c r="G29" s="2">
        <v>0.34722222222222221</v>
      </c>
      <c r="H29" s="2">
        <v>0.43055555555555558</v>
      </c>
      <c r="I29" s="1">
        <v>21.5</v>
      </c>
      <c r="J29" s="1">
        <v>20</v>
      </c>
      <c r="K29" s="1">
        <v>36</v>
      </c>
      <c r="L29" s="1">
        <v>26</v>
      </c>
      <c r="M29" s="1">
        <v>10.018000000000001</v>
      </c>
      <c r="N29" s="1">
        <v>9.4580000000000002</v>
      </c>
      <c r="O29" s="1">
        <f t="shared" si="0"/>
        <v>0.94410061888600516</v>
      </c>
      <c r="P29" s="3">
        <f t="shared" si="1"/>
        <v>9.4580000000000002</v>
      </c>
      <c r="Q29" s="1">
        <f t="shared" si="2"/>
        <v>36.54</v>
      </c>
      <c r="R29" s="3">
        <f t="shared" si="3"/>
        <v>26</v>
      </c>
      <c r="S29" s="11">
        <f t="shared" si="10"/>
        <v>54.979911186297315</v>
      </c>
      <c r="T29" s="3">
        <f t="shared" si="11"/>
        <v>77.267921336434767</v>
      </c>
      <c r="U29" s="3">
        <f t="shared" si="12"/>
        <v>22.288010150137453</v>
      </c>
      <c r="V29" s="12">
        <f t="shared" si="13"/>
        <v>22.732078663565233</v>
      </c>
    </row>
    <row r="30" spans="1:22" ht="15.75" customHeight="1" x14ac:dyDescent="0.25">
      <c r="A30" s="1">
        <v>3</v>
      </c>
      <c r="B30" s="1">
        <v>4</v>
      </c>
      <c r="C30" s="1">
        <v>19</v>
      </c>
      <c r="D30" s="1">
        <v>50</v>
      </c>
      <c r="E30" s="1" t="s">
        <v>27</v>
      </c>
      <c r="F30" s="1">
        <v>40.116999999999997</v>
      </c>
      <c r="G30" s="2">
        <v>0.35902777777777778</v>
      </c>
      <c r="H30" s="2">
        <v>0.44236111111111109</v>
      </c>
      <c r="I30" s="1">
        <v>21</v>
      </c>
      <c r="J30" s="1">
        <v>20</v>
      </c>
      <c r="K30" s="1">
        <v>38</v>
      </c>
      <c r="L30" s="1">
        <v>29</v>
      </c>
      <c r="M30" s="1">
        <v>10.005000000000001</v>
      </c>
      <c r="N30" s="1">
        <v>9.4649999999999999</v>
      </c>
      <c r="O30" s="1">
        <f t="shared" si="0"/>
        <v>0.94602698650674655</v>
      </c>
      <c r="P30" s="3">
        <f t="shared" si="1"/>
        <v>9.4649999999999999</v>
      </c>
      <c r="Q30" s="1">
        <f t="shared" si="2"/>
        <v>38.36</v>
      </c>
      <c r="R30" s="3">
        <f t="shared" si="3"/>
        <v>29</v>
      </c>
      <c r="S30" s="11">
        <f t="shared" si="10"/>
        <v>61.278394083465393</v>
      </c>
      <c r="T30" s="3">
        <f t="shared" si="11"/>
        <v>81.056524035921811</v>
      </c>
      <c r="U30" s="3">
        <f t="shared" si="12"/>
        <v>19.778129952456418</v>
      </c>
      <c r="V30" s="12">
        <f t="shared" si="13"/>
        <v>18.943475964078189</v>
      </c>
    </row>
    <row r="31" spans="1:22" ht="15.75" customHeight="1" x14ac:dyDescent="0.25">
      <c r="A31" s="1">
        <v>3</v>
      </c>
      <c r="B31" s="1">
        <v>3</v>
      </c>
      <c r="C31" s="1">
        <v>19</v>
      </c>
      <c r="D31" s="1">
        <v>90</v>
      </c>
      <c r="E31" s="1" t="s">
        <v>28</v>
      </c>
      <c r="F31" s="1">
        <v>40.026000000000003</v>
      </c>
      <c r="G31" s="2">
        <v>0.35625000000000001</v>
      </c>
      <c r="H31" s="2">
        <v>0.43958333333333333</v>
      </c>
      <c r="I31" s="1">
        <v>21</v>
      </c>
      <c r="J31" s="1">
        <v>20</v>
      </c>
      <c r="K31" s="1">
        <v>35</v>
      </c>
      <c r="L31" s="1">
        <v>26</v>
      </c>
      <c r="M31" s="1">
        <v>10.007</v>
      </c>
      <c r="N31" s="1">
        <v>9.44</v>
      </c>
      <c r="O31" s="1">
        <f t="shared" si="0"/>
        <v>0.94333966223643451</v>
      </c>
      <c r="P31" s="3">
        <f t="shared" si="1"/>
        <v>9.44</v>
      </c>
      <c r="Q31" s="1">
        <f t="shared" si="2"/>
        <v>35.36</v>
      </c>
      <c r="R31" s="3">
        <f t="shared" si="3"/>
        <v>26</v>
      </c>
      <c r="S31" s="11">
        <f t="shared" si="10"/>
        <v>55.084745762711869</v>
      </c>
      <c r="T31" s="3">
        <f t="shared" si="11"/>
        <v>74.915254237288138</v>
      </c>
      <c r="U31" s="3">
        <f t="shared" si="12"/>
        <v>19.83050847457627</v>
      </c>
      <c r="V31" s="12">
        <f t="shared" si="13"/>
        <v>25.084745762711862</v>
      </c>
    </row>
    <row r="32" spans="1:22" ht="15.75" customHeight="1" x14ac:dyDescent="0.25">
      <c r="A32" s="1">
        <v>3</v>
      </c>
      <c r="B32" s="1">
        <v>6</v>
      </c>
      <c r="C32" s="1">
        <v>21</v>
      </c>
      <c r="D32" s="1">
        <v>10</v>
      </c>
      <c r="E32" s="1" t="s">
        <v>29</v>
      </c>
      <c r="F32" s="1">
        <v>40.039000000000001</v>
      </c>
      <c r="I32" s="1">
        <v>21</v>
      </c>
      <c r="J32" s="1">
        <v>20</v>
      </c>
      <c r="K32" s="1">
        <v>36</v>
      </c>
      <c r="L32" s="1">
        <v>27</v>
      </c>
      <c r="M32" s="1">
        <v>10.005000000000001</v>
      </c>
      <c r="N32" s="1">
        <v>9.7680000000000007</v>
      </c>
      <c r="O32" s="1">
        <f t="shared" si="0"/>
        <v>0.97631184407796101</v>
      </c>
      <c r="P32" s="3">
        <f t="shared" si="1"/>
        <v>9.7680000000000007</v>
      </c>
      <c r="Q32" s="1">
        <f t="shared" si="2"/>
        <v>36.36</v>
      </c>
      <c r="R32" s="3">
        <f t="shared" si="3"/>
        <v>27</v>
      </c>
      <c r="S32" s="11">
        <f t="shared" si="10"/>
        <v>55.282555282555279</v>
      </c>
      <c r="T32" s="3">
        <f t="shared" si="11"/>
        <v>74.447174447174447</v>
      </c>
      <c r="U32" s="3">
        <f t="shared" si="12"/>
        <v>19.164619164619168</v>
      </c>
      <c r="V32" s="12">
        <f t="shared" si="13"/>
        <v>25.552825552825553</v>
      </c>
    </row>
    <row r="33" spans="1:22" ht="15.75" customHeight="1" x14ac:dyDescent="0.25">
      <c r="A33" s="1">
        <v>3</v>
      </c>
      <c r="B33" s="1">
        <v>2</v>
      </c>
      <c r="C33" s="1">
        <v>21</v>
      </c>
      <c r="D33" s="1">
        <v>50</v>
      </c>
      <c r="E33" s="1" t="s">
        <v>30</v>
      </c>
      <c r="F33" s="1">
        <v>40.017000000000003</v>
      </c>
      <c r="I33" s="1">
        <v>21</v>
      </c>
      <c r="J33" s="1">
        <v>20</v>
      </c>
      <c r="K33" s="1">
        <v>39</v>
      </c>
      <c r="L33" s="1">
        <v>28</v>
      </c>
      <c r="M33" s="1">
        <v>10.021000000000001</v>
      </c>
      <c r="N33" s="1">
        <v>9.5790000000000006</v>
      </c>
      <c r="O33" s="1">
        <f t="shared" si="0"/>
        <v>0.95589262548647835</v>
      </c>
      <c r="P33" s="3">
        <f t="shared" si="1"/>
        <v>9.5790000000000006</v>
      </c>
      <c r="Q33" s="1">
        <f t="shared" si="2"/>
        <v>39.36</v>
      </c>
      <c r="R33" s="3">
        <f t="shared" si="3"/>
        <v>28</v>
      </c>
      <c r="S33" s="11">
        <f t="shared" si="10"/>
        <v>58.461217246059086</v>
      </c>
      <c r="T33" s="3">
        <f t="shared" si="11"/>
        <v>82.179768243031631</v>
      </c>
      <c r="U33" s="3">
        <f t="shared" si="12"/>
        <v>23.718550996972546</v>
      </c>
      <c r="V33" s="12">
        <f t="shared" si="13"/>
        <v>17.820231756968369</v>
      </c>
    </row>
    <row r="34" spans="1:22" ht="15.75" customHeight="1" x14ac:dyDescent="0.25">
      <c r="A34" s="1">
        <v>3</v>
      </c>
      <c r="B34" s="1">
        <v>5</v>
      </c>
      <c r="C34" s="1">
        <v>21</v>
      </c>
      <c r="D34" s="1">
        <v>90</v>
      </c>
      <c r="E34" s="1" t="s">
        <v>31</v>
      </c>
      <c r="F34" s="1">
        <v>40.018999999999998</v>
      </c>
      <c r="I34" s="1">
        <v>21</v>
      </c>
      <c r="J34" s="1">
        <v>20</v>
      </c>
      <c r="K34" s="1">
        <v>36</v>
      </c>
      <c r="L34" s="1">
        <v>28</v>
      </c>
      <c r="M34" s="1">
        <v>10.002000000000001</v>
      </c>
      <c r="N34" s="1">
        <v>9.5310000000000006</v>
      </c>
      <c r="O34" s="1">
        <f t="shared" ref="O34:O65" si="14">1-(M34-N34)/M34</f>
        <v>0.95290941811637675</v>
      </c>
      <c r="P34" s="3">
        <f t="shared" ref="P34:P65" si="15">M34*O34</f>
        <v>9.5310000000000006</v>
      </c>
      <c r="Q34" s="1">
        <f t="shared" ref="Q34:Q65" si="16">K34+(I34-20)*0.36</f>
        <v>36.36</v>
      </c>
      <c r="R34" s="3">
        <f t="shared" ref="R34:R65" si="17">L34+(J34-20)*0.36</f>
        <v>28</v>
      </c>
      <c r="S34" s="11">
        <f t="shared" si="10"/>
        <v>58.755639492183398</v>
      </c>
      <c r="T34" s="3">
        <f t="shared" si="11"/>
        <v>76.298394711992444</v>
      </c>
      <c r="U34" s="3">
        <f t="shared" si="12"/>
        <v>17.542755219809045</v>
      </c>
      <c r="V34" s="12">
        <f t="shared" si="13"/>
        <v>23.701605288007556</v>
      </c>
    </row>
    <row r="35" spans="1:22" ht="15.75" customHeight="1" x14ac:dyDescent="0.25">
      <c r="A35" s="1">
        <v>3</v>
      </c>
      <c r="B35" s="1">
        <v>8</v>
      </c>
      <c r="C35" s="1">
        <v>23</v>
      </c>
      <c r="D35" s="1">
        <v>10</v>
      </c>
      <c r="E35" s="1" t="s">
        <v>32</v>
      </c>
      <c r="F35" s="1">
        <v>40.039000000000001</v>
      </c>
      <c r="I35" s="1">
        <v>21</v>
      </c>
      <c r="J35" s="1">
        <v>20.5</v>
      </c>
      <c r="K35" s="1">
        <v>38</v>
      </c>
      <c r="L35" s="1">
        <v>29</v>
      </c>
      <c r="M35" s="1">
        <v>10.02</v>
      </c>
      <c r="N35" s="1">
        <v>9.5850000000000009</v>
      </c>
      <c r="O35" s="1">
        <f t="shared" si="14"/>
        <v>0.95658682634730552</v>
      </c>
      <c r="P35" s="3">
        <f t="shared" si="15"/>
        <v>9.5850000000000009</v>
      </c>
      <c r="Q35" s="1">
        <f t="shared" si="16"/>
        <v>38.36</v>
      </c>
      <c r="R35" s="3">
        <f t="shared" si="17"/>
        <v>29.18</v>
      </c>
      <c r="S35" s="11">
        <f t="shared" si="10"/>
        <v>60.886802295252991</v>
      </c>
      <c r="T35" s="3">
        <f t="shared" si="11"/>
        <v>80.041731872717776</v>
      </c>
      <c r="U35" s="3">
        <f t="shared" si="12"/>
        <v>19.154929577464785</v>
      </c>
      <c r="V35" s="12">
        <f t="shared" si="13"/>
        <v>19.958268127282224</v>
      </c>
    </row>
    <row r="36" spans="1:22" ht="15.75" customHeight="1" x14ac:dyDescent="0.25">
      <c r="A36" s="1">
        <v>7</v>
      </c>
      <c r="B36" s="1">
        <v>1</v>
      </c>
      <c r="C36" s="1">
        <v>23</v>
      </c>
      <c r="D36" s="1">
        <v>50</v>
      </c>
      <c r="E36" s="1" t="s">
        <v>33</v>
      </c>
      <c r="F36" s="1">
        <v>40.045000000000002</v>
      </c>
      <c r="I36" s="1">
        <v>21</v>
      </c>
      <c r="J36" s="1">
        <v>20</v>
      </c>
      <c r="K36" s="1">
        <v>37</v>
      </c>
      <c r="L36" s="1">
        <v>28</v>
      </c>
      <c r="M36" s="1">
        <v>10.032</v>
      </c>
      <c r="N36" s="1">
        <v>9.7720000000000002</v>
      </c>
      <c r="O36" s="1">
        <f t="shared" si="14"/>
        <v>0.97408293460925044</v>
      </c>
      <c r="P36" s="3">
        <f t="shared" si="15"/>
        <v>9.7720000000000002</v>
      </c>
      <c r="Q36" s="1">
        <f t="shared" si="16"/>
        <v>37.36</v>
      </c>
      <c r="R36" s="3">
        <f t="shared" si="17"/>
        <v>28</v>
      </c>
      <c r="S36" s="11">
        <f t="shared" si="10"/>
        <v>57.306590257879655</v>
      </c>
      <c r="T36" s="3">
        <f t="shared" si="11"/>
        <v>76.46336471551372</v>
      </c>
      <c r="U36" s="3">
        <f t="shared" si="12"/>
        <v>19.156774457634064</v>
      </c>
      <c r="V36" s="12">
        <f t="shared" si="13"/>
        <v>23.53663528448628</v>
      </c>
    </row>
    <row r="37" spans="1:22" ht="15.75" customHeight="1" x14ac:dyDescent="0.25">
      <c r="A37" s="1">
        <v>7</v>
      </c>
      <c r="B37" s="1">
        <v>7</v>
      </c>
      <c r="C37" s="1">
        <v>23</v>
      </c>
      <c r="D37" s="1">
        <v>90</v>
      </c>
      <c r="E37" s="1" t="s">
        <v>34</v>
      </c>
      <c r="F37" s="1">
        <v>40.024000000000001</v>
      </c>
      <c r="I37" s="1">
        <v>21</v>
      </c>
      <c r="J37" s="1">
        <v>20.5</v>
      </c>
      <c r="K37" s="1">
        <v>37</v>
      </c>
      <c r="L37" s="1">
        <v>27</v>
      </c>
      <c r="M37" s="1">
        <v>10.082000000000001</v>
      </c>
      <c r="N37" s="1">
        <v>9.6950000000000003</v>
      </c>
      <c r="O37" s="1">
        <f t="shared" si="14"/>
        <v>0.96161475897639348</v>
      </c>
      <c r="P37" s="3">
        <f t="shared" si="15"/>
        <v>9.6950000000000003</v>
      </c>
      <c r="Q37" s="1">
        <f t="shared" si="16"/>
        <v>37.36</v>
      </c>
      <c r="R37" s="3">
        <f t="shared" si="17"/>
        <v>27.18</v>
      </c>
      <c r="S37" s="11">
        <f t="shared" si="10"/>
        <v>56.070139247034554</v>
      </c>
      <c r="T37" s="3">
        <f t="shared" si="11"/>
        <v>77.070654976792156</v>
      </c>
      <c r="U37" s="3">
        <f t="shared" si="12"/>
        <v>21.000515729757602</v>
      </c>
      <c r="V37" s="12">
        <f t="shared" si="13"/>
        <v>22.929345023207844</v>
      </c>
    </row>
    <row r="38" spans="1:22" ht="15.75" customHeight="1" x14ac:dyDescent="0.25">
      <c r="A38" s="1">
        <v>7</v>
      </c>
      <c r="B38" s="1">
        <v>6</v>
      </c>
      <c r="C38" s="1">
        <v>25</v>
      </c>
      <c r="D38" s="1">
        <v>10</v>
      </c>
      <c r="E38" s="1" t="s">
        <v>35</v>
      </c>
      <c r="F38" s="1">
        <v>40.006999999999998</v>
      </c>
      <c r="I38" s="1">
        <v>21</v>
      </c>
      <c r="J38" s="1">
        <v>20.5</v>
      </c>
      <c r="K38" s="1">
        <v>37</v>
      </c>
      <c r="L38" s="1">
        <v>28</v>
      </c>
      <c r="M38" s="1">
        <v>10.023999999999999</v>
      </c>
      <c r="N38" s="1">
        <v>9.5410000000000004</v>
      </c>
      <c r="O38" s="1">
        <f t="shared" si="14"/>
        <v>0.95181564245810069</v>
      </c>
      <c r="P38" s="3">
        <f t="shared" si="15"/>
        <v>9.5410000000000004</v>
      </c>
      <c r="Q38" s="1">
        <f t="shared" si="16"/>
        <v>37.36</v>
      </c>
      <c r="R38" s="3">
        <f t="shared" si="17"/>
        <v>28.18</v>
      </c>
      <c r="S38" s="11">
        <f t="shared" si="10"/>
        <v>59.071376166020336</v>
      </c>
      <c r="T38" s="3">
        <f t="shared" si="11"/>
        <v>78.314642071061741</v>
      </c>
      <c r="U38" s="3">
        <f t="shared" si="12"/>
        <v>19.243265905041405</v>
      </c>
      <c r="V38" s="12">
        <f t="shared" si="13"/>
        <v>21.685357928938259</v>
      </c>
    </row>
    <row r="39" spans="1:22" x14ac:dyDescent="0.25">
      <c r="A39" s="1">
        <v>7</v>
      </c>
      <c r="B39" s="1">
        <v>8</v>
      </c>
      <c r="C39" s="1">
        <v>25</v>
      </c>
      <c r="D39" s="1">
        <v>50</v>
      </c>
      <c r="E39" s="1" t="s">
        <v>36</v>
      </c>
      <c r="F39" s="1">
        <v>40.004199999999997</v>
      </c>
      <c r="I39" s="1">
        <v>21</v>
      </c>
      <c r="J39" s="1">
        <v>20.5</v>
      </c>
      <c r="K39" s="1">
        <v>39</v>
      </c>
      <c r="L39" s="1">
        <v>29</v>
      </c>
      <c r="M39" s="1">
        <v>10.005000000000001</v>
      </c>
      <c r="N39" s="1">
        <v>9.69</v>
      </c>
      <c r="O39" s="1">
        <f t="shared" si="14"/>
        <v>0.96851574212893543</v>
      </c>
      <c r="P39" s="3">
        <f t="shared" si="15"/>
        <v>9.69</v>
      </c>
      <c r="Q39" s="1">
        <f t="shared" si="16"/>
        <v>39.36</v>
      </c>
      <c r="R39" s="3">
        <f t="shared" si="17"/>
        <v>29.18</v>
      </c>
      <c r="S39" s="11">
        <f t="shared" si="10"/>
        <v>60.227038183694539</v>
      </c>
      <c r="T39" s="3">
        <f t="shared" si="11"/>
        <v>81.238390092879257</v>
      </c>
      <c r="U39" s="3">
        <f t="shared" si="12"/>
        <v>21.011351909184718</v>
      </c>
      <c r="V39" s="12">
        <f t="shared" si="13"/>
        <v>18.761609907120743</v>
      </c>
    </row>
    <row r="40" spans="1:22" x14ac:dyDescent="0.25">
      <c r="A40" s="1">
        <v>7</v>
      </c>
      <c r="B40" s="1">
        <v>4</v>
      </c>
      <c r="C40" s="1">
        <v>25</v>
      </c>
      <c r="D40" s="1">
        <v>90</v>
      </c>
      <c r="E40" s="1" t="s">
        <v>37</v>
      </c>
      <c r="F40" s="1">
        <v>40.006</v>
      </c>
      <c r="I40" s="1">
        <v>21.5</v>
      </c>
      <c r="J40" s="1">
        <v>20</v>
      </c>
      <c r="K40" s="1">
        <v>40</v>
      </c>
      <c r="L40" s="1">
        <v>29</v>
      </c>
      <c r="M40" s="1">
        <v>10.004</v>
      </c>
      <c r="N40" s="1">
        <v>9.7799999999999994</v>
      </c>
      <c r="O40" s="1">
        <f t="shared" si="14"/>
        <v>0.97760895641743306</v>
      </c>
      <c r="P40" s="3">
        <f t="shared" si="15"/>
        <v>9.7799999999999994</v>
      </c>
      <c r="Q40" s="1">
        <f t="shared" si="16"/>
        <v>40.54</v>
      </c>
      <c r="R40" s="3">
        <f t="shared" si="17"/>
        <v>29</v>
      </c>
      <c r="S40" s="11">
        <f t="shared" si="10"/>
        <v>59.304703476482622</v>
      </c>
      <c r="T40" s="3">
        <f t="shared" si="11"/>
        <v>82.903885480572598</v>
      </c>
      <c r="U40" s="3">
        <f t="shared" si="12"/>
        <v>23.599182004089975</v>
      </c>
      <c r="V40" s="12">
        <f t="shared" si="13"/>
        <v>17.096114519427402</v>
      </c>
    </row>
    <row r="41" spans="1:22" x14ac:dyDescent="0.25">
      <c r="A41" s="1">
        <v>7</v>
      </c>
      <c r="B41" s="1">
        <v>5</v>
      </c>
      <c r="C41" s="1">
        <v>27</v>
      </c>
      <c r="D41" s="1">
        <v>10</v>
      </c>
      <c r="E41" s="1" t="s">
        <v>38</v>
      </c>
      <c r="F41" s="1">
        <v>40.003999999999998</v>
      </c>
      <c r="I41" s="1">
        <v>21</v>
      </c>
      <c r="J41" s="1">
        <v>20.5</v>
      </c>
      <c r="K41" s="1">
        <v>37</v>
      </c>
      <c r="L41" s="1">
        <v>30</v>
      </c>
      <c r="M41" s="1">
        <v>10.026999999999999</v>
      </c>
      <c r="N41" s="1">
        <v>9.6340000000000003</v>
      </c>
      <c r="O41" s="1">
        <f t="shared" si="14"/>
        <v>0.96080582427445904</v>
      </c>
      <c r="P41" s="3">
        <f t="shared" si="15"/>
        <v>9.6340000000000003</v>
      </c>
      <c r="Q41" s="1">
        <f t="shared" si="16"/>
        <v>37.36</v>
      </c>
      <c r="R41" s="3">
        <f t="shared" si="17"/>
        <v>30.18</v>
      </c>
      <c r="S41" s="11">
        <f t="shared" si="10"/>
        <v>62.653103591446957</v>
      </c>
      <c r="T41" s="3">
        <f t="shared" si="11"/>
        <v>77.558646460452564</v>
      </c>
      <c r="U41" s="3">
        <f t="shared" si="12"/>
        <v>14.905542869005608</v>
      </c>
      <c r="V41" s="12">
        <f t="shared" si="13"/>
        <v>22.441353539547436</v>
      </c>
    </row>
    <row r="42" spans="1:22" x14ac:dyDescent="0.25">
      <c r="A42" s="1">
        <v>7</v>
      </c>
      <c r="B42" s="1">
        <v>7</v>
      </c>
      <c r="C42" s="1">
        <v>27</v>
      </c>
      <c r="D42" s="1">
        <v>50</v>
      </c>
      <c r="E42" s="1" t="s">
        <v>39</v>
      </c>
      <c r="F42" s="1">
        <v>40.029000000000003</v>
      </c>
      <c r="I42" s="1">
        <v>21</v>
      </c>
      <c r="J42" s="1">
        <v>20.5</v>
      </c>
      <c r="K42" s="1">
        <v>38</v>
      </c>
      <c r="L42" s="1">
        <v>29</v>
      </c>
      <c r="M42" s="1">
        <v>10.032999999999999</v>
      </c>
      <c r="N42" s="1">
        <v>9.8132000000000001</v>
      </c>
      <c r="O42" s="1">
        <f t="shared" si="14"/>
        <v>0.97809229542509724</v>
      </c>
      <c r="P42" s="3">
        <f t="shared" si="15"/>
        <v>9.8132000000000001</v>
      </c>
      <c r="Q42" s="1">
        <f t="shared" si="16"/>
        <v>38.36</v>
      </c>
      <c r="R42" s="3">
        <f t="shared" si="17"/>
        <v>29.18</v>
      </c>
      <c r="S42" s="11">
        <f t="shared" si="10"/>
        <v>59.470916724412014</v>
      </c>
      <c r="T42" s="3">
        <f t="shared" si="11"/>
        <v>78.180410059919282</v>
      </c>
      <c r="U42" s="3">
        <f t="shared" si="12"/>
        <v>18.709493335507268</v>
      </c>
      <c r="V42" s="12">
        <f t="shared" si="13"/>
        <v>21.819589940080718</v>
      </c>
    </row>
    <row r="43" spans="1:22" x14ac:dyDescent="0.25">
      <c r="A43" s="1">
        <v>7</v>
      </c>
      <c r="B43" s="1">
        <v>9</v>
      </c>
      <c r="C43" s="1">
        <v>27</v>
      </c>
      <c r="D43" s="1">
        <v>90</v>
      </c>
      <c r="E43" s="1" t="s">
        <v>40</v>
      </c>
      <c r="F43" s="1">
        <v>40.018999999999998</v>
      </c>
      <c r="I43" s="1">
        <v>21</v>
      </c>
      <c r="J43" s="1">
        <v>20.5</v>
      </c>
      <c r="K43" s="1">
        <v>37</v>
      </c>
      <c r="L43" s="1">
        <v>27</v>
      </c>
      <c r="M43" s="1">
        <v>10.015000000000001</v>
      </c>
      <c r="N43" s="1">
        <v>9.8439999999999994</v>
      </c>
      <c r="O43" s="1">
        <f t="shared" si="14"/>
        <v>0.98292561158262592</v>
      </c>
      <c r="P43" s="3">
        <f t="shared" si="15"/>
        <v>9.8439999999999994</v>
      </c>
      <c r="Q43" s="1">
        <f t="shared" si="16"/>
        <v>37.36</v>
      </c>
      <c r="R43" s="3">
        <f t="shared" si="17"/>
        <v>27.18</v>
      </c>
      <c r="S43" s="11">
        <f t="shared" si="10"/>
        <v>55.221454693214142</v>
      </c>
      <c r="T43" s="3">
        <f t="shared" si="11"/>
        <v>75.904104022754979</v>
      </c>
      <c r="U43" s="3">
        <f t="shared" si="12"/>
        <v>20.682649329540837</v>
      </c>
      <c r="V43" s="12">
        <f t="shared" si="13"/>
        <v>24.095895977245021</v>
      </c>
    </row>
    <row r="44" spans="1:22" x14ac:dyDescent="0.25">
      <c r="A44" s="1">
        <v>7</v>
      </c>
      <c r="B44" s="1">
        <v>6</v>
      </c>
      <c r="C44" s="1">
        <v>29</v>
      </c>
      <c r="D44" s="1">
        <v>10</v>
      </c>
      <c r="E44" s="1" t="s">
        <v>41</v>
      </c>
      <c r="F44" s="1">
        <v>40.03</v>
      </c>
      <c r="G44" s="2">
        <v>0.33333333333333331</v>
      </c>
      <c r="H44" s="2">
        <v>0.41666666666666669</v>
      </c>
      <c r="I44" s="1">
        <v>21.5</v>
      </c>
      <c r="J44" s="1">
        <v>20</v>
      </c>
      <c r="K44" s="1">
        <v>31</v>
      </c>
      <c r="L44" s="1">
        <v>23</v>
      </c>
      <c r="M44" s="1">
        <v>10.023999999999999</v>
      </c>
      <c r="N44" s="1">
        <v>9.2059999999999995</v>
      </c>
      <c r="O44" s="1">
        <f t="shared" si="14"/>
        <v>0.91839584996009582</v>
      </c>
      <c r="P44" s="3">
        <f t="shared" si="15"/>
        <v>9.2059999999999995</v>
      </c>
      <c r="Q44" s="1">
        <f t="shared" si="16"/>
        <v>31.54</v>
      </c>
      <c r="R44" s="3">
        <f t="shared" si="17"/>
        <v>23</v>
      </c>
      <c r="S44" s="11">
        <f t="shared" si="10"/>
        <v>49.967412557028027</v>
      </c>
      <c r="T44" s="3">
        <f t="shared" si="11"/>
        <v>68.520530089072338</v>
      </c>
      <c r="U44" s="3">
        <f t="shared" si="12"/>
        <v>18.553117532044311</v>
      </c>
      <c r="V44" s="12">
        <f t="shared" si="13"/>
        <v>31.479469910927662</v>
      </c>
    </row>
    <row r="45" spans="1:22" x14ac:dyDescent="0.25">
      <c r="A45" s="1">
        <v>7</v>
      </c>
      <c r="B45" s="1">
        <v>7</v>
      </c>
      <c r="C45" s="1">
        <v>29</v>
      </c>
      <c r="D45" s="1">
        <v>50</v>
      </c>
      <c r="E45" s="1" t="s">
        <v>42</v>
      </c>
      <c r="F45" s="1">
        <v>40.075000000000003</v>
      </c>
      <c r="G45" s="2">
        <v>0.33750000000000002</v>
      </c>
      <c r="H45" s="2">
        <v>0.42083333333333334</v>
      </c>
      <c r="I45" s="1">
        <v>21.5</v>
      </c>
      <c r="J45" s="1">
        <v>20</v>
      </c>
      <c r="K45" s="1">
        <v>35</v>
      </c>
      <c r="L45" s="1">
        <v>26</v>
      </c>
      <c r="M45" s="1">
        <v>10.010999999999999</v>
      </c>
      <c r="N45" s="1">
        <v>9.3659999999999997</v>
      </c>
      <c r="O45" s="1">
        <f t="shared" si="14"/>
        <v>0.93557087204075517</v>
      </c>
      <c r="P45" s="3">
        <f t="shared" si="15"/>
        <v>9.3659999999999997</v>
      </c>
      <c r="Q45" s="1">
        <f t="shared" si="16"/>
        <v>35.54</v>
      </c>
      <c r="R45" s="3">
        <f t="shared" si="17"/>
        <v>26</v>
      </c>
      <c r="S45" s="11">
        <f t="shared" si="10"/>
        <v>55.519965833867182</v>
      </c>
      <c r="T45" s="3">
        <f t="shared" si="11"/>
        <v>75.891522528293834</v>
      </c>
      <c r="U45" s="3">
        <f t="shared" si="12"/>
        <v>20.371556694426651</v>
      </c>
      <c r="V45" s="12">
        <f t="shared" si="13"/>
        <v>24.108477471706166</v>
      </c>
    </row>
    <row r="46" spans="1:22" x14ac:dyDescent="0.25">
      <c r="A46" s="1">
        <v>7</v>
      </c>
      <c r="B46" s="1">
        <v>5</v>
      </c>
      <c r="C46" s="1">
        <v>29</v>
      </c>
      <c r="D46" s="1">
        <v>90</v>
      </c>
      <c r="E46" s="1" t="s">
        <v>43</v>
      </c>
      <c r="F46" s="1">
        <v>40.003999999999998</v>
      </c>
      <c r="G46" s="2">
        <v>0.33055555555555555</v>
      </c>
      <c r="H46" s="2">
        <v>0.41388888888888886</v>
      </c>
      <c r="I46" s="1">
        <v>21.5</v>
      </c>
      <c r="J46" s="1">
        <v>20</v>
      </c>
      <c r="K46" s="1">
        <v>32</v>
      </c>
      <c r="L46" s="1">
        <v>23</v>
      </c>
      <c r="M46" s="1">
        <v>10.004</v>
      </c>
      <c r="N46" s="1">
        <v>9.5570000000000004</v>
      </c>
      <c r="O46" s="1">
        <f t="shared" si="14"/>
        <v>0.95531787285085978</v>
      </c>
      <c r="P46" s="3">
        <f t="shared" si="15"/>
        <v>9.5570000000000004</v>
      </c>
      <c r="Q46" s="1">
        <f t="shared" si="16"/>
        <v>32.54</v>
      </c>
      <c r="R46" s="3">
        <f t="shared" si="17"/>
        <v>23</v>
      </c>
      <c r="S46" s="11">
        <f t="shared" si="10"/>
        <v>48.132259077116245</v>
      </c>
      <c r="T46" s="3">
        <f t="shared" si="11"/>
        <v>68.096683059537511</v>
      </c>
      <c r="U46" s="3">
        <f t="shared" si="12"/>
        <v>19.964423982421266</v>
      </c>
      <c r="V46" s="12">
        <f t="shared" si="13"/>
        <v>31.903316940462489</v>
      </c>
    </row>
    <row r="47" spans="1:22" x14ac:dyDescent="0.25">
      <c r="A47" s="1">
        <v>7</v>
      </c>
      <c r="B47" s="1">
        <v>10</v>
      </c>
      <c r="C47" s="1">
        <v>31</v>
      </c>
      <c r="D47" s="1">
        <v>10</v>
      </c>
      <c r="E47" s="1" t="s">
        <v>44</v>
      </c>
      <c r="F47" s="1">
        <v>40.005000000000003</v>
      </c>
      <c r="I47" s="1">
        <v>21</v>
      </c>
      <c r="J47" s="1">
        <v>20.5</v>
      </c>
      <c r="K47" s="1">
        <v>37</v>
      </c>
      <c r="L47" s="1">
        <v>27</v>
      </c>
      <c r="M47" s="1">
        <v>10.007</v>
      </c>
      <c r="N47" s="1">
        <v>9.4169999999999998</v>
      </c>
      <c r="O47" s="1">
        <f t="shared" si="14"/>
        <v>0.94104127111022284</v>
      </c>
      <c r="P47" s="3">
        <f t="shared" si="15"/>
        <v>9.4169999999999998</v>
      </c>
      <c r="Q47" s="1">
        <f t="shared" si="16"/>
        <v>37.36</v>
      </c>
      <c r="R47" s="3">
        <f t="shared" si="17"/>
        <v>27.18</v>
      </c>
      <c r="S47" s="11">
        <f t="shared" si="10"/>
        <v>57.725390251672508</v>
      </c>
      <c r="T47" s="3">
        <f t="shared" si="11"/>
        <v>79.345863863226086</v>
      </c>
      <c r="U47" s="3">
        <f t="shared" si="12"/>
        <v>21.620473611553578</v>
      </c>
      <c r="V47" s="12">
        <f t="shared" si="13"/>
        <v>20.654136136773914</v>
      </c>
    </row>
    <row r="48" spans="1:22" x14ac:dyDescent="0.25">
      <c r="A48" s="1">
        <v>7</v>
      </c>
      <c r="B48" s="1">
        <v>10</v>
      </c>
      <c r="C48" s="1">
        <v>31</v>
      </c>
      <c r="D48" s="1">
        <v>50</v>
      </c>
      <c r="E48" s="1" t="s">
        <v>45</v>
      </c>
      <c r="F48" s="1">
        <v>40.052</v>
      </c>
      <c r="I48" s="1">
        <v>21</v>
      </c>
      <c r="J48" s="1">
        <v>20.5</v>
      </c>
      <c r="K48" s="1">
        <v>28</v>
      </c>
      <c r="L48" s="1">
        <v>23</v>
      </c>
      <c r="M48" s="1">
        <v>10.007999999999999</v>
      </c>
      <c r="N48" s="1">
        <v>9.7309999999999999</v>
      </c>
      <c r="O48" s="1">
        <f t="shared" si="14"/>
        <v>0.97232214228617109</v>
      </c>
      <c r="P48" s="3">
        <f t="shared" si="15"/>
        <v>9.7309999999999999</v>
      </c>
      <c r="Q48" s="1">
        <f t="shared" si="16"/>
        <v>28.36</v>
      </c>
      <c r="R48" s="3">
        <f t="shared" si="17"/>
        <v>23.18</v>
      </c>
      <c r="S48" s="11">
        <f t="shared" si="10"/>
        <v>47.641557907717605</v>
      </c>
      <c r="T48" s="3">
        <f t="shared" si="11"/>
        <v>58.287945740417221</v>
      </c>
      <c r="U48" s="3">
        <f t="shared" si="12"/>
        <v>10.646387832699617</v>
      </c>
      <c r="V48" s="12">
        <f t="shared" si="13"/>
        <v>41.712054259582779</v>
      </c>
    </row>
    <row r="49" spans="1:22" x14ac:dyDescent="0.25">
      <c r="A49" s="1">
        <v>5</v>
      </c>
      <c r="B49" s="1">
        <v>1</v>
      </c>
      <c r="C49" s="1">
        <v>31</v>
      </c>
      <c r="D49" s="1">
        <v>90</v>
      </c>
      <c r="E49" s="1" t="s">
        <v>46</v>
      </c>
      <c r="F49" s="1">
        <v>40.008000000000003</v>
      </c>
      <c r="G49" s="2">
        <v>0.30416666666666664</v>
      </c>
      <c r="H49" s="2">
        <v>0.38750000000000001</v>
      </c>
      <c r="I49" s="1">
        <v>21</v>
      </c>
      <c r="J49" s="1">
        <v>20.5</v>
      </c>
      <c r="K49" s="1">
        <v>33</v>
      </c>
      <c r="L49" s="1">
        <v>19</v>
      </c>
      <c r="M49" s="1">
        <v>10.015000000000001</v>
      </c>
      <c r="N49" s="1">
        <v>9.6859999999999999</v>
      </c>
      <c r="O49" s="1">
        <f t="shared" si="14"/>
        <v>0.96714927608587109</v>
      </c>
      <c r="P49" s="3">
        <f t="shared" si="15"/>
        <v>9.6859999999999999</v>
      </c>
      <c r="Q49" s="1">
        <f t="shared" si="16"/>
        <v>33.36</v>
      </c>
      <c r="R49" s="3">
        <f t="shared" si="17"/>
        <v>19.18</v>
      </c>
      <c r="S49" s="11">
        <f t="shared" si="10"/>
        <v>39.603551517654346</v>
      </c>
      <c r="T49" s="3">
        <f t="shared" si="11"/>
        <v>68.882923807557304</v>
      </c>
      <c r="U49" s="3">
        <f t="shared" si="12"/>
        <v>29.279372289902959</v>
      </c>
      <c r="V49" s="12">
        <f t="shared" si="13"/>
        <v>31.117076192442696</v>
      </c>
    </row>
    <row r="50" spans="1:22" x14ac:dyDescent="0.25">
      <c r="A50" s="1">
        <v>5</v>
      </c>
      <c r="B50" s="1">
        <v>9</v>
      </c>
      <c r="C50" s="1">
        <v>33</v>
      </c>
      <c r="D50" s="1">
        <v>10</v>
      </c>
      <c r="E50" s="1" t="s">
        <v>47</v>
      </c>
      <c r="F50" s="1">
        <v>40.058</v>
      </c>
      <c r="G50" s="2">
        <v>0.39583333333333331</v>
      </c>
      <c r="H50" s="2">
        <v>0.47916666666666669</v>
      </c>
      <c r="I50" s="1">
        <v>21</v>
      </c>
      <c r="J50" s="1">
        <v>20</v>
      </c>
      <c r="K50" s="1">
        <v>34</v>
      </c>
      <c r="L50" s="1">
        <v>26</v>
      </c>
      <c r="M50" s="1">
        <v>10.077999999999999</v>
      </c>
      <c r="N50" s="1">
        <v>9.7609999999999992</v>
      </c>
      <c r="O50" s="1">
        <f t="shared" si="14"/>
        <v>0.96854534629886879</v>
      </c>
      <c r="P50" s="3">
        <f t="shared" si="15"/>
        <v>9.7609999999999992</v>
      </c>
      <c r="Q50" s="1">
        <f t="shared" si="16"/>
        <v>34.36</v>
      </c>
      <c r="R50" s="3">
        <f t="shared" si="17"/>
        <v>26</v>
      </c>
      <c r="S50" s="11">
        <f t="shared" si="10"/>
        <v>53.273230201823594</v>
      </c>
      <c r="T50" s="3">
        <f t="shared" si="11"/>
        <v>70.402622682102248</v>
      </c>
      <c r="U50" s="3">
        <f t="shared" si="12"/>
        <v>17.129392480278653</v>
      </c>
      <c r="V50" s="12">
        <f t="shared" si="13"/>
        <v>29.597377317897752</v>
      </c>
    </row>
    <row r="51" spans="1:22" x14ac:dyDescent="0.25">
      <c r="A51" s="1">
        <v>5</v>
      </c>
      <c r="B51" s="1">
        <v>2</v>
      </c>
      <c r="C51" s="1">
        <v>33</v>
      </c>
      <c r="D51" s="1">
        <v>50</v>
      </c>
      <c r="E51" s="1" t="s">
        <v>48</v>
      </c>
      <c r="F51" s="1">
        <v>40</v>
      </c>
      <c r="G51" s="2">
        <v>0.36319444444444443</v>
      </c>
      <c r="H51" s="2">
        <v>0.4465277777777778</v>
      </c>
      <c r="I51" s="1">
        <v>21</v>
      </c>
      <c r="J51" s="1">
        <v>20</v>
      </c>
      <c r="K51" s="1">
        <v>35</v>
      </c>
      <c r="L51" s="1">
        <v>26</v>
      </c>
      <c r="M51" s="1">
        <v>10.004</v>
      </c>
      <c r="N51" s="1">
        <v>9.7729999999999997</v>
      </c>
      <c r="O51" s="1">
        <f t="shared" si="14"/>
        <v>0.97690923630547777</v>
      </c>
      <c r="P51" s="3">
        <f t="shared" si="15"/>
        <v>9.7729999999999997</v>
      </c>
      <c r="Q51" s="1">
        <f t="shared" si="16"/>
        <v>35.36</v>
      </c>
      <c r="R51" s="3">
        <f t="shared" si="17"/>
        <v>26</v>
      </c>
      <c r="S51" s="11">
        <f t="shared" si="10"/>
        <v>53.20781745625704</v>
      </c>
      <c r="T51" s="3">
        <f t="shared" si="11"/>
        <v>72.36263174050957</v>
      </c>
      <c r="U51" s="3">
        <f t="shared" si="12"/>
        <v>19.154814284252531</v>
      </c>
      <c r="V51" s="12">
        <f t="shared" si="13"/>
        <v>27.63736825949043</v>
      </c>
    </row>
    <row r="52" spans="1:22" x14ac:dyDescent="0.25">
      <c r="A52" s="1">
        <v>5</v>
      </c>
      <c r="B52" s="1">
        <v>4</v>
      </c>
      <c r="C52" s="1">
        <v>33</v>
      </c>
      <c r="D52" s="1">
        <v>90</v>
      </c>
      <c r="E52" s="1" t="s">
        <v>49</v>
      </c>
      <c r="F52" s="1">
        <v>40.045000000000002</v>
      </c>
      <c r="G52" s="2">
        <v>0.32847222222222222</v>
      </c>
      <c r="H52" s="2">
        <v>0.41180555555555554</v>
      </c>
      <c r="I52" s="1">
        <v>21</v>
      </c>
      <c r="J52" s="1">
        <v>21</v>
      </c>
      <c r="K52" s="1">
        <v>32</v>
      </c>
      <c r="L52" s="1">
        <v>22</v>
      </c>
      <c r="M52" s="1">
        <v>10.018000000000001</v>
      </c>
      <c r="N52" s="1">
        <v>9.2910000000000004</v>
      </c>
      <c r="O52" s="1">
        <f t="shared" si="14"/>
        <v>0.92743062487522454</v>
      </c>
      <c r="P52" s="3">
        <f t="shared" si="15"/>
        <v>9.2910000000000004</v>
      </c>
      <c r="Q52" s="1">
        <f t="shared" si="16"/>
        <v>32.36</v>
      </c>
      <c r="R52" s="3">
        <f t="shared" si="17"/>
        <v>22.36</v>
      </c>
      <c r="S52" s="11">
        <f t="shared" si="10"/>
        <v>48.132601442255947</v>
      </c>
      <c r="T52" s="3">
        <f t="shared" si="11"/>
        <v>69.658809600688841</v>
      </c>
      <c r="U52" s="3">
        <f t="shared" si="12"/>
        <v>21.526208158432894</v>
      </c>
      <c r="V52" s="12">
        <f t="shared" si="13"/>
        <v>30.341190399311159</v>
      </c>
    </row>
    <row r="53" spans="1:22" x14ac:dyDescent="0.25">
      <c r="A53" s="1">
        <v>5</v>
      </c>
      <c r="B53" s="1">
        <v>2</v>
      </c>
      <c r="C53" s="1">
        <v>35</v>
      </c>
      <c r="D53" s="1">
        <v>10</v>
      </c>
      <c r="E53" s="1" t="s">
        <v>50</v>
      </c>
      <c r="F53" s="1">
        <v>40.017000000000003</v>
      </c>
      <c r="G53" s="2">
        <v>0.30694444444444446</v>
      </c>
      <c r="H53" s="2">
        <v>0.39027777777777778</v>
      </c>
      <c r="I53" s="1">
        <v>21</v>
      </c>
      <c r="J53" s="1">
        <v>21</v>
      </c>
      <c r="K53" s="1">
        <v>30</v>
      </c>
      <c r="L53" s="1">
        <v>20</v>
      </c>
      <c r="M53" s="1">
        <v>10.016999999999999</v>
      </c>
      <c r="N53" s="1">
        <v>9.5030000000000001</v>
      </c>
      <c r="O53" s="1">
        <f t="shared" si="14"/>
        <v>0.9486872317060997</v>
      </c>
      <c r="P53" s="3">
        <f t="shared" si="15"/>
        <v>9.5030000000000001</v>
      </c>
      <c r="Q53" s="1">
        <f t="shared" si="16"/>
        <v>30.36</v>
      </c>
      <c r="R53" s="3">
        <f t="shared" si="17"/>
        <v>20.36</v>
      </c>
      <c r="S53" s="11">
        <f t="shared" si="10"/>
        <v>42.849626433757763</v>
      </c>
      <c r="T53" s="3">
        <f t="shared" si="11"/>
        <v>63.895611912027782</v>
      </c>
      <c r="U53" s="3">
        <f t="shared" si="12"/>
        <v>21.045985478270019</v>
      </c>
      <c r="V53" s="12">
        <f t="shared" si="13"/>
        <v>36.104388087972218</v>
      </c>
    </row>
    <row r="54" spans="1:22" x14ac:dyDescent="0.25">
      <c r="A54" s="1">
        <v>5</v>
      </c>
      <c r="B54" s="1">
        <v>7</v>
      </c>
      <c r="C54" s="1">
        <v>35</v>
      </c>
      <c r="D54" s="1">
        <v>50</v>
      </c>
      <c r="E54" s="1" t="s">
        <v>51</v>
      </c>
      <c r="F54" s="1">
        <v>40.003999999999998</v>
      </c>
      <c r="I54" s="1">
        <v>21</v>
      </c>
      <c r="J54" s="1">
        <v>20.5</v>
      </c>
      <c r="K54" s="1">
        <v>36</v>
      </c>
      <c r="L54" s="1">
        <v>25</v>
      </c>
      <c r="M54" s="1">
        <v>10.019</v>
      </c>
      <c r="N54" s="1">
        <v>9.7379999999999995</v>
      </c>
      <c r="O54" s="1">
        <f t="shared" si="14"/>
        <v>0.97195328875137232</v>
      </c>
      <c r="P54" s="3">
        <f t="shared" si="15"/>
        <v>9.7379999999999995</v>
      </c>
      <c r="Q54" s="1">
        <f t="shared" si="16"/>
        <v>36.36</v>
      </c>
      <c r="R54" s="3">
        <f t="shared" si="17"/>
        <v>25.18</v>
      </c>
      <c r="S54" s="11">
        <f t="shared" si="10"/>
        <v>51.714931197371129</v>
      </c>
      <c r="T54" s="3">
        <f t="shared" si="11"/>
        <v>74.676524953789283</v>
      </c>
      <c r="U54" s="3">
        <f t="shared" si="12"/>
        <v>22.961593756418154</v>
      </c>
      <c r="V54" s="12">
        <f t="shared" si="13"/>
        <v>25.323475046210717</v>
      </c>
    </row>
    <row r="55" spans="1:22" x14ac:dyDescent="0.25">
      <c r="A55" s="1">
        <v>5</v>
      </c>
      <c r="B55" s="1">
        <v>8</v>
      </c>
      <c r="C55" s="1">
        <v>35</v>
      </c>
      <c r="D55" s="1">
        <v>90</v>
      </c>
      <c r="E55" s="1" t="s">
        <v>52</v>
      </c>
      <c r="F55" s="1">
        <v>40.058</v>
      </c>
      <c r="I55" s="1">
        <v>21</v>
      </c>
      <c r="J55" s="1">
        <v>20</v>
      </c>
      <c r="K55" s="1">
        <v>36</v>
      </c>
      <c r="L55" s="1">
        <v>25</v>
      </c>
      <c r="M55" s="1">
        <v>10.012</v>
      </c>
      <c r="N55" s="1">
        <v>9.7850000000000001</v>
      </c>
      <c r="O55" s="1">
        <f t="shared" si="14"/>
        <v>0.97732720735117851</v>
      </c>
      <c r="P55" s="3">
        <f t="shared" si="15"/>
        <v>9.7850000000000001</v>
      </c>
      <c r="Q55" s="1">
        <f t="shared" si="16"/>
        <v>36.36</v>
      </c>
      <c r="R55" s="3">
        <f t="shared" si="17"/>
        <v>25</v>
      </c>
      <c r="S55" s="11">
        <f t="shared" si="10"/>
        <v>51.0986203372509</v>
      </c>
      <c r="T55" s="3">
        <f t="shared" si="11"/>
        <v>74.317833418497699</v>
      </c>
      <c r="U55" s="3">
        <f t="shared" si="12"/>
        <v>23.219213081246799</v>
      </c>
      <c r="V55" s="12">
        <f t="shared" si="13"/>
        <v>25.682166581502301</v>
      </c>
    </row>
    <row r="56" spans="1:22" x14ac:dyDescent="0.25">
      <c r="A56" s="1">
        <v>5</v>
      </c>
      <c r="B56" s="1">
        <v>3</v>
      </c>
      <c r="C56" s="1">
        <v>37</v>
      </c>
      <c r="D56" s="1">
        <v>10</v>
      </c>
      <c r="E56" s="1" t="s">
        <v>53</v>
      </c>
      <c r="F56" s="1">
        <v>40.029000000000003</v>
      </c>
      <c r="I56" s="1">
        <v>21</v>
      </c>
      <c r="J56" s="1">
        <v>20.5</v>
      </c>
      <c r="K56" s="1">
        <v>32</v>
      </c>
      <c r="L56" s="1">
        <v>21</v>
      </c>
      <c r="M56" s="1">
        <v>10.004</v>
      </c>
      <c r="N56" s="1">
        <v>9.5760000000000005</v>
      </c>
      <c r="O56" s="1">
        <f t="shared" si="14"/>
        <v>0.95721711315473823</v>
      </c>
      <c r="P56" s="3">
        <f t="shared" si="15"/>
        <v>9.5760000000000005</v>
      </c>
      <c r="Q56" s="1">
        <f t="shared" si="16"/>
        <v>32.36</v>
      </c>
      <c r="R56" s="3">
        <f t="shared" si="17"/>
        <v>21.18</v>
      </c>
      <c r="S56" s="11">
        <f t="shared" si="10"/>
        <v>44.235588972431074</v>
      </c>
      <c r="T56" s="3">
        <f t="shared" si="11"/>
        <v>67.585630743525471</v>
      </c>
      <c r="U56" s="3">
        <f t="shared" si="12"/>
        <v>23.350041771094396</v>
      </c>
      <c r="V56" s="12">
        <f t="shared" si="13"/>
        <v>32.414369256474529</v>
      </c>
    </row>
    <row r="57" spans="1:22" x14ac:dyDescent="0.25">
      <c r="A57" s="1">
        <v>5</v>
      </c>
      <c r="B57" s="1">
        <v>8</v>
      </c>
      <c r="C57" s="1">
        <v>37</v>
      </c>
      <c r="D57" s="1">
        <v>50</v>
      </c>
      <c r="E57" s="1" t="s">
        <v>54</v>
      </c>
      <c r="F57" s="1">
        <v>40.017000000000003</v>
      </c>
      <c r="G57" s="2">
        <v>0.39097222222222222</v>
      </c>
      <c r="H57" s="2">
        <v>0.47430555555555554</v>
      </c>
      <c r="I57" s="1">
        <v>21</v>
      </c>
      <c r="J57" s="1">
        <v>20.5</v>
      </c>
      <c r="K57" s="1">
        <v>34</v>
      </c>
      <c r="L57" s="1">
        <v>27</v>
      </c>
      <c r="M57" s="1">
        <v>10.009</v>
      </c>
      <c r="N57" s="1">
        <v>9.6</v>
      </c>
      <c r="O57" s="1">
        <f t="shared" si="14"/>
        <v>0.95913677690078925</v>
      </c>
      <c r="P57" s="3">
        <f t="shared" si="15"/>
        <v>9.6</v>
      </c>
      <c r="Q57" s="1">
        <f t="shared" si="16"/>
        <v>34.36</v>
      </c>
      <c r="R57" s="3">
        <f t="shared" si="17"/>
        <v>27.18</v>
      </c>
      <c r="S57" s="11">
        <f t="shared" si="10"/>
        <v>56.625</v>
      </c>
      <c r="T57" s="3">
        <f t="shared" si="11"/>
        <v>71.583333333333329</v>
      </c>
      <c r="U57" s="3">
        <f t="shared" si="12"/>
        <v>14.958333333333329</v>
      </c>
      <c r="V57" s="12">
        <f t="shared" si="13"/>
        <v>28.416666666666671</v>
      </c>
    </row>
    <row r="58" spans="1:22" x14ac:dyDescent="0.25">
      <c r="A58" s="1">
        <v>5</v>
      </c>
      <c r="B58" s="1">
        <v>4</v>
      </c>
      <c r="C58" s="1">
        <v>37</v>
      </c>
      <c r="D58" s="1">
        <v>90</v>
      </c>
      <c r="E58" s="1" t="s">
        <v>55</v>
      </c>
      <c r="F58" s="1">
        <v>40.009</v>
      </c>
      <c r="I58" s="1">
        <v>21</v>
      </c>
      <c r="J58" s="1">
        <v>21</v>
      </c>
      <c r="K58" s="1">
        <v>34</v>
      </c>
      <c r="L58" s="1">
        <v>22</v>
      </c>
      <c r="M58" s="1">
        <v>10.007999999999999</v>
      </c>
      <c r="N58" s="1">
        <v>9.44</v>
      </c>
      <c r="O58" s="1">
        <f t="shared" si="14"/>
        <v>0.94324540367705834</v>
      </c>
      <c r="P58" s="3">
        <f t="shared" si="15"/>
        <v>9.44</v>
      </c>
      <c r="Q58" s="1">
        <f t="shared" si="16"/>
        <v>34.36</v>
      </c>
      <c r="R58" s="3">
        <f t="shared" si="17"/>
        <v>22.36</v>
      </c>
      <c r="S58" s="11">
        <f t="shared" si="10"/>
        <v>47.372881355932208</v>
      </c>
      <c r="T58" s="3">
        <f t="shared" si="11"/>
        <v>72.79661016949153</v>
      </c>
      <c r="U58" s="3">
        <f t="shared" si="12"/>
        <v>25.423728813559322</v>
      </c>
      <c r="V58" s="12">
        <f t="shared" si="13"/>
        <v>27.20338983050847</v>
      </c>
    </row>
    <row r="59" spans="1:22" x14ac:dyDescent="0.25">
      <c r="A59" s="1">
        <v>5</v>
      </c>
      <c r="B59" s="1">
        <v>4</v>
      </c>
      <c r="C59" s="1">
        <v>39</v>
      </c>
      <c r="D59" s="1">
        <v>10</v>
      </c>
      <c r="E59" s="1" t="s">
        <v>56</v>
      </c>
      <c r="F59" s="1">
        <v>40.012</v>
      </c>
      <c r="G59" s="2">
        <v>0.32708333333333334</v>
      </c>
      <c r="H59" s="2">
        <v>0.41041666666666665</v>
      </c>
      <c r="I59" s="1">
        <v>21.5</v>
      </c>
      <c r="J59" s="1">
        <v>20</v>
      </c>
      <c r="K59" s="1">
        <v>31</v>
      </c>
      <c r="L59" s="1">
        <v>22</v>
      </c>
      <c r="M59" s="1">
        <v>10.009</v>
      </c>
      <c r="N59" s="1">
        <v>9.4789999999999992</v>
      </c>
      <c r="O59" s="1">
        <f t="shared" si="14"/>
        <v>0.94704765710860217</v>
      </c>
      <c r="P59" s="3">
        <f t="shared" si="15"/>
        <v>9.4789999999999992</v>
      </c>
      <c r="Q59" s="1">
        <f t="shared" si="16"/>
        <v>31.54</v>
      </c>
      <c r="R59" s="3">
        <f t="shared" si="17"/>
        <v>22</v>
      </c>
      <c r="S59" s="11">
        <f t="shared" si="10"/>
        <v>46.418398565249504</v>
      </c>
      <c r="T59" s="3">
        <f t="shared" si="11"/>
        <v>66.54710412490769</v>
      </c>
      <c r="U59" s="3">
        <f t="shared" si="12"/>
        <v>20.128705559658187</v>
      </c>
      <c r="V59" s="12">
        <f t="shared" si="13"/>
        <v>33.45289587509231</v>
      </c>
    </row>
    <row r="60" spans="1:22" x14ac:dyDescent="0.25">
      <c r="A60" s="1">
        <v>5</v>
      </c>
      <c r="B60" s="1">
        <v>4</v>
      </c>
      <c r="C60" s="1">
        <v>39</v>
      </c>
      <c r="D60" s="1">
        <v>50</v>
      </c>
      <c r="E60" s="1" t="s">
        <v>54</v>
      </c>
      <c r="F60" s="1">
        <v>40.006</v>
      </c>
      <c r="I60" s="1">
        <v>21</v>
      </c>
      <c r="J60" s="1">
        <v>20</v>
      </c>
      <c r="K60" s="1">
        <v>35</v>
      </c>
      <c r="L60" s="1">
        <v>26</v>
      </c>
      <c r="M60" s="1">
        <v>10.012</v>
      </c>
      <c r="N60" s="1">
        <v>9.4779999999999998</v>
      </c>
      <c r="O60" s="1">
        <f t="shared" si="14"/>
        <v>0.94666400319616451</v>
      </c>
      <c r="P60" s="3">
        <f t="shared" si="15"/>
        <v>9.4779999999999998</v>
      </c>
      <c r="Q60" s="1">
        <f t="shared" si="16"/>
        <v>35.36</v>
      </c>
      <c r="R60" s="3">
        <f t="shared" si="17"/>
        <v>26</v>
      </c>
      <c r="S60" s="11">
        <f t="shared" si="10"/>
        <v>54.863895336568895</v>
      </c>
      <c r="T60" s="3">
        <f t="shared" si="11"/>
        <v>74.614897657733692</v>
      </c>
      <c r="U60" s="3">
        <f t="shared" si="12"/>
        <v>19.751002321164798</v>
      </c>
      <c r="V60" s="12">
        <f t="shared" si="13"/>
        <v>25.385102342266308</v>
      </c>
    </row>
    <row r="61" spans="1:22" x14ac:dyDescent="0.25">
      <c r="A61" s="1">
        <v>5</v>
      </c>
      <c r="B61" s="1">
        <v>2</v>
      </c>
      <c r="C61" s="1">
        <v>39</v>
      </c>
      <c r="D61" s="1">
        <v>90</v>
      </c>
      <c r="E61" s="1" t="s">
        <v>57</v>
      </c>
      <c r="F61" s="1">
        <v>40.006</v>
      </c>
      <c r="G61" s="2">
        <v>0.32013888888888886</v>
      </c>
      <c r="H61" s="2">
        <v>0.40347222222222223</v>
      </c>
      <c r="I61" s="1">
        <v>21</v>
      </c>
      <c r="J61" s="1">
        <v>20</v>
      </c>
      <c r="K61" s="1">
        <v>29</v>
      </c>
      <c r="L61" s="1">
        <v>21</v>
      </c>
      <c r="M61" s="1">
        <v>10.013999999999999</v>
      </c>
      <c r="N61" s="1">
        <v>9.44</v>
      </c>
      <c r="O61" s="1">
        <f t="shared" si="14"/>
        <v>0.9426802476532854</v>
      </c>
      <c r="P61" s="3">
        <f t="shared" si="15"/>
        <v>9.44</v>
      </c>
      <c r="Q61" s="1">
        <f t="shared" si="16"/>
        <v>29.36</v>
      </c>
      <c r="R61" s="3">
        <f t="shared" si="17"/>
        <v>21</v>
      </c>
      <c r="S61" s="11">
        <f t="shared" si="10"/>
        <v>44.491525423728817</v>
      </c>
      <c r="T61" s="3">
        <f t="shared" si="11"/>
        <v>62.203389830508478</v>
      </c>
      <c r="U61" s="3">
        <f t="shared" si="12"/>
        <v>17.711864406779661</v>
      </c>
      <c r="V61" s="12">
        <f t="shared" si="13"/>
        <v>37.796610169491522</v>
      </c>
    </row>
    <row r="62" spans="1:22" x14ac:dyDescent="0.25">
      <c r="A62" s="1">
        <v>5</v>
      </c>
      <c r="B62" s="1">
        <v>4</v>
      </c>
      <c r="C62" s="1">
        <v>41</v>
      </c>
      <c r="D62" s="1">
        <v>10</v>
      </c>
      <c r="E62" s="1" t="s">
        <v>58</v>
      </c>
      <c r="F62" s="1">
        <v>40.033999999999999</v>
      </c>
      <c r="I62" s="1">
        <v>21</v>
      </c>
      <c r="J62" s="1">
        <v>20.5</v>
      </c>
      <c r="K62" s="1">
        <v>38</v>
      </c>
      <c r="L62" s="1">
        <v>30</v>
      </c>
      <c r="M62" s="1">
        <v>10.032</v>
      </c>
      <c r="N62" s="1">
        <v>9.6029999999999998</v>
      </c>
      <c r="O62" s="1">
        <f t="shared" si="14"/>
        <v>0.95723684210526316</v>
      </c>
      <c r="P62" s="3">
        <f t="shared" si="15"/>
        <v>9.6029999999999998</v>
      </c>
      <c r="Q62" s="1">
        <f t="shared" si="16"/>
        <v>38.36</v>
      </c>
      <c r="R62" s="3">
        <f t="shared" si="17"/>
        <v>30.18</v>
      </c>
      <c r="S62" s="11">
        <f t="shared" si="10"/>
        <v>62.855357700718528</v>
      </c>
      <c r="T62" s="3">
        <f t="shared" si="11"/>
        <v>79.891700510257209</v>
      </c>
      <c r="U62" s="3">
        <f t="shared" si="12"/>
        <v>17.036342809538681</v>
      </c>
      <c r="V62" s="12">
        <f t="shared" si="13"/>
        <v>20.108299489742791</v>
      </c>
    </row>
    <row r="63" spans="1:22" x14ac:dyDescent="0.25">
      <c r="A63" s="1">
        <v>5</v>
      </c>
      <c r="B63" s="1">
        <v>10</v>
      </c>
      <c r="C63" s="1">
        <v>41</v>
      </c>
      <c r="D63" s="1">
        <v>50</v>
      </c>
      <c r="E63" s="1" t="s">
        <v>59</v>
      </c>
      <c r="F63" s="1">
        <v>40.073</v>
      </c>
      <c r="G63" s="2">
        <v>0.34791666666666665</v>
      </c>
      <c r="H63" s="2">
        <v>0.43125000000000002</v>
      </c>
      <c r="I63" s="1">
        <v>21</v>
      </c>
      <c r="J63" s="1">
        <v>20</v>
      </c>
      <c r="K63" s="1">
        <v>45</v>
      </c>
      <c r="L63" s="1">
        <v>35</v>
      </c>
      <c r="M63" s="1">
        <v>10.016</v>
      </c>
      <c r="N63" s="1">
        <v>9.3759999999999994</v>
      </c>
      <c r="O63" s="1">
        <f t="shared" si="14"/>
        <v>0.93610223642172519</v>
      </c>
      <c r="P63" s="3">
        <f t="shared" si="15"/>
        <v>9.3759999999999994</v>
      </c>
      <c r="Q63" s="1">
        <f t="shared" si="16"/>
        <v>45.36</v>
      </c>
      <c r="R63" s="3">
        <f t="shared" si="17"/>
        <v>35</v>
      </c>
      <c r="S63" s="11">
        <f t="shared" si="10"/>
        <v>74.658703071672363</v>
      </c>
      <c r="T63" s="3">
        <f t="shared" si="11"/>
        <v>96.757679180887379</v>
      </c>
      <c r="U63" s="3">
        <f t="shared" si="12"/>
        <v>22.098976109215016</v>
      </c>
      <c r="V63" s="12">
        <f t="shared" si="13"/>
        <v>3.2423208191126207</v>
      </c>
    </row>
    <row r="64" spans="1:22" x14ac:dyDescent="0.25">
      <c r="A64" s="1">
        <v>5</v>
      </c>
      <c r="B64" s="1">
        <v>2</v>
      </c>
      <c r="C64" s="1">
        <v>41</v>
      </c>
      <c r="D64" s="1">
        <v>90</v>
      </c>
      <c r="E64" s="1" t="s">
        <v>60</v>
      </c>
      <c r="F64" s="1">
        <v>40.000999999999998</v>
      </c>
      <c r="I64" s="1">
        <v>21</v>
      </c>
      <c r="J64" s="1">
        <v>20.5</v>
      </c>
      <c r="K64" s="1">
        <v>34</v>
      </c>
      <c r="L64" s="1">
        <v>27</v>
      </c>
      <c r="M64" s="1">
        <v>10.029999999999999</v>
      </c>
      <c r="N64" s="1">
        <v>9.7100000000000009</v>
      </c>
      <c r="O64" s="1">
        <f t="shared" si="14"/>
        <v>0.96809571286141594</v>
      </c>
      <c r="P64" s="3">
        <f t="shared" si="15"/>
        <v>9.7100000000000009</v>
      </c>
      <c r="Q64" s="1">
        <f t="shared" si="16"/>
        <v>34.36</v>
      </c>
      <c r="R64" s="3">
        <f t="shared" si="17"/>
        <v>27.18</v>
      </c>
      <c r="S64" s="11">
        <f t="shared" si="10"/>
        <v>55.983522142121522</v>
      </c>
      <c r="T64" s="3">
        <f t="shared" si="11"/>
        <v>70.772399588053545</v>
      </c>
      <c r="U64" s="3">
        <f t="shared" si="12"/>
        <v>14.788877445932023</v>
      </c>
      <c r="V64" s="12">
        <f t="shared" si="13"/>
        <v>29.227600411946455</v>
      </c>
    </row>
    <row r="65" spans="1:22" x14ac:dyDescent="0.25">
      <c r="A65" s="1">
        <v>5</v>
      </c>
      <c r="B65" s="1">
        <v>4</v>
      </c>
      <c r="C65" s="1">
        <v>43</v>
      </c>
      <c r="D65" s="1">
        <v>10</v>
      </c>
      <c r="E65" s="1" t="s">
        <v>61</v>
      </c>
      <c r="F65" s="1">
        <v>40.011000000000003</v>
      </c>
      <c r="I65" s="1">
        <v>21.5</v>
      </c>
      <c r="J65" s="1">
        <v>20</v>
      </c>
      <c r="K65" s="1">
        <v>34</v>
      </c>
      <c r="L65" s="1">
        <v>25</v>
      </c>
      <c r="M65" s="1">
        <v>10.025</v>
      </c>
      <c r="N65" s="1">
        <v>9.66</v>
      </c>
      <c r="O65" s="1">
        <f t="shared" si="14"/>
        <v>0.96359102244389028</v>
      </c>
      <c r="P65" s="3">
        <f t="shared" si="15"/>
        <v>9.66</v>
      </c>
      <c r="Q65" s="1">
        <f t="shared" si="16"/>
        <v>34.54</v>
      </c>
      <c r="R65" s="3">
        <f t="shared" si="17"/>
        <v>25</v>
      </c>
      <c r="S65" s="11">
        <f t="shared" si="10"/>
        <v>51.759834368530022</v>
      </c>
      <c r="T65" s="3">
        <f t="shared" si="11"/>
        <v>71.511387163561082</v>
      </c>
      <c r="U65" s="3">
        <f t="shared" si="12"/>
        <v>19.75155279503106</v>
      </c>
      <c r="V65" s="12">
        <f t="shared" si="13"/>
        <v>28.488612836438918</v>
      </c>
    </row>
    <row r="66" spans="1:22" x14ac:dyDescent="0.25">
      <c r="A66" s="1">
        <v>5</v>
      </c>
      <c r="B66" s="1">
        <v>3</v>
      </c>
      <c r="C66" s="1">
        <v>43</v>
      </c>
      <c r="D66" s="1">
        <v>50</v>
      </c>
      <c r="E66" s="1" t="s">
        <v>62</v>
      </c>
      <c r="F66" s="1">
        <v>40.023000000000003</v>
      </c>
      <c r="I66" s="1">
        <v>21</v>
      </c>
      <c r="J66" s="1">
        <v>20</v>
      </c>
      <c r="K66" s="1">
        <v>35</v>
      </c>
      <c r="L66" s="1">
        <v>26</v>
      </c>
      <c r="M66" s="1">
        <v>10.023</v>
      </c>
      <c r="N66" s="1">
        <v>9.5960000000000001</v>
      </c>
      <c r="O66" s="1">
        <f t="shared" ref="O66:O97" si="18">1-(M66-N66)/M66</f>
        <v>0.95739798463533876</v>
      </c>
      <c r="P66" s="3">
        <f t="shared" ref="P66:P97" si="19">M66*O66</f>
        <v>9.5960000000000001</v>
      </c>
      <c r="Q66" s="1">
        <f t="shared" ref="Q66:Q79" si="20">K66+(I66-20)*0.36</f>
        <v>35.36</v>
      </c>
      <c r="R66" s="3">
        <f t="shared" ref="R66:R79" si="21">L66+(J66-20)*0.36</f>
        <v>26</v>
      </c>
      <c r="S66" s="11">
        <f t="shared" si="10"/>
        <v>54.189245518966231</v>
      </c>
      <c r="T66" s="3">
        <f t="shared" si="11"/>
        <v>73.69737390579408</v>
      </c>
      <c r="U66" s="3">
        <f t="shared" si="12"/>
        <v>19.508128386827849</v>
      </c>
      <c r="V66" s="12">
        <f t="shared" si="13"/>
        <v>26.30262609420592</v>
      </c>
    </row>
    <row r="67" spans="1:22" x14ac:dyDescent="0.25">
      <c r="A67" s="1">
        <v>5</v>
      </c>
      <c r="B67" s="1">
        <v>8</v>
      </c>
      <c r="C67" s="1">
        <v>43</v>
      </c>
      <c r="D67" s="1">
        <v>90</v>
      </c>
      <c r="E67" s="1" t="s">
        <v>63</v>
      </c>
      <c r="F67" s="1">
        <v>40.021999999999998</v>
      </c>
      <c r="G67" s="2">
        <v>0.34722222222222221</v>
      </c>
      <c r="H67" s="2">
        <v>0.43055555555555558</v>
      </c>
      <c r="I67" s="1">
        <v>21</v>
      </c>
      <c r="J67" s="1">
        <v>20.5</v>
      </c>
      <c r="K67" s="1">
        <v>30</v>
      </c>
      <c r="L67" s="1">
        <v>21</v>
      </c>
      <c r="M67" s="1">
        <v>10.025</v>
      </c>
      <c r="N67" s="1">
        <v>9.4239999999999995</v>
      </c>
      <c r="O67" s="1">
        <f t="shared" si="18"/>
        <v>0.94004987531172057</v>
      </c>
      <c r="P67" s="3">
        <f t="shared" si="19"/>
        <v>9.4239999999999995</v>
      </c>
      <c r="Q67" s="1">
        <f t="shared" si="20"/>
        <v>30.36</v>
      </c>
      <c r="R67" s="3">
        <f t="shared" si="21"/>
        <v>21.18</v>
      </c>
      <c r="S67" s="11">
        <f t="shared" si="10"/>
        <v>44.949066213921903</v>
      </c>
      <c r="T67" s="3">
        <f t="shared" si="11"/>
        <v>64.431239388794566</v>
      </c>
      <c r="U67" s="3">
        <f t="shared" si="12"/>
        <v>19.482173174872663</v>
      </c>
      <c r="V67" s="12">
        <f t="shared" si="13"/>
        <v>35.568760611205434</v>
      </c>
    </row>
    <row r="68" spans="1:22" x14ac:dyDescent="0.25">
      <c r="A68" s="1">
        <v>5</v>
      </c>
      <c r="B68" s="1">
        <v>7</v>
      </c>
      <c r="C68" s="1">
        <v>45</v>
      </c>
      <c r="D68" s="1">
        <v>10</v>
      </c>
      <c r="E68" s="1" t="s">
        <v>64</v>
      </c>
      <c r="F68" s="1">
        <v>40.002000000000002</v>
      </c>
      <c r="G68" s="2">
        <v>0.34305555555555556</v>
      </c>
      <c r="H68" s="2">
        <v>0.42638888888888887</v>
      </c>
      <c r="I68" s="1">
        <v>21</v>
      </c>
      <c r="J68" s="1">
        <v>20</v>
      </c>
      <c r="K68" s="1">
        <v>30</v>
      </c>
      <c r="L68" s="1">
        <v>20</v>
      </c>
      <c r="M68" s="1">
        <v>10.026</v>
      </c>
      <c r="N68" s="1">
        <v>9.4039999999999999</v>
      </c>
      <c r="O68" s="1">
        <f t="shared" si="18"/>
        <v>0.93796130061839222</v>
      </c>
      <c r="P68" s="3">
        <f t="shared" si="19"/>
        <v>9.4039999999999999</v>
      </c>
      <c r="Q68" s="1">
        <f t="shared" si="20"/>
        <v>30.36</v>
      </c>
      <c r="R68" s="3">
        <f t="shared" si="21"/>
        <v>20</v>
      </c>
      <c r="S68" s="11">
        <f t="shared" si="10"/>
        <v>42.535091450446622</v>
      </c>
      <c r="T68" s="3">
        <f t="shared" si="11"/>
        <v>64.568268821777977</v>
      </c>
      <c r="U68" s="3">
        <f t="shared" si="12"/>
        <v>22.033177371331355</v>
      </c>
      <c r="V68" s="12">
        <f t="shared" si="13"/>
        <v>35.431731178222023</v>
      </c>
    </row>
    <row r="69" spans="1:22" x14ac:dyDescent="0.25">
      <c r="A69" s="1">
        <v>5</v>
      </c>
      <c r="B69" s="1">
        <v>9</v>
      </c>
      <c r="C69" s="1">
        <v>45</v>
      </c>
      <c r="D69" s="1">
        <v>50</v>
      </c>
      <c r="E69" s="1" t="s">
        <v>65</v>
      </c>
      <c r="F69" s="1">
        <v>40.045000000000002</v>
      </c>
      <c r="I69" s="1">
        <v>20.5</v>
      </c>
      <c r="J69" s="1">
        <v>20</v>
      </c>
      <c r="K69" s="1">
        <v>34</v>
      </c>
      <c r="L69" s="1">
        <v>26</v>
      </c>
      <c r="M69" s="1">
        <v>9.5839999999999996</v>
      </c>
      <c r="N69" s="1">
        <v>9.2230000000000008</v>
      </c>
      <c r="O69" s="1">
        <f t="shared" si="18"/>
        <v>0.96233305509181977</v>
      </c>
      <c r="P69" s="3">
        <f t="shared" si="19"/>
        <v>9.2230000000000008</v>
      </c>
      <c r="Q69" s="1">
        <f t="shared" si="20"/>
        <v>34.18</v>
      </c>
      <c r="R69" s="3">
        <f t="shared" si="21"/>
        <v>26</v>
      </c>
      <c r="S69" s="11">
        <f t="shared" si="10"/>
        <v>56.380787162528456</v>
      </c>
      <c r="T69" s="3">
        <f t="shared" si="11"/>
        <v>74.119050200585491</v>
      </c>
      <c r="U69" s="3">
        <f t="shared" si="12"/>
        <v>17.738263038057035</v>
      </c>
      <c r="V69" s="12">
        <f t="shared" si="13"/>
        <v>25.880949799414509</v>
      </c>
    </row>
    <row r="70" spans="1:22" x14ac:dyDescent="0.25">
      <c r="A70" s="1">
        <v>5</v>
      </c>
      <c r="B70" s="1">
        <v>2</v>
      </c>
      <c r="C70" s="1">
        <v>45</v>
      </c>
      <c r="D70" s="1">
        <v>90</v>
      </c>
      <c r="E70" s="1" t="s">
        <v>66</v>
      </c>
      <c r="F70" s="1">
        <v>40.005000000000003</v>
      </c>
      <c r="I70" s="1">
        <v>21.5</v>
      </c>
      <c r="J70" s="1">
        <v>20</v>
      </c>
      <c r="K70" s="1">
        <v>37</v>
      </c>
      <c r="L70" s="1">
        <v>27</v>
      </c>
      <c r="M70" s="1">
        <v>10.029999999999999</v>
      </c>
      <c r="N70" s="1">
        <v>9.5169999999999995</v>
      </c>
      <c r="O70" s="1">
        <f t="shared" si="18"/>
        <v>0.94885343968095714</v>
      </c>
      <c r="P70" s="3">
        <f t="shared" si="19"/>
        <v>9.5169999999999995</v>
      </c>
      <c r="Q70" s="1">
        <f t="shared" si="20"/>
        <v>37.54</v>
      </c>
      <c r="R70" s="3">
        <f t="shared" si="21"/>
        <v>27</v>
      </c>
      <c r="S70" s="11">
        <f t="shared" ref="S70:S77" si="22">(R70*100)/(N70*5)</f>
        <v>56.740569507197655</v>
      </c>
      <c r="T70" s="3">
        <f t="shared" ref="T70:T77" si="23">Q70*100/(N70*5)</f>
        <v>78.890406640748139</v>
      </c>
      <c r="U70" s="3">
        <f t="shared" ref="U70:U77" si="24">T70-S70</f>
        <v>22.149837133550484</v>
      </c>
      <c r="V70" s="12">
        <f t="shared" ref="V70:V77" si="25">100 - T70</f>
        <v>21.109593359251861</v>
      </c>
    </row>
    <row r="71" spans="1:22" x14ac:dyDescent="0.25">
      <c r="A71" s="1">
        <v>5</v>
      </c>
      <c r="B71" s="1">
        <v>5</v>
      </c>
      <c r="C71" s="1">
        <v>47</v>
      </c>
      <c r="D71" s="1">
        <v>10</v>
      </c>
      <c r="E71" s="1" t="s">
        <v>67</v>
      </c>
      <c r="F71" s="1">
        <v>40.018000000000001</v>
      </c>
      <c r="I71" s="1">
        <v>21</v>
      </c>
      <c r="J71" s="1">
        <v>20.5</v>
      </c>
      <c r="K71" s="1">
        <v>34</v>
      </c>
      <c r="L71" s="1">
        <v>25</v>
      </c>
      <c r="M71" s="1">
        <v>10.018000000000001</v>
      </c>
      <c r="N71" s="1">
        <v>9.5329999999999995</v>
      </c>
      <c r="O71" s="1">
        <f t="shared" si="18"/>
        <v>0.95158714314234372</v>
      </c>
      <c r="P71" s="3">
        <f t="shared" si="19"/>
        <v>9.5329999999999995</v>
      </c>
      <c r="Q71" s="1">
        <f t="shared" si="20"/>
        <v>34.36</v>
      </c>
      <c r="R71" s="3">
        <f t="shared" si="21"/>
        <v>25.18</v>
      </c>
      <c r="S71" s="11">
        <f t="shared" si="22"/>
        <v>52.827021923843489</v>
      </c>
      <c r="T71" s="3">
        <f t="shared" si="23"/>
        <v>72.08643658869191</v>
      </c>
      <c r="U71" s="3">
        <f t="shared" si="24"/>
        <v>19.259414664848421</v>
      </c>
      <c r="V71" s="12">
        <f t="shared" si="25"/>
        <v>27.91356341130809</v>
      </c>
    </row>
    <row r="72" spans="1:22" x14ac:dyDescent="0.25">
      <c r="A72" s="1">
        <v>5</v>
      </c>
      <c r="B72" s="1">
        <v>5</v>
      </c>
      <c r="C72" s="1">
        <v>47</v>
      </c>
      <c r="D72" s="1">
        <v>90</v>
      </c>
      <c r="E72" s="1" t="s">
        <v>68</v>
      </c>
      <c r="F72" s="1">
        <v>40.043999999999997</v>
      </c>
      <c r="I72" s="1">
        <v>21</v>
      </c>
      <c r="J72" s="1">
        <v>20.5</v>
      </c>
      <c r="K72" s="1">
        <v>29</v>
      </c>
      <c r="L72" s="1">
        <v>19</v>
      </c>
      <c r="M72" s="1">
        <v>10.007999999999999</v>
      </c>
      <c r="N72" s="1">
        <v>9.5809999999999995</v>
      </c>
      <c r="O72" s="1">
        <f t="shared" si="18"/>
        <v>0.95733413269384493</v>
      </c>
      <c r="P72" s="3">
        <f t="shared" si="19"/>
        <v>9.5809999999999995</v>
      </c>
      <c r="Q72" s="1">
        <f t="shared" si="20"/>
        <v>29.36</v>
      </c>
      <c r="R72" s="3">
        <f t="shared" si="21"/>
        <v>19.18</v>
      </c>
      <c r="S72" s="11">
        <f t="shared" si="22"/>
        <v>40.037574365932571</v>
      </c>
      <c r="T72" s="3">
        <f t="shared" si="23"/>
        <v>61.287965765577702</v>
      </c>
      <c r="U72" s="3">
        <f t="shared" si="24"/>
        <v>21.250391399645132</v>
      </c>
      <c r="V72" s="12">
        <f t="shared" si="25"/>
        <v>38.712034234422298</v>
      </c>
    </row>
    <row r="73" spans="1:22" x14ac:dyDescent="0.25">
      <c r="A73" s="1">
        <v>5</v>
      </c>
      <c r="B73" s="1">
        <v>7</v>
      </c>
      <c r="C73" s="1">
        <v>47</v>
      </c>
      <c r="D73" s="1">
        <v>50</v>
      </c>
      <c r="E73" s="1" t="s">
        <v>69</v>
      </c>
      <c r="F73" s="1">
        <v>40.002499999999998</v>
      </c>
      <c r="I73" s="1">
        <v>21</v>
      </c>
      <c r="J73" s="1">
        <v>20</v>
      </c>
      <c r="K73" s="1">
        <v>34</v>
      </c>
      <c r="L73" s="1">
        <v>25</v>
      </c>
      <c r="M73" s="1">
        <v>10.004</v>
      </c>
      <c r="N73" s="1">
        <v>9.7270000000000003</v>
      </c>
      <c r="O73" s="1">
        <f t="shared" si="18"/>
        <v>0.97231107556977214</v>
      </c>
      <c r="P73" s="3">
        <f t="shared" si="19"/>
        <v>9.7270000000000003</v>
      </c>
      <c r="Q73" s="1">
        <f t="shared" si="20"/>
        <v>34.36</v>
      </c>
      <c r="R73" s="3">
        <f t="shared" si="21"/>
        <v>25</v>
      </c>
      <c r="S73" s="11">
        <f t="shared" si="22"/>
        <v>51.403310373188027</v>
      </c>
      <c r="T73" s="3">
        <f t="shared" si="23"/>
        <v>70.648709776909627</v>
      </c>
      <c r="U73" s="3">
        <f t="shared" si="24"/>
        <v>19.245399403721599</v>
      </c>
      <c r="V73" s="12">
        <f t="shared" si="25"/>
        <v>29.351290223090373</v>
      </c>
    </row>
    <row r="74" spans="1:22" x14ac:dyDescent="0.25">
      <c r="A74" s="1">
        <v>5</v>
      </c>
      <c r="B74" s="1">
        <v>6</v>
      </c>
      <c r="C74" s="1">
        <v>49</v>
      </c>
      <c r="D74" s="1">
        <v>10</v>
      </c>
      <c r="E74" s="1" t="s">
        <v>70</v>
      </c>
      <c r="F74" s="1">
        <v>40.023000000000003</v>
      </c>
      <c r="I74" s="1">
        <v>21</v>
      </c>
      <c r="J74" s="1">
        <v>20.5</v>
      </c>
      <c r="K74" s="1">
        <v>34</v>
      </c>
      <c r="L74" s="1">
        <v>25</v>
      </c>
      <c r="M74" s="1">
        <v>10.023</v>
      </c>
      <c r="N74" s="1">
        <v>9.6989999999999998</v>
      </c>
      <c r="O74" s="1">
        <f t="shared" si="18"/>
        <v>0.9676743489973062</v>
      </c>
      <c r="P74" s="3">
        <f t="shared" si="19"/>
        <v>9.6989999999999998</v>
      </c>
      <c r="Q74" s="1">
        <f t="shared" si="20"/>
        <v>34.36</v>
      </c>
      <c r="R74" s="3">
        <f t="shared" si="21"/>
        <v>25.18</v>
      </c>
      <c r="S74" s="11">
        <f t="shared" si="22"/>
        <v>51.922878647283227</v>
      </c>
      <c r="T74" s="3">
        <f t="shared" si="23"/>
        <v>70.852665223218892</v>
      </c>
      <c r="U74" s="3">
        <f t="shared" si="24"/>
        <v>18.929786575935665</v>
      </c>
      <c r="V74" s="12">
        <f t="shared" si="25"/>
        <v>29.147334776781108</v>
      </c>
    </row>
    <row r="75" spans="1:22" x14ac:dyDescent="0.25">
      <c r="A75" s="1">
        <v>5</v>
      </c>
      <c r="B75" s="1">
        <v>8</v>
      </c>
      <c r="C75" s="1">
        <v>49</v>
      </c>
      <c r="D75" s="1">
        <v>50</v>
      </c>
      <c r="E75" s="1" t="s">
        <v>71</v>
      </c>
      <c r="F75" s="1">
        <v>40.000999999999998</v>
      </c>
      <c r="I75" s="1">
        <v>21</v>
      </c>
      <c r="J75" s="1">
        <v>20</v>
      </c>
      <c r="K75" s="1">
        <v>27</v>
      </c>
      <c r="L75" s="1">
        <v>20</v>
      </c>
      <c r="M75" s="1">
        <v>10.018000000000001</v>
      </c>
      <c r="N75" s="1">
        <v>9.7479999999999993</v>
      </c>
      <c r="O75" s="1">
        <f t="shared" si="18"/>
        <v>0.97304851267718095</v>
      </c>
      <c r="P75" s="3">
        <f t="shared" si="19"/>
        <v>9.7479999999999993</v>
      </c>
      <c r="Q75" s="1">
        <f t="shared" si="20"/>
        <v>27.36</v>
      </c>
      <c r="R75" s="3">
        <f t="shared" si="21"/>
        <v>20</v>
      </c>
      <c r="S75" s="11">
        <f t="shared" si="22"/>
        <v>41.034058268362749</v>
      </c>
      <c r="T75" s="3">
        <f t="shared" si="23"/>
        <v>56.134591711120237</v>
      </c>
      <c r="U75" s="3">
        <f t="shared" si="24"/>
        <v>15.100533442757488</v>
      </c>
      <c r="V75" s="12">
        <f t="shared" si="25"/>
        <v>43.865408288879763</v>
      </c>
    </row>
    <row r="76" spans="1:22" ht="18" customHeight="1" x14ac:dyDescent="0.25">
      <c r="A76" s="1">
        <v>5</v>
      </c>
      <c r="B76" s="1">
        <v>2</v>
      </c>
      <c r="C76" s="1">
        <v>49</v>
      </c>
      <c r="D76" s="1">
        <v>90</v>
      </c>
      <c r="E76" s="1" t="s">
        <v>72</v>
      </c>
      <c r="F76" s="1">
        <v>40.002000000000002</v>
      </c>
      <c r="G76" s="2">
        <v>0.3527777777777778</v>
      </c>
      <c r="H76" s="2">
        <v>0.43611111111111112</v>
      </c>
      <c r="I76" s="1">
        <v>21</v>
      </c>
      <c r="J76" s="1">
        <v>20.5</v>
      </c>
      <c r="K76" s="1">
        <v>23</v>
      </c>
      <c r="L76" s="1">
        <v>15</v>
      </c>
      <c r="M76" s="1">
        <v>10.042</v>
      </c>
      <c r="N76" s="1">
        <v>9.3350000000000009</v>
      </c>
      <c r="O76" s="1">
        <f t="shared" si="18"/>
        <v>0.92959569806811404</v>
      </c>
      <c r="P76" s="3">
        <f t="shared" si="19"/>
        <v>9.3350000000000009</v>
      </c>
      <c r="Q76" s="1">
        <f t="shared" si="20"/>
        <v>23.36</v>
      </c>
      <c r="R76" s="3">
        <f t="shared" si="21"/>
        <v>15.18</v>
      </c>
      <c r="S76" s="11">
        <f t="shared" si="22"/>
        <v>32.522763792179965</v>
      </c>
      <c r="T76" s="3">
        <f t="shared" si="23"/>
        <v>50.048205677557576</v>
      </c>
      <c r="U76" s="3">
        <f t="shared" si="24"/>
        <v>17.52544188537761</v>
      </c>
      <c r="V76" s="12">
        <f t="shared" si="25"/>
        <v>49.951794322442424</v>
      </c>
    </row>
    <row r="77" spans="1:22" s="17" customFormat="1" ht="15.75" customHeight="1" x14ac:dyDescent="0.25">
      <c r="A77" s="15">
        <v>10</v>
      </c>
      <c r="B77" s="15">
        <v>9</v>
      </c>
      <c r="C77" s="15">
        <v>51</v>
      </c>
      <c r="D77" s="15">
        <v>10</v>
      </c>
      <c r="E77" s="15" t="s">
        <v>119</v>
      </c>
      <c r="F77" s="15">
        <v>40.021000000000001</v>
      </c>
      <c r="I77" s="15">
        <v>21</v>
      </c>
      <c r="J77" s="15">
        <v>20.5</v>
      </c>
      <c r="K77" s="15">
        <v>35</v>
      </c>
      <c r="L77" s="15">
        <v>26</v>
      </c>
      <c r="M77" s="15">
        <v>10.029</v>
      </c>
      <c r="N77" s="15">
        <v>9.8059999999999992</v>
      </c>
      <c r="O77" s="15">
        <f t="shared" si="18"/>
        <v>0.97776448299930196</v>
      </c>
      <c r="P77" s="16">
        <f t="shared" si="19"/>
        <v>9.8059999999999992</v>
      </c>
      <c r="Q77" s="15">
        <f t="shared" si="20"/>
        <v>35.36</v>
      </c>
      <c r="R77" s="16">
        <f t="shared" si="21"/>
        <v>26.18</v>
      </c>
      <c r="S77" s="18">
        <f t="shared" si="22"/>
        <v>53.395880073424443</v>
      </c>
      <c r="T77" s="19">
        <f t="shared" si="23"/>
        <v>72.119110748521322</v>
      </c>
      <c r="U77" s="19">
        <f t="shared" si="24"/>
        <v>18.723230675096879</v>
      </c>
      <c r="V77" s="20">
        <f t="shared" si="25"/>
        <v>27.880889251478678</v>
      </c>
    </row>
    <row r="78" spans="1:22" x14ac:dyDescent="0.25">
      <c r="A78" s="1">
        <v>5</v>
      </c>
      <c r="B78" s="1">
        <v>5</v>
      </c>
      <c r="C78" s="1">
        <v>51</v>
      </c>
      <c r="D78" s="1">
        <v>50</v>
      </c>
      <c r="E78" s="1" t="s">
        <v>59</v>
      </c>
      <c r="F78" s="1">
        <v>40.020000000000003</v>
      </c>
      <c r="G78" s="2">
        <v>0.33333333333333331</v>
      </c>
      <c r="H78" s="2">
        <v>0.41666666666666669</v>
      </c>
      <c r="I78" s="1">
        <v>21</v>
      </c>
      <c r="J78" s="1">
        <v>21</v>
      </c>
      <c r="K78" s="1">
        <v>24</v>
      </c>
      <c r="L78" s="1">
        <v>16</v>
      </c>
      <c r="M78" s="1">
        <v>10.018000000000001</v>
      </c>
      <c r="N78" s="1">
        <v>9.5280000000000005</v>
      </c>
      <c r="O78" s="1">
        <f t="shared" si="18"/>
        <v>0.9510880415252545</v>
      </c>
      <c r="P78" s="3">
        <f t="shared" si="19"/>
        <v>9.5280000000000005</v>
      </c>
      <c r="Q78" s="1">
        <f t="shared" si="20"/>
        <v>24.36</v>
      </c>
      <c r="R78" s="3">
        <f t="shared" si="21"/>
        <v>16.36</v>
      </c>
      <c r="S78" s="11">
        <f t="shared" ref="S78:S103" si="26">(R78*100)/(N78*5)</f>
        <v>34.340890008396308</v>
      </c>
      <c r="T78" s="3">
        <f t="shared" ref="T78:T103" si="27">Q78*100/(N78*5)</f>
        <v>51.133501259445843</v>
      </c>
      <c r="U78" s="3">
        <f t="shared" ref="U78:U103" si="28">T78-S78</f>
        <v>16.792611251049536</v>
      </c>
      <c r="V78" s="12">
        <f t="shared" ref="V78:V103" si="29">100 - T78</f>
        <v>48.866498740554157</v>
      </c>
    </row>
    <row r="79" spans="1:22" x14ac:dyDescent="0.25">
      <c r="A79" s="1">
        <v>5</v>
      </c>
      <c r="B79" s="1">
        <v>12</v>
      </c>
      <c r="C79" s="1">
        <v>51</v>
      </c>
      <c r="D79" s="1">
        <v>90</v>
      </c>
      <c r="E79" s="1" t="s">
        <v>73</v>
      </c>
      <c r="F79" s="1">
        <v>40.052999999999997</v>
      </c>
      <c r="I79" s="1">
        <v>21</v>
      </c>
      <c r="J79" s="1">
        <v>20.5</v>
      </c>
      <c r="K79" s="1">
        <v>25</v>
      </c>
      <c r="L79" s="1">
        <v>15</v>
      </c>
      <c r="M79" s="1">
        <v>10.02</v>
      </c>
      <c r="N79" s="1">
        <v>9.5190000000000001</v>
      </c>
      <c r="O79" s="1">
        <f t="shared" si="18"/>
        <v>0.95000000000000007</v>
      </c>
      <c r="P79" s="3">
        <f t="shared" si="19"/>
        <v>9.5190000000000001</v>
      </c>
      <c r="Q79" s="1">
        <f t="shared" si="20"/>
        <v>25.36</v>
      </c>
      <c r="R79" s="3">
        <f t="shared" si="21"/>
        <v>15.18</v>
      </c>
      <c r="S79" s="11">
        <f t="shared" si="26"/>
        <v>31.894106523794516</v>
      </c>
      <c r="T79" s="3">
        <f t="shared" si="27"/>
        <v>53.282907868473579</v>
      </c>
      <c r="U79" s="3">
        <f t="shared" si="28"/>
        <v>21.388801344679063</v>
      </c>
      <c r="V79" s="12">
        <f t="shared" si="29"/>
        <v>46.717092131526421</v>
      </c>
    </row>
    <row r="80" spans="1:22" x14ac:dyDescent="0.25">
      <c r="A80" s="1">
        <v>5</v>
      </c>
      <c r="B80" s="1">
        <v>5</v>
      </c>
      <c r="C80" s="1">
        <v>53</v>
      </c>
      <c r="D80" s="1">
        <v>10</v>
      </c>
      <c r="E80" s="1" t="s">
        <v>74</v>
      </c>
      <c r="F80" s="1">
        <v>40.005000000000003</v>
      </c>
      <c r="G80" s="2">
        <v>0.38124999999999998</v>
      </c>
      <c r="H80" s="2">
        <v>0.46458333333333335</v>
      </c>
      <c r="I80" s="1">
        <v>21</v>
      </c>
      <c r="J80" s="1">
        <v>20</v>
      </c>
      <c r="K80" s="1">
        <v>27</v>
      </c>
      <c r="L80" s="1">
        <v>20</v>
      </c>
      <c r="M80" s="1">
        <v>10.015000000000001</v>
      </c>
      <c r="N80" s="1">
        <v>9.6440000000000001</v>
      </c>
      <c r="O80" s="1">
        <f t="shared" si="18"/>
        <v>0.96295556665002491</v>
      </c>
      <c r="P80" s="3">
        <f t="shared" si="19"/>
        <v>9.6440000000000001</v>
      </c>
      <c r="Q80" s="1">
        <f t="shared" ref="Q80:R80" si="30">K80+(I80-20)*0.36</f>
        <v>27.36</v>
      </c>
      <c r="R80" s="3">
        <f t="shared" si="30"/>
        <v>20</v>
      </c>
      <c r="S80" s="11">
        <f t="shared" si="26"/>
        <v>41.476565740356698</v>
      </c>
      <c r="T80" s="3">
        <f t="shared" si="27"/>
        <v>56.739941932807966</v>
      </c>
      <c r="U80" s="3">
        <f t="shared" si="28"/>
        <v>15.263376192451268</v>
      </c>
      <c r="V80" s="12">
        <f t="shared" si="29"/>
        <v>43.260058067192034</v>
      </c>
    </row>
    <row r="81" spans="1:22" x14ac:dyDescent="0.25">
      <c r="A81" s="1">
        <v>5</v>
      </c>
      <c r="B81" s="1">
        <v>3</v>
      </c>
      <c r="C81" s="1">
        <v>53</v>
      </c>
      <c r="D81" s="1">
        <v>50</v>
      </c>
      <c r="E81" s="1" t="s">
        <v>75</v>
      </c>
      <c r="F81" s="1">
        <v>40.018999999999998</v>
      </c>
      <c r="I81" s="1">
        <v>21.5</v>
      </c>
      <c r="J81" s="1">
        <v>20.5</v>
      </c>
      <c r="K81" s="1">
        <v>31</v>
      </c>
      <c r="L81" s="1">
        <v>20</v>
      </c>
      <c r="M81" s="1">
        <v>10.016999999999999</v>
      </c>
      <c r="N81" s="1">
        <v>9.6880000000000006</v>
      </c>
      <c r="O81" s="1">
        <f t="shared" si="18"/>
        <v>0.96715583508036351</v>
      </c>
      <c r="P81" s="3">
        <f t="shared" si="19"/>
        <v>9.6880000000000006</v>
      </c>
      <c r="Q81" s="1">
        <f t="shared" ref="Q81:R81" si="31">K81+(I81-20)*0.36</f>
        <v>31.54</v>
      </c>
      <c r="R81" s="3">
        <f t="shared" si="31"/>
        <v>20.18</v>
      </c>
      <c r="S81" s="11">
        <f t="shared" si="26"/>
        <v>41.659785301403794</v>
      </c>
      <c r="T81" s="3">
        <f t="shared" si="27"/>
        <v>65.111478117258457</v>
      </c>
      <c r="U81" s="3">
        <f t="shared" si="28"/>
        <v>23.451692815854663</v>
      </c>
      <c r="V81" s="12">
        <f t="shared" si="29"/>
        <v>34.888521882741543</v>
      </c>
    </row>
    <row r="82" spans="1:22" x14ac:dyDescent="0.25">
      <c r="A82" s="1">
        <v>5</v>
      </c>
      <c r="B82" s="1">
        <v>10</v>
      </c>
      <c r="C82" s="1">
        <v>53</v>
      </c>
      <c r="D82" s="1">
        <v>90</v>
      </c>
      <c r="E82" s="1" t="s">
        <v>76</v>
      </c>
      <c r="F82" s="1">
        <v>40.219000000000001</v>
      </c>
      <c r="G82" s="2">
        <v>0.39861111111111114</v>
      </c>
      <c r="H82" s="2">
        <v>0.48194444444444445</v>
      </c>
      <c r="I82" s="1">
        <v>21</v>
      </c>
      <c r="J82" s="1">
        <v>20</v>
      </c>
      <c r="K82" s="1">
        <v>31</v>
      </c>
      <c r="L82" s="1">
        <v>21</v>
      </c>
      <c r="M82" s="1">
        <v>10.015000000000001</v>
      </c>
      <c r="N82" s="1">
        <v>9.5370000000000008</v>
      </c>
      <c r="O82" s="1">
        <f t="shared" si="18"/>
        <v>0.95227159261108341</v>
      </c>
      <c r="P82" s="3">
        <f t="shared" si="19"/>
        <v>9.5370000000000008</v>
      </c>
      <c r="Q82" s="1">
        <f t="shared" ref="Q82:R82" si="32">K82+(I82-20)*0.36</f>
        <v>31.36</v>
      </c>
      <c r="R82" s="3">
        <f t="shared" si="32"/>
        <v>21</v>
      </c>
      <c r="S82" s="11">
        <f t="shared" si="26"/>
        <v>44.039005976722237</v>
      </c>
      <c r="T82" s="3">
        <f t="shared" si="27"/>
        <v>65.764915591905208</v>
      </c>
      <c r="U82" s="3">
        <f t="shared" si="28"/>
        <v>21.725909615182971</v>
      </c>
      <c r="V82" s="12">
        <f t="shared" si="29"/>
        <v>34.235084408094792</v>
      </c>
    </row>
    <row r="83" spans="1:22" x14ac:dyDescent="0.25">
      <c r="A83" s="1">
        <v>10</v>
      </c>
      <c r="B83" s="1">
        <v>1</v>
      </c>
      <c r="C83" s="1">
        <v>55</v>
      </c>
      <c r="D83" s="1">
        <v>10</v>
      </c>
      <c r="E83" s="1" t="s">
        <v>77</v>
      </c>
      <c r="F83" s="1">
        <v>40.012999999999998</v>
      </c>
      <c r="I83" s="1">
        <v>21.5</v>
      </c>
      <c r="J83" s="1">
        <v>20</v>
      </c>
      <c r="K83" s="1">
        <v>34</v>
      </c>
      <c r="L83" s="1">
        <v>22</v>
      </c>
      <c r="M83" s="1">
        <v>10.013999999999999</v>
      </c>
      <c r="N83" s="1">
        <v>9.58</v>
      </c>
      <c r="O83" s="1">
        <f t="shared" si="18"/>
        <v>0.95666067505492314</v>
      </c>
      <c r="P83" s="3">
        <f t="shared" si="19"/>
        <v>9.58</v>
      </c>
      <c r="Q83" s="1">
        <f t="shared" ref="Q83:R83" si="33">K83+(I83-20)*0.36</f>
        <v>34.54</v>
      </c>
      <c r="R83" s="3">
        <f t="shared" si="33"/>
        <v>22</v>
      </c>
      <c r="S83" s="11">
        <f t="shared" si="26"/>
        <v>45.929018789144052</v>
      </c>
      <c r="T83" s="3">
        <f t="shared" si="27"/>
        <v>72.108559498956154</v>
      </c>
      <c r="U83" s="3">
        <f t="shared" si="28"/>
        <v>26.179540709812102</v>
      </c>
      <c r="V83" s="12">
        <f t="shared" si="29"/>
        <v>27.891440501043846</v>
      </c>
    </row>
    <row r="84" spans="1:22" x14ac:dyDescent="0.25">
      <c r="A84" s="1">
        <v>10</v>
      </c>
      <c r="B84" s="1">
        <v>9</v>
      </c>
      <c r="C84" s="1">
        <v>55</v>
      </c>
      <c r="D84" s="1">
        <v>50</v>
      </c>
      <c r="E84" s="1" t="s">
        <v>78</v>
      </c>
      <c r="F84" s="1">
        <v>40.021000000000001</v>
      </c>
      <c r="I84" s="1">
        <v>21</v>
      </c>
      <c r="J84" s="1">
        <v>20.5</v>
      </c>
      <c r="K84" s="1">
        <v>35</v>
      </c>
      <c r="L84" s="1">
        <v>26</v>
      </c>
      <c r="M84" s="1">
        <v>10.029</v>
      </c>
      <c r="N84" s="1">
        <v>9.8059999999999992</v>
      </c>
      <c r="O84" s="1">
        <f t="shared" si="18"/>
        <v>0.97776448299930196</v>
      </c>
      <c r="P84" s="3">
        <f t="shared" si="19"/>
        <v>9.8059999999999992</v>
      </c>
      <c r="Q84" s="1">
        <f t="shared" ref="Q84:R84" si="34">K84+(I84-20)*0.36</f>
        <v>35.36</v>
      </c>
      <c r="R84" s="3">
        <f t="shared" si="34"/>
        <v>26.18</v>
      </c>
      <c r="S84" s="11">
        <f t="shared" si="26"/>
        <v>53.395880073424443</v>
      </c>
      <c r="T84" s="3">
        <f t="shared" si="27"/>
        <v>72.119110748521322</v>
      </c>
      <c r="U84" s="3">
        <f t="shared" si="28"/>
        <v>18.723230675096879</v>
      </c>
      <c r="V84" s="12">
        <f t="shared" si="29"/>
        <v>27.880889251478678</v>
      </c>
    </row>
    <row r="85" spans="1:22" x14ac:dyDescent="0.25">
      <c r="A85" s="1">
        <v>10</v>
      </c>
      <c r="B85" s="1">
        <v>11</v>
      </c>
      <c r="C85" s="1">
        <v>55</v>
      </c>
      <c r="D85" s="1">
        <v>90</v>
      </c>
      <c r="E85" s="1" t="s">
        <v>79</v>
      </c>
      <c r="F85" s="1">
        <v>40.014000000000003</v>
      </c>
      <c r="I85" s="1">
        <v>21</v>
      </c>
      <c r="J85" s="1">
        <v>20.5</v>
      </c>
      <c r="K85" s="1">
        <v>35</v>
      </c>
      <c r="L85" s="1">
        <v>24</v>
      </c>
      <c r="M85" s="1">
        <v>10.026999999999999</v>
      </c>
      <c r="N85" s="1">
        <v>9.7210000000000001</v>
      </c>
      <c r="O85" s="1">
        <f t="shared" si="18"/>
        <v>0.96948239752667809</v>
      </c>
      <c r="P85" s="3">
        <f t="shared" si="19"/>
        <v>9.7210000000000001</v>
      </c>
      <c r="Q85" s="1">
        <f t="shared" ref="Q85:R85" si="35">K85+(I85-20)*0.36</f>
        <v>35.36</v>
      </c>
      <c r="R85" s="3">
        <f t="shared" si="35"/>
        <v>24.18</v>
      </c>
      <c r="S85" s="11">
        <f t="shared" si="26"/>
        <v>49.747968316016866</v>
      </c>
      <c r="T85" s="3">
        <f t="shared" si="27"/>
        <v>72.749717107293478</v>
      </c>
      <c r="U85" s="3">
        <f t="shared" si="28"/>
        <v>23.001748791276611</v>
      </c>
      <c r="V85" s="12">
        <f t="shared" si="29"/>
        <v>27.250282892706522</v>
      </c>
    </row>
    <row r="86" spans="1:22" x14ac:dyDescent="0.25">
      <c r="A86" s="1">
        <v>10</v>
      </c>
      <c r="B86" s="1">
        <v>8</v>
      </c>
      <c r="C86" s="1">
        <v>57</v>
      </c>
      <c r="D86" s="1">
        <v>10</v>
      </c>
      <c r="E86" s="1" t="s">
        <v>80</v>
      </c>
      <c r="F86" s="1">
        <v>40.006999999999998</v>
      </c>
      <c r="I86" s="1">
        <v>21</v>
      </c>
      <c r="J86" s="1">
        <v>20.5</v>
      </c>
      <c r="K86" s="1">
        <v>34</v>
      </c>
      <c r="L86" s="1">
        <v>22</v>
      </c>
      <c r="M86" s="1">
        <v>10.045999999999999</v>
      </c>
      <c r="N86" s="1">
        <v>9.6110000000000007</v>
      </c>
      <c r="O86" s="1">
        <f t="shared" si="18"/>
        <v>0.9566991837547284</v>
      </c>
      <c r="P86" s="3">
        <f t="shared" si="19"/>
        <v>9.6110000000000007</v>
      </c>
      <c r="Q86" s="1">
        <f t="shared" ref="Q86:R86" si="36">K86+(I86-20)*0.36</f>
        <v>34.36</v>
      </c>
      <c r="R86" s="3">
        <f t="shared" si="36"/>
        <v>22.18</v>
      </c>
      <c r="S86" s="11">
        <f t="shared" si="26"/>
        <v>46.155446883779</v>
      </c>
      <c r="T86" s="3">
        <f t="shared" si="27"/>
        <v>71.501404640516071</v>
      </c>
      <c r="U86" s="3">
        <f t="shared" si="28"/>
        <v>25.345957756737072</v>
      </c>
      <c r="V86" s="12">
        <f t="shared" si="29"/>
        <v>28.498595359483929</v>
      </c>
    </row>
    <row r="87" spans="1:22" x14ac:dyDescent="0.25">
      <c r="A87" s="1">
        <v>10</v>
      </c>
      <c r="B87" s="1">
        <v>9</v>
      </c>
      <c r="C87" s="1">
        <v>57</v>
      </c>
      <c r="D87" s="1">
        <v>50</v>
      </c>
      <c r="E87" s="1" t="s">
        <v>81</v>
      </c>
      <c r="F87" s="1">
        <v>40.012</v>
      </c>
      <c r="I87" s="1">
        <v>21</v>
      </c>
      <c r="J87" s="1">
        <v>20.5</v>
      </c>
      <c r="K87" s="1">
        <v>29</v>
      </c>
      <c r="L87" s="1">
        <v>20</v>
      </c>
      <c r="M87" s="1">
        <v>10.034000000000001</v>
      </c>
      <c r="N87" s="1">
        <v>9.609</v>
      </c>
      <c r="O87" s="1">
        <f t="shared" si="18"/>
        <v>0.95764401036475977</v>
      </c>
      <c r="P87" s="3">
        <f t="shared" si="19"/>
        <v>9.609</v>
      </c>
      <c r="Q87" s="1">
        <f t="shared" ref="Q87:R87" si="37">K87+(I87-20)*0.36</f>
        <v>29.36</v>
      </c>
      <c r="R87" s="3">
        <f t="shared" si="37"/>
        <v>20.18</v>
      </c>
      <c r="S87" s="11">
        <f t="shared" si="26"/>
        <v>42.00228952024144</v>
      </c>
      <c r="T87" s="3">
        <f t="shared" si="27"/>
        <v>61.109376626079715</v>
      </c>
      <c r="U87" s="3">
        <f t="shared" si="28"/>
        <v>19.107087105838275</v>
      </c>
      <c r="V87" s="12">
        <f t="shared" si="29"/>
        <v>38.890623373920285</v>
      </c>
    </row>
    <row r="88" spans="1:22" x14ac:dyDescent="0.25">
      <c r="A88" s="1">
        <v>10</v>
      </c>
      <c r="B88" s="1">
        <v>10</v>
      </c>
      <c r="C88" s="1">
        <v>57</v>
      </c>
      <c r="D88" s="1">
        <v>90</v>
      </c>
      <c r="E88" s="1" t="s">
        <v>82</v>
      </c>
      <c r="F88" s="1">
        <v>40.045000000000002</v>
      </c>
      <c r="I88" s="1">
        <v>21</v>
      </c>
      <c r="J88" s="1">
        <v>20</v>
      </c>
      <c r="K88" s="1">
        <v>25</v>
      </c>
      <c r="L88" s="1">
        <v>15</v>
      </c>
      <c r="M88" s="1">
        <v>10.01</v>
      </c>
      <c r="N88" s="1">
        <v>9.609</v>
      </c>
      <c r="O88" s="1">
        <f t="shared" si="18"/>
        <v>0.95994005994005993</v>
      </c>
      <c r="P88" s="3">
        <f t="shared" si="19"/>
        <v>9.609</v>
      </c>
      <c r="Q88" s="1">
        <f t="shared" ref="Q88:R88" si="38">K88+(I88-20)*0.36</f>
        <v>25.36</v>
      </c>
      <c r="R88" s="3">
        <f t="shared" si="38"/>
        <v>15</v>
      </c>
      <c r="S88" s="11">
        <f t="shared" si="26"/>
        <v>31.220730565095224</v>
      </c>
      <c r="T88" s="3">
        <f t="shared" si="27"/>
        <v>52.783848475387657</v>
      </c>
      <c r="U88" s="3">
        <f t="shared" si="28"/>
        <v>21.563117910292434</v>
      </c>
      <c r="V88" s="12">
        <f t="shared" si="29"/>
        <v>47.216151524612343</v>
      </c>
    </row>
    <row r="89" spans="1:22" x14ac:dyDescent="0.25">
      <c r="A89" s="1">
        <v>10</v>
      </c>
      <c r="B89" s="1">
        <v>7</v>
      </c>
      <c r="C89" s="1">
        <v>59</v>
      </c>
      <c r="D89" s="1">
        <v>10</v>
      </c>
      <c r="E89" s="1" t="s">
        <v>83</v>
      </c>
      <c r="F89" s="1">
        <v>40.39</v>
      </c>
      <c r="G89" s="2">
        <v>0.26041666666666669</v>
      </c>
      <c r="H89" s="2">
        <v>0.34375</v>
      </c>
      <c r="I89" s="1">
        <v>20</v>
      </c>
      <c r="J89" s="1">
        <v>19</v>
      </c>
      <c r="K89" s="1">
        <v>30</v>
      </c>
      <c r="L89" s="1">
        <v>18</v>
      </c>
      <c r="M89" s="1">
        <v>10.007999999999999</v>
      </c>
      <c r="N89" s="1">
        <v>9.6329999999999991</v>
      </c>
      <c r="O89" s="1">
        <f t="shared" si="18"/>
        <v>0.96252997601918466</v>
      </c>
      <c r="P89" s="3">
        <f t="shared" si="19"/>
        <v>9.6329999999999991</v>
      </c>
      <c r="Q89" s="1">
        <f t="shared" ref="Q89:R89" si="39">K89+(I89-20)*0.36</f>
        <v>30</v>
      </c>
      <c r="R89" s="3">
        <f t="shared" si="39"/>
        <v>17.64</v>
      </c>
      <c r="S89" s="11">
        <f t="shared" si="26"/>
        <v>36.624104640298981</v>
      </c>
      <c r="T89" s="3">
        <f t="shared" si="27"/>
        <v>62.285892245406423</v>
      </c>
      <c r="U89" s="3">
        <f t="shared" si="28"/>
        <v>25.661787605107442</v>
      </c>
      <c r="V89" s="12">
        <f t="shared" si="29"/>
        <v>37.714107754593577</v>
      </c>
    </row>
    <row r="90" spans="1:22" x14ac:dyDescent="0.25">
      <c r="A90" s="1">
        <v>10</v>
      </c>
      <c r="B90" s="1">
        <v>6</v>
      </c>
      <c r="C90" s="1">
        <v>59</v>
      </c>
      <c r="D90" s="1">
        <v>50</v>
      </c>
      <c r="E90" s="1" t="s">
        <v>84</v>
      </c>
      <c r="F90" s="1">
        <v>40.045000000000002</v>
      </c>
      <c r="G90" s="2">
        <v>0.25694444444444442</v>
      </c>
      <c r="H90" s="2">
        <v>0.34027777777777779</v>
      </c>
      <c r="I90" s="1">
        <v>20</v>
      </c>
      <c r="J90" s="1">
        <v>20</v>
      </c>
      <c r="K90" s="1">
        <v>31</v>
      </c>
      <c r="L90" s="1">
        <v>18</v>
      </c>
      <c r="M90" s="1">
        <v>10.210000000000001</v>
      </c>
      <c r="N90" s="1">
        <v>9.0807000000000002</v>
      </c>
      <c r="O90" s="1">
        <f t="shared" si="18"/>
        <v>0.88939275220372183</v>
      </c>
      <c r="P90" s="3">
        <f t="shared" si="19"/>
        <v>9.0807000000000002</v>
      </c>
      <c r="Q90" s="1">
        <f t="shared" ref="Q90:R90" si="40">K90+(I90-20)*0.36</f>
        <v>31</v>
      </c>
      <c r="R90" s="3">
        <f t="shared" si="40"/>
        <v>18</v>
      </c>
      <c r="S90" s="11">
        <f t="shared" si="26"/>
        <v>39.64452079685487</v>
      </c>
      <c r="T90" s="3">
        <f t="shared" si="27"/>
        <v>68.276674705694489</v>
      </c>
      <c r="U90" s="3">
        <f t="shared" si="28"/>
        <v>28.632153908839619</v>
      </c>
      <c r="V90" s="12">
        <f t="shared" si="29"/>
        <v>31.723325294305511</v>
      </c>
    </row>
    <row r="91" spans="1:22" x14ac:dyDescent="0.25">
      <c r="A91" s="1">
        <v>10</v>
      </c>
      <c r="B91" s="1">
        <v>5</v>
      </c>
      <c r="C91" s="1">
        <v>59</v>
      </c>
      <c r="D91" s="1">
        <v>90</v>
      </c>
      <c r="E91" s="1" t="s">
        <v>85</v>
      </c>
      <c r="F91" s="1">
        <v>40.052</v>
      </c>
      <c r="G91" s="2">
        <v>0.36180555555555555</v>
      </c>
      <c r="H91" s="2">
        <v>0.44513888888888886</v>
      </c>
      <c r="I91" s="1">
        <v>21</v>
      </c>
      <c r="J91" s="1">
        <v>20.5</v>
      </c>
      <c r="K91" s="1">
        <v>33</v>
      </c>
      <c r="L91" s="1">
        <v>23</v>
      </c>
      <c r="M91" s="1">
        <v>10.019</v>
      </c>
      <c r="N91" s="1">
        <v>9.8160000000000007</v>
      </c>
      <c r="O91" s="1">
        <f t="shared" si="18"/>
        <v>0.9797384968559737</v>
      </c>
      <c r="P91" s="3">
        <f t="shared" si="19"/>
        <v>9.8160000000000007</v>
      </c>
      <c r="Q91" s="1">
        <f t="shared" ref="Q91:R91" si="41">K91+(I91-20)*0.36</f>
        <v>33.36</v>
      </c>
      <c r="R91" s="3">
        <f t="shared" si="41"/>
        <v>23.18</v>
      </c>
      <c r="S91" s="11">
        <f t="shared" si="26"/>
        <v>47.22901385493072</v>
      </c>
      <c r="T91" s="3">
        <f t="shared" si="27"/>
        <v>67.970660146699259</v>
      </c>
      <c r="U91" s="3">
        <f t="shared" si="28"/>
        <v>20.741646291768539</v>
      </c>
      <c r="V91" s="12">
        <f t="shared" si="29"/>
        <v>32.029339853300741</v>
      </c>
    </row>
    <row r="92" spans="1:22" x14ac:dyDescent="0.25">
      <c r="A92" s="1">
        <v>10</v>
      </c>
      <c r="B92" s="1">
        <v>5</v>
      </c>
      <c r="C92" s="1">
        <v>61</v>
      </c>
      <c r="D92" s="1">
        <v>10</v>
      </c>
      <c r="E92" s="1" t="s">
        <v>86</v>
      </c>
      <c r="F92" s="1">
        <v>40.024999999999999</v>
      </c>
      <c r="I92" s="1">
        <v>21</v>
      </c>
      <c r="J92" s="1">
        <v>20</v>
      </c>
      <c r="K92" s="1">
        <v>31</v>
      </c>
      <c r="L92" s="1">
        <v>22</v>
      </c>
      <c r="M92" s="1">
        <v>10.023</v>
      </c>
      <c r="N92" s="1">
        <v>9.6069999999999993</v>
      </c>
      <c r="O92" s="1">
        <f t="shared" si="18"/>
        <v>0.95849546044098566</v>
      </c>
      <c r="P92" s="3">
        <f t="shared" si="19"/>
        <v>9.6069999999999993</v>
      </c>
      <c r="Q92" s="1">
        <f t="shared" ref="Q92:R92" si="42">K92+(I92-20)*0.36</f>
        <v>31.36</v>
      </c>
      <c r="R92" s="3">
        <f t="shared" si="42"/>
        <v>22</v>
      </c>
      <c r="S92" s="11">
        <f t="shared" si="26"/>
        <v>45.799937545539713</v>
      </c>
      <c r="T92" s="3">
        <f t="shared" si="27"/>
        <v>65.285729155823887</v>
      </c>
      <c r="U92" s="3">
        <f t="shared" si="28"/>
        <v>19.485791610284174</v>
      </c>
      <c r="V92" s="12">
        <f t="shared" si="29"/>
        <v>34.714270844176113</v>
      </c>
    </row>
    <row r="93" spans="1:22" x14ac:dyDescent="0.25">
      <c r="A93" s="1">
        <v>10</v>
      </c>
      <c r="B93" s="1">
        <v>6</v>
      </c>
      <c r="C93" s="1">
        <v>61</v>
      </c>
      <c r="D93" s="1">
        <v>50</v>
      </c>
      <c r="E93" s="1" t="s">
        <v>87</v>
      </c>
      <c r="F93" s="1">
        <v>40.040999999999997</v>
      </c>
      <c r="G93" s="2">
        <v>0.38263888888888886</v>
      </c>
      <c r="H93" s="2">
        <v>0.46597222222222223</v>
      </c>
      <c r="I93" s="1">
        <v>21</v>
      </c>
      <c r="J93" s="1">
        <v>20.5</v>
      </c>
      <c r="K93" s="1">
        <v>29</v>
      </c>
      <c r="L93" s="1">
        <v>20</v>
      </c>
      <c r="M93" s="1">
        <v>10.007</v>
      </c>
      <c r="N93" s="1">
        <v>9.4280000000000008</v>
      </c>
      <c r="O93" s="1">
        <f t="shared" si="18"/>
        <v>0.94214050164884589</v>
      </c>
      <c r="P93" s="3">
        <f t="shared" si="19"/>
        <v>9.4280000000000008</v>
      </c>
      <c r="Q93" s="1">
        <f t="shared" ref="Q93:R93" si="43">K93+(I93-20)*0.36</f>
        <v>29.36</v>
      </c>
      <c r="R93" s="3">
        <f t="shared" si="43"/>
        <v>20.18</v>
      </c>
      <c r="S93" s="11">
        <f t="shared" si="26"/>
        <v>42.808655070004242</v>
      </c>
      <c r="T93" s="3">
        <f t="shared" si="27"/>
        <v>62.282562579550273</v>
      </c>
      <c r="U93" s="3">
        <f t="shared" si="28"/>
        <v>19.473907509546031</v>
      </c>
      <c r="V93" s="12">
        <f t="shared" si="29"/>
        <v>37.717437420449727</v>
      </c>
    </row>
    <row r="94" spans="1:22" x14ac:dyDescent="0.25">
      <c r="A94" s="1">
        <v>10</v>
      </c>
      <c r="B94" s="1">
        <v>6</v>
      </c>
      <c r="C94" s="1">
        <v>61</v>
      </c>
      <c r="D94" s="1">
        <v>90</v>
      </c>
      <c r="E94" s="1" t="s">
        <v>88</v>
      </c>
      <c r="F94" s="1">
        <v>40.01</v>
      </c>
      <c r="I94" s="1">
        <v>21</v>
      </c>
      <c r="J94" s="1">
        <v>21</v>
      </c>
      <c r="K94" s="1">
        <v>30</v>
      </c>
      <c r="L94" s="1">
        <v>20</v>
      </c>
      <c r="M94" s="1">
        <v>10.026999999999999</v>
      </c>
      <c r="N94" s="1">
        <v>9.7420000000000009</v>
      </c>
      <c r="O94" s="1">
        <f t="shared" si="18"/>
        <v>0.97157674279445516</v>
      </c>
      <c r="P94" s="3">
        <f t="shared" si="19"/>
        <v>9.7420000000000009</v>
      </c>
      <c r="Q94" s="1">
        <f t="shared" ref="Q94:R94" si="44">K94+(I94-20)*0.36</f>
        <v>30.36</v>
      </c>
      <c r="R94" s="3">
        <f t="shared" si="44"/>
        <v>20.36</v>
      </c>
      <c r="S94" s="11">
        <f t="shared" si="26"/>
        <v>41.798398686101407</v>
      </c>
      <c r="T94" s="3">
        <f t="shared" si="27"/>
        <v>62.328064052555931</v>
      </c>
      <c r="U94" s="3">
        <f t="shared" si="28"/>
        <v>20.529665366454523</v>
      </c>
      <c r="V94" s="12">
        <f t="shared" si="29"/>
        <v>37.671935947444069</v>
      </c>
    </row>
    <row r="95" spans="1:22" x14ac:dyDescent="0.25">
      <c r="A95" s="1">
        <v>8</v>
      </c>
      <c r="B95" s="1">
        <v>1</v>
      </c>
      <c r="C95" s="1">
        <v>63</v>
      </c>
      <c r="D95" s="1">
        <v>10</v>
      </c>
      <c r="E95" s="1" t="s">
        <v>89</v>
      </c>
      <c r="F95" s="1">
        <v>40.015000000000001</v>
      </c>
      <c r="I95" s="1">
        <v>21.5</v>
      </c>
      <c r="J95" s="1">
        <v>20</v>
      </c>
      <c r="K95" s="1">
        <v>33</v>
      </c>
      <c r="L95" s="1">
        <v>22</v>
      </c>
      <c r="M95" s="4">
        <v>10017</v>
      </c>
      <c r="N95" s="1">
        <v>9.6069999999999993</v>
      </c>
      <c r="O95" s="1">
        <f t="shared" si="18"/>
        <v>9.5906958171110279E-4</v>
      </c>
      <c r="P95" s="3">
        <f t="shared" si="19"/>
        <v>9.6070000000001166</v>
      </c>
      <c r="Q95" s="1">
        <f t="shared" ref="Q95:R95" si="45">K95+(I95-20)*0.36</f>
        <v>33.54</v>
      </c>
      <c r="R95" s="3">
        <f t="shared" si="45"/>
        <v>22</v>
      </c>
      <c r="S95" s="11">
        <f t="shared" si="26"/>
        <v>45.799937545539713</v>
      </c>
      <c r="T95" s="3">
        <f t="shared" si="27"/>
        <v>69.824086603518268</v>
      </c>
      <c r="U95" s="3">
        <f t="shared" si="28"/>
        <v>24.024149057978555</v>
      </c>
      <c r="V95" s="12">
        <f t="shared" si="29"/>
        <v>30.175913396481732</v>
      </c>
    </row>
    <row r="96" spans="1:22" x14ac:dyDescent="0.25">
      <c r="A96" s="1">
        <v>8</v>
      </c>
      <c r="B96" s="1">
        <v>3</v>
      </c>
      <c r="C96" s="1">
        <v>63</v>
      </c>
      <c r="D96" s="1">
        <v>50</v>
      </c>
      <c r="E96" s="1" t="s">
        <v>90</v>
      </c>
      <c r="F96" s="1">
        <v>40.012</v>
      </c>
      <c r="I96" s="1">
        <v>22</v>
      </c>
      <c r="J96" s="1">
        <v>20</v>
      </c>
      <c r="K96" s="1">
        <v>30</v>
      </c>
      <c r="L96" s="1">
        <v>20</v>
      </c>
      <c r="M96" s="1">
        <v>10.013</v>
      </c>
      <c r="N96" s="1">
        <v>9.6210000000000004</v>
      </c>
      <c r="O96" s="1">
        <f t="shared" si="18"/>
        <v>0.96085089383801059</v>
      </c>
      <c r="P96" s="3">
        <f t="shared" si="19"/>
        <v>9.6210000000000004</v>
      </c>
      <c r="Q96" s="1">
        <f t="shared" ref="Q96:R96" si="46">K96+(I96-20)*0.36</f>
        <v>30.72</v>
      </c>
      <c r="R96" s="3">
        <f t="shared" si="46"/>
        <v>20</v>
      </c>
      <c r="S96" s="11">
        <f t="shared" si="26"/>
        <v>41.575719779648679</v>
      </c>
      <c r="T96" s="3">
        <f t="shared" si="27"/>
        <v>63.860305581540374</v>
      </c>
      <c r="U96" s="3">
        <f t="shared" si="28"/>
        <v>22.284585801891694</v>
      </c>
      <c r="V96" s="12">
        <f t="shared" si="29"/>
        <v>36.139694418459626</v>
      </c>
    </row>
    <row r="97" spans="1:22" x14ac:dyDescent="0.25">
      <c r="A97" s="1">
        <v>8</v>
      </c>
      <c r="B97" s="1">
        <v>10</v>
      </c>
      <c r="C97" s="1">
        <v>63</v>
      </c>
      <c r="D97" s="1">
        <v>90</v>
      </c>
      <c r="E97" s="1" t="s">
        <v>91</v>
      </c>
      <c r="F97" s="1">
        <v>40.051000000000002</v>
      </c>
      <c r="I97" s="1">
        <v>21</v>
      </c>
      <c r="J97" s="1">
        <v>20.5</v>
      </c>
      <c r="K97" s="1">
        <v>28</v>
      </c>
      <c r="L97" s="1">
        <v>22</v>
      </c>
      <c r="M97" s="1">
        <v>10.041</v>
      </c>
      <c r="N97" s="1">
        <v>9.41</v>
      </c>
      <c r="O97" s="1">
        <f t="shared" si="18"/>
        <v>0.93715765362015735</v>
      </c>
      <c r="P97" s="3">
        <f t="shared" si="19"/>
        <v>9.41</v>
      </c>
      <c r="Q97" s="1">
        <f t="shared" ref="Q97:R97" si="47">K97+(I97-20)*0.36</f>
        <v>28.36</v>
      </c>
      <c r="R97" s="3">
        <f t="shared" si="47"/>
        <v>22.18</v>
      </c>
      <c r="S97" s="11">
        <f t="shared" si="26"/>
        <v>47.141339001062704</v>
      </c>
      <c r="T97" s="3">
        <f t="shared" si="27"/>
        <v>60.276301806588741</v>
      </c>
      <c r="U97" s="3">
        <f t="shared" si="28"/>
        <v>13.134962805526037</v>
      </c>
      <c r="V97" s="12">
        <f t="shared" si="29"/>
        <v>39.723698193411259</v>
      </c>
    </row>
    <row r="98" spans="1:22" x14ac:dyDescent="0.25">
      <c r="A98" s="1">
        <v>4</v>
      </c>
      <c r="B98" s="1">
        <v>1</v>
      </c>
      <c r="C98" s="1">
        <v>65</v>
      </c>
      <c r="D98" s="1">
        <v>10</v>
      </c>
      <c r="E98" s="1" t="s">
        <v>92</v>
      </c>
      <c r="F98" s="1">
        <v>40.002000000000002</v>
      </c>
      <c r="G98" s="2">
        <v>0.31736111111111109</v>
      </c>
      <c r="H98" s="2">
        <v>0.40069444444444446</v>
      </c>
      <c r="I98" s="1">
        <v>21.5</v>
      </c>
      <c r="J98" s="1">
        <v>20</v>
      </c>
      <c r="K98" s="1">
        <v>26</v>
      </c>
      <c r="L98" s="1">
        <v>17</v>
      </c>
      <c r="M98" s="1">
        <v>10.012</v>
      </c>
      <c r="N98" s="1">
        <v>9.61</v>
      </c>
      <c r="O98" s="1">
        <f t="shared" ref="O98:O103" si="48">1-(M98-N98)/M98</f>
        <v>0.95984818218138224</v>
      </c>
      <c r="P98" s="3">
        <f t="shared" ref="P98:P103" si="49">M98*O98</f>
        <v>9.61</v>
      </c>
      <c r="Q98" s="1">
        <f t="shared" ref="Q98:R98" si="50">K98+(I98-20)*0.36</f>
        <v>26.54</v>
      </c>
      <c r="R98" s="3">
        <f t="shared" si="50"/>
        <v>17</v>
      </c>
      <c r="S98" s="11">
        <f t="shared" si="26"/>
        <v>35.379812695109266</v>
      </c>
      <c r="T98" s="3">
        <f t="shared" si="27"/>
        <v>55.234131113423523</v>
      </c>
      <c r="U98" s="3">
        <f t="shared" si="28"/>
        <v>19.854318418314257</v>
      </c>
      <c r="V98" s="12">
        <f t="shared" si="29"/>
        <v>44.765868886576477</v>
      </c>
    </row>
    <row r="99" spans="1:22" x14ac:dyDescent="0.25">
      <c r="A99" s="1">
        <v>4</v>
      </c>
      <c r="B99" s="1">
        <v>2</v>
      </c>
      <c r="C99" s="1">
        <v>65</v>
      </c>
      <c r="D99" s="1">
        <v>50</v>
      </c>
      <c r="E99" s="1" t="s">
        <v>93</v>
      </c>
      <c r="F99" s="1">
        <v>40.063000000000002</v>
      </c>
      <c r="I99" s="1">
        <v>22</v>
      </c>
      <c r="J99" s="1">
        <v>20</v>
      </c>
      <c r="K99" s="1">
        <v>28</v>
      </c>
      <c r="L99" s="1">
        <v>17</v>
      </c>
      <c r="M99" s="1">
        <v>10.005000000000001</v>
      </c>
      <c r="N99" s="1">
        <v>9.6312999999999995</v>
      </c>
      <c r="O99" s="1">
        <f t="shared" si="48"/>
        <v>0.96264867566216883</v>
      </c>
      <c r="P99" s="3">
        <f t="shared" si="49"/>
        <v>9.6312999999999995</v>
      </c>
      <c r="Q99" s="1">
        <f t="shared" ref="Q99:R99" si="51">K99+(I99-20)*0.36</f>
        <v>28.72</v>
      </c>
      <c r="R99" s="3">
        <f t="shared" si="51"/>
        <v>17</v>
      </c>
      <c r="S99" s="11">
        <f t="shared" si="26"/>
        <v>35.301568843250656</v>
      </c>
      <c r="T99" s="3">
        <f t="shared" si="27"/>
        <v>59.638885716362282</v>
      </c>
      <c r="U99" s="3">
        <f t="shared" si="28"/>
        <v>24.337316873111625</v>
      </c>
      <c r="V99" s="12">
        <f t="shared" si="29"/>
        <v>40.361114283637718</v>
      </c>
    </row>
    <row r="100" spans="1:22" x14ac:dyDescent="0.25">
      <c r="A100" s="1">
        <v>4</v>
      </c>
      <c r="B100" s="1">
        <v>3</v>
      </c>
      <c r="C100" s="1">
        <v>65</v>
      </c>
      <c r="D100" s="1">
        <v>90</v>
      </c>
      <c r="E100" s="1" t="s">
        <v>94</v>
      </c>
      <c r="F100" s="1">
        <v>40.052999999999997</v>
      </c>
      <c r="G100" s="2">
        <v>0.32361111111111113</v>
      </c>
      <c r="H100" s="2">
        <v>0.40694444444444444</v>
      </c>
      <c r="I100" s="1">
        <v>21</v>
      </c>
      <c r="J100" s="1">
        <v>20</v>
      </c>
      <c r="K100" s="1">
        <v>31</v>
      </c>
      <c r="L100" s="1">
        <v>21</v>
      </c>
      <c r="M100" s="1">
        <v>10.016999999999999</v>
      </c>
      <c r="N100" s="1">
        <v>9.64</v>
      </c>
      <c r="O100" s="1">
        <f t="shared" si="48"/>
        <v>0.96236398123190592</v>
      </c>
      <c r="P100" s="3">
        <f t="shared" si="49"/>
        <v>9.64</v>
      </c>
      <c r="Q100" s="1">
        <f t="shared" ref="Q100:R100" si="52">K100+(I100-20)*0.36</f>
        <v>31.36</v>
      </c>
      <c r="R100" s="3">
        <f t="shared" si="52"/>
        <v>21</v>
      </c>
      <c r="S100" s="11">
        <f t="shared" si="26"/>
        <v>43.568464730290451</v>
      </c>
      <c r="T100" s="3">
        <f t="shared" si="27"/>
        <v>65.062240663900411</v>
      </c>
      <c r="U100" s="3">
        <f t="shared" si="28"/>
        <v>21.49377593360996</v>
      </c>
      <c r="V100" s="12">
        <f t="shared" si="29"/>
        <v>34.937759336099589</v>
      </c>
    </row>
    <row r="101" spans="1:22" x14ac:dyDescent="0.25">
      <c r="A101" s="1">
        <v>4</v>
      </c>
      <c r="B101" s="1">
        <v>3</v>
      </c>
      <c r="C101" s="1">
        <v>67</v>
      </c>
      <c r="D101" s="1">
        <v>10</v>
      </c>
      <c r="E101" s="1" t="s">
        <v>95</v>
      </c>
      <c r="F101" s="1">
        <v>40.046999999999997</v>
      </c>
      <c r="G101" s="2">
        <v>0.32222222222222224</v>
      </c>
      <c r="H101" s="2">
        <v>0.40555555555555556</v>
      </c>
      <c r="I101" s="1">
        <v>21</v>
      </c>
      <c r="J101" s="1">
        <v>20.5</v>
      </c>
      <c r="K101" s="1">
        <v>27</v>
      </c>
      <c r="L101" s="1">
        <v>17</v>
      </c>
      <c r="M101" s="1">
        <v>10.007999999999999</v>
      </c>
      <c r="N101" s="1">
        <v>9.5050000000000008</v>
      </c>
      <c r="O101" s="1">
        <f t="shared" si="48"/>
        <v>0.94974020783373314</v>
      </c>
      <c r="P101" s="3">
        <f t="shared" si="49"/>
        <v>9.5050000000000008</v>
      </c>
      <c r="Q101" s="1">
        <f t="shared" ref="Q101:R101" si="53">K101+(I101-20)*0.36</f>
        <v>27.36</v>
      </c>
      <c r="R101" s="3">
        <f t="shared" si="53"/>
        <v>17.18</v>
      </c>
      <c r="S101" s="11">
        <f t="shared" si="26"/>
        <v>36.149395055234081</v>
      </c>
      <c r="T101" s="3">
        <f t="shared" si="27"/>
        <v>57.569700157811674</v>
      </c>
      <c r="U101" s="3">
        <f t="shared" si="28"/>
        <v>21.420305102577593</v>
      </c>
      <c r="V101" s="12">
        <f t="shared" si="29"/>
        <v>42.430299842188326</v>
      </c>
    </row>
    <row r="102" spans="1:22" x14ac:dyDescent="0.25">
      <c r="A102" s="1">
        <v>4</v>
      </c>
      <c r="B102" s="1">
        <v>10</v>
      </c>
      <c r="C102" s="1">
        <v>67</v>
      </c>
      <c r="D102" s="1">
        <v>50</v>
      </c>
      <c r="E102" s="1" t="s">
        <v>96</v>
      </c>
      <c r="F102" s="1">
        <v>40.04</v>
      </c>
      <c r="G102" s="2">
        <v>0.35555555555555557</v>
      </c>
      <c r="H102" s="2">
        <v>0.43888888888888888</v>
      </c>
      <c r="I102" s="1">
        <v>21</v>
      </c>
      <c r="J102" s="1">
        <v>21</v>
      </c>
      <c r="K102" s="1">
        <v>23</v>
      </c>
      <c r="L102" s="1">
        <v>14</v>
      </c>
      <c r="M102" s="1">
        <v>10.003</v>
      </c>
      <c r="N102" s="1">
        <v>9.6240000000000006</v>
      </c>
      <c r="O102" s="1">
        <f t="shared" si="48"/>
        <v>0.96211136659002305</v>
      </c>
      <c r="P102" s="3">
        <f t="shared" si="49"/>
        <v>9.6240000000000006</v>
      </c>
      <c r="Q102" s="1">
        <f t="shared" ref="Q102:R102" si="54">K102+(I102-20)*0.36</f>
        <v>23.36</v>
      </c>
      <c r="R102" s="3">
        <f t="shared" si="54"/>
        <v>14.36</v>
      </c>
      <c r="S102" s="11">
        <f t="shared" si="26"/>
        <v>29.842061512884452</v>
      </c>
      <c r="T102" s="3">
        <f t="shared" si="27"/>
        <v>48.545303408146296</v>
      </c>
      <c r="U102" s="3">
        <f t="shared" si="28"/>
        <v>18.703241895261844</v>
      </c>
      <c r="V102" s="12">
        <f t="shared" si="29"/>
        <v>51.454696591853704</v>
      </c>
    </row>
    <row r="103" spans="1:22" x14ac:dyDescent="0.25">
      <c r="A103" s="1">
        <v>4</v>
      </c>
      <c r="B103" s="1">
        <v>6</v>
      </c>
      <c r="C103" s="1">
        <v>67</v>
      </c>
      <c r="D103" s="1">
        <v>90</v>
      </c>
      <c r="E103" s="1" t="s">
        <v>97</v>
      </c>
      <c r="F103" s="1">
        <v>40.011000000000003</v>
      </c>
      <c r="G103" s="2">
        <v>0.33888888888888891</v>
      </c>
      <c r="H103" s="2">
        <v>0.42222222222222222</v>
      </c>
      <c r="I103" s="1">
        <v>21</v>
      </c>
      <c r="J103" s="1">
        <v>20.5</v>
      </c>
      <c r="K103" s="1">
        <v>22</v>
      </c>
      <c r="L103" s="1">
        <v>14</v>
      </c>
      <c r="M103" s="1">
        <v>10.003</v>
      </c>
      <c r="N103" s="1">
        <v>9.5749999999999993</v>
      </c>
      <c r="O103" s="1">
        <f t="shared" si="48"/>
        <v>0.9572128361491552</v>
      </c>
      <c r="P103" s="3">
        <f t="shared" si="49"/>
        <v>9.5749999999999993</v>
      </c>
      <c r="Q103" s="1">
        <f t="shared" ref="Q103:R103" si="55">K103+(I103-20)*0.36</f>
        <v>22.36</v>
      </c>
      <c r="R103" s="3">
        <f t="shared" si="55"/>
        <v>14.18</v>
      </c>
      <c r="S103" s="11">
        <f t="shared" si="26"/>
        <v>29.618798955613578</v>
      </c>
      <c r="T103" s="3">
        <f t="shared" si="27"/>
        <v>46.704960835509141</v>
      </c>
      <c r="U103" s="3">
        <f t="shared" si="28"/>
        <v>17.086161879895563</v>
      </c>
      <c r="V103" s="12">
        <f t="shared" si="29"/>
        <v>53.295039164490859</v>
      </c>
    </row>
  </sheetData>
  <customSheetViews>
    <customSheetView guid="{10EC739A-AEB5-4AEF-8854-33291DE33016}" filter="1" showAutoFilter="1">
      <pageMargins left="0.7" right="0.7" top="0.75" bottom="0.75" header="0.3" footer="0.3"/>
      <autoFilter ref="A1:V103" xr:uid="{EEA24771-6BC1-408C-9D6B-FA69BF98E31E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24D8-6653-43BA-BA3E-5F42A63EBD46}">
  <dimension ref="A1:V4"/>
  <sheetViews>
    <sheetView workbookViewId="0">
      <selection activeCell="C5" sqref="C5"/>
    </sheetView>
  </sheetViews>
  <sheetFormatPr defaultRowHeight="12.75" x14ac:dyDescent="0.2"/>
  <sheetData>
    <row r="1" spans="1:22" s="7" customFormat="1" ht="15.75" customHeight="1" x14ac:dyDescent="0.25">
      <c r="A1" s="5">
        <v>10</v>
      </c>
      <c r="B1" s="5">
        <v>12</v>
      </c>
      <c r="C1" s="5">
        <v>53</v>
      </c>
      <c r="D1" s="5">
        <v>50</v>
      </c>
      <c r="E1" s="5" t="s">
        <v>75</v>
      </c>
      <c r="F1" s="5">
        <v>40.052999999999997</v>
      </c>
      <c r="I1" s="5">
        <v>21</v>
      </c>
      <c r="J1" s="5">
        <v>20.5</v>
      </c>
      <c r="K1" s="5">
        <v>25</v>
      </c>
      <c r="L1" s="5">
        <v>15</v>
      </c>
      <c r="M1" s="5">
        <v>10.02</v>
      </c>
      <c r="N1" s="5">
        <v>9.5190000000000001</v>
      </c>
      <c r="O1" s="5">
        <f>1-(M1-N1)/M1</f>
        <v>0.95000000000000007</v>
      </c>
      <c r="P1" s="6">
        <f>M1*O1</f>
        <v>9.5190000000000001</v>
      </c>
      <c r="Q1" s="5">
        <f>K1+(I1-20)*0.36</f>
        <v>25.36</v>
      </c>
      <c r="R1" s="6">
        <f>L1+(J1-20)*0.36</f>
        <v>15.18</v>
      </c>
      <c r="S1" s="6">
        <f>(R1/F1)*100</f>
        <v>37.89978278780616</v>
      </c>
      <c r="T1" s="6">
        <f>Q1*100/F1</f>
        <v>63.316106159338879</v>
      </c>
      <c r="U1" s="6">
        <f>T1-S1</f>
        <v>25.416323371532719</v>
      </c>
      <c r="V1" s="6">
        <f>100 - T1</f>
        <v>36.683893840661121</v>
      </c>
    </row>
    <row r="2" spans="1:22" x14ac:dyDescent="0.2">
      <c r="C2" t="s">
        <v>141</v>
      </c>
    </row>
    <row r="3" spans="1:22" s="7" customFormat="1" ht="15.75" customHeight="1" x14ac:dyDescent="0.25">
      <c r="A3" s="5">
        <v>10</v>
      </c>
      <c r="B3" s="5">
        <v>9</v>
      </c>
      <c r="C3" s="5">
        <v>35</v>
      </c>
      <c r="D3" s="5">
        <v>50</v>
      </c>
      <c r="E3" s="5" t="s">
        <v>119</v>
      </c>
      <c r="F3" s="5">
        <v>40.021000000000001</v>
      </c>
      <c r="I3" s="5">
        <v>21</v>
      </c>
      <c r="J3" s="5">
        <v>20.5</v>
      </c>
      <c r="K3" s="5">
        <v>35</v>
      </c>
      <c r="L3" s="5">
        <v>26</v>
      </c>
      <c r="M3" s="5">
        <v>10.029</v>
      </c>
      <c r="N3" s="5">
        <v>9.8059999999999992</v>
      </c>
      <c r="O3" s="5">
        <f>1-(M3-N3)/M3</f>
        <v>0.97776448299930196</v>
      </c>
      <c r="P3" s="6">
        <f>M3*O3</f>
        <v>9.8059999999999992</v>
      </c>
      <c r="Q3" s="5">
        <f>K3+(I3-20)*0.36</f>
        <v>35.36</v>
      </c>
      <c r="R3" s="6">
        <f>L3+(J3-20)*0.36</f>
        <v>26.18</v>
      </c>
      <c r="S3" s="6">
        <f>(R3/F3)*100</f>
        <v>65.415656780190403</v>
      </c>
      <c r="T3" s="6">
        <f>Q3*100/F3</f>
        <v>88.353614352464959</v>
      </c>
      <c r="U3" s="6">
        <f>T3-S3</f>
        <v>22.937957572274556</v>
      </c>
      <c r="V3" s="6">
        <f>100 - T3</f>
        <v>11.646385647535041</v>
      </c>
    </row>
    <row r="4" spans="1:22" x14ac:dyDescent="0.2">
      <c r="C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Raw data</vt:lpstr>
      <vt:lpstr>weird 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</cp:lastModifiedBy>
  <dcterms:created xsi:type="dcterms:W3CDTF">2022-09-15T15:04:30Z</dcterms:created>
  <dcterms:modified xsi:type="dcterms:W3CDTF">2022-09-22T17:33:15Z</dcterms:modified>
</cp:coreProperties>
</file>