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filterPrivacy="1" autoCompressPictures="0"/>
  <xr:revisionPtr revIDLastSave="0" documentId="13_ncr:1_{3F385830-7ADE-4630-8F7C-C0E64315F083}" xr6:coauthVersionLast="43" xr6:coauthVersionMax="43" xr10:uidLastSave="{00000000-0000-0000-0000-000000000000}"/>
  <bookViews>
    <workbookView xWindow="-98" yWindow="-98" windowWidth="20715" windowHeight="13276" xr2:uid="{00000000-000D-0000-FFFF-FFFF00000000}"/>
  </bookViews>
  <sheets>
    <sheet name="Budget mensuel personnel" sheetId="1" r:id="rId1"/>
  </sheet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0" i="1" l="1"/>
  <c r="I20" i="1"/>
  <c r="C21" i="1"/>
  <c r="D21" i="1"/>
  <c r="H29" i="1"/>
  <c r="I29" i="1"/>
  <c r="C31" i="1"/>
  <c r="D31" i="1"/>
  <c r="H36" i="1"/>
  <c r="I36" i="1"/>
  <c r="C38" i="1"/>
  <c r="D38" i="1"/>
  <c r="H42" i="1"/>
  <c r="I42" i="1"/>
  <c r="C44" i="1"/>
  <c r="D44" i="1"/>
  <c r="H48" i="1"/>
  <c r="I48" i="1"/>
  <c r="C52" i="1"/>
  <c r="D52" i="1"/>
  <c r="H55" i="1"/>
  <c r="I55" i="1"/>
  <c r="C62" i="1"/>
  <c r="D62" i="1"/>
  <c r="E14" i="1" l="1"/>
  <c r="E13" i="1"/>
  <c r="E12" i="1"/>
  <c r="E30" i="1"/>
  <c r="J28" i="1"/>
  <c r="J35" i="1"/>
  <c r="E37" i="1"/>
  <c r="J51" i="1"/>
  <c r="J55" i="1" s="1"/>
  <c r="J52" i="1"/>
  <c r="J53" i="1"/>
  <c r="J54" i="1"/>
  <c r="J45" i="1"/>
  <c r="J46" i="1"/>
  <c r="J47" i="1"/>
  <c r="J39" i="1"/>
  <c r="J40" i="1"/>
  <c r="J41" i="1"/>
  <c r="J32" i="1"/>
  <c r="J33" i="1"/>
  <c r="J34" i="1"/>
  <c r="J23" i="1"/>
  <c r="J24" i="1"/>
  <c r="J25" i="1"/>
  <c r="J26" i="1"/>
  <c r="J27" i="1"/>
  <c r="J11" i="1"/>
  <c r="J12" i="1"/>
  <c r="J13" i="1"/>
  <c r="J14" i="1"/>
  <c r="J15" i="1"/>
  <c r="J16" i="1"/>
  <c r="J17" i="1"/>
  <c r="J18" i="1"/>
  <c r="J19" i="1"/>
  <c r="E55" i="1"/>
  <c r="E56" i="1"/>
  <c r="E57" i="1"/>
  <c r="E58" i="1"/>
  <c r="E59" i="1"/>
  <c r="E60" i="1"/>
  <c r="E61" i="1"/>
  <c r="E47" i="1"/>
  <c r="E48" i="1"/>
  <c r="E49" i="1"/>
  <c r="E50" i="1"/>
  <c r="E51" i="1"/>
  <c r="E41" i="1"/>
  <c r="E42" i="1"/>
  <c r="E43" i="1"/>
  <c r="E34" i="1"/>
  <c r="E35" i="1"/>
  <c r="E36" i="1"/>
  <c r="E24" i="1"/>
  <c r="E25" i="1"/>
  <c r="E26" i="1"/>
  <c r="E27" i="1"/>
  <c r="E28" i="1"/>
  <c r="E29" i="1"/>
  <c r="E11" i="1"/>
  <c r="E15" i="1"/>
  <c r="E16" i="1"/>
  <c r="E17" i="1"/>
  <c r="E18" i="1"/>
  <c r="E19" i="1"/>
  <c r="E20" i="1"/>
  <c r="E31" i="1" l="1"/>
  <c r="J48" i="1"/>
  <c r="E44" i="1"/>
  <c r="E21" i="1"/>
  <c r="E62" i="1"/>
  <c r="J42" i="1"/>
  <c r="E38" i="1"/>
  <c r="J20" i="1"/>
  <c r="J36" i="1"/>
  <c r="J29" i="1"/>
  <c r="E52" i="1"/>
</calcChain>
</file>

<file path=xl/sharedStrings.xml><?xml version="1.0" encoding="utf-8"?>
<sst xmlns="http://schemas.openxmlformats.org/spreadsheetml/2006/main" count="144" uniqueCount="82">
  <si>
    <t>Budget mensuel personnel</t>
  </si>
  <si>
    <t>REVENUS MENSUELS PRÉVUS</t>
  </si>
  <si>
    <t>REVENUS MENSUELS RÉELS</t>
  </si>
  <si>
    <t>LOGEMENT</t>
  </si>
  <si>
    <t>Emprunt ou loyer</t>
  </si>
  <si>
    <t>Abonnement câble</t>
  </si>
  <si>
    <t>Enlèvement des ordures ménagères</t>
  </si>
  <si>
    <t>Entretien ou réparations</t>
  </si>
  <si>
    <t>Fournitures</t>
  </si>
  <si>
    <t>Autres</t>
  </si>
  <si>
    <t>TRANSPORTS</t>
  </si>
  <si>
    <t>Assurance</t>
  </si>
  <si>
    <t>Autorisation</t>
  </si>
  <si>
    <t>Carburant</t>
  </si>
  <si>
    <t>Entretien</t>
  </si>
  <si>
    <t>ASSURANCES</t>
  </si>
  <si>
    <t>Maison</t>
  </si>
  <si>
    <t>Santé</t>
  </si>
  <si>
    <t>Vie</t>
  </si>
  <si>
    <t>ALIMENTATION</t>
  </si>
  <si>
    <t>Courses</t>
  </si>
  <si>
    <t>Restaurant</t>
  </si>
  <si>
    <t>ANIMAUX</t>
  </si>
  <si>
    <t>Alimentation</t>
  </si>
  <si>
    <t>Frais médicaux</t>
  </si>
  <si>
    <t>Toilettage</t>
  </si>
  <si>
    <t>Jouets</t>
  </si>
  <si>
    <t>SOINS PERSONNELS</t>
  </si>
  <si>
    <t>Coiffeur/manucure</t>
  </si>
  <si>
    <t>Habillement</t>
  </si>
  <si>
    <t>Nettoyage à sec</t>
  </si>
  <si>
    <t>Club de sport</t>
  </si>
  <si>
    <t>Cotisations ou frais d’inscription</t>
  </si>
  <si>
    <t>Revenu 1</t>
  </si>
  <si>
    <t>Revenu supplémentaire</t>
  </si>
  <si>
    <t>Revenu mensuel total</t>
  </si>
  <si>
    <t>Coût prévu</t>
  </si>
  <si>
    <t>Coût réel</t>
  </si>
  <si>
    <t>Écart</t>
  </si>
  <si>
    <t xml:space="preserve">DÉPENSES PRÉVUES TOTALES </t>
  </si>
  <si>
    <t xml:space="preserve">DÉPENSES RÉELLES TOTALES </t>
  </si>
  <si>
    <t>Écart des dépenses totales</t>
  </si>
  <si>
    <t>SOLDE PRÉVU</t>
  </si>
  <si>
    <t>SOLDE RÉEL</t>
  </si>
  <si>
    <t>ÉCART DE SOLDE (réel moins prévu)</t>
  </si>
  <si>
    <t>LOISIRS</t>
  </si>
  <si>
    <t>Vidéo/DVD</t>
  </si>
  <si>
    <t>CD</t>
  </si>
  <si>
    <t>Cinéma</t>
  </si>
  <si>
    <t>Concerts</t>
  </si>
  <si>
    <t>Événements sportifs</t>
  </si>
  <si>
    <t>Théâtre</t>
  </si>
  <si>
    <t>CRÉDITS</t>
  </si>
  <si>
    <t>Carte de crédit</t>
  </si>
  <si>
    <t>TAXES</t>
  </si>
  <si>
    <t>Fédéraux</t>
  </si>
  <si>
    <t>Régionaux</t>
  </si>
  <si>
    <t>Locaux</t>
  </si>
  <si>
    <t>ÉCONOMIES OU INVESTISSEMENTS</t>
  </si>
  <si>
    <t>Compte d’épargne retraite</t>
  </si>
  <si>
    <t>CADEAUX ET DONS</t>
  </si>
  <si>
    <t>Association caritative 1</t>
  </si>
  <si>
    <t>Association caritative 2</t>
  </si>
  <si>
    <t>Association caritative 3</t>
  </si>
  <si>
    <t>JURIQUE</t>
  </si>
  <si>
    <t>Avocat</t>
  </si>
  <si>
    <t>Pension alimentaire</t>
  </si>
  <si>
    <t>Paiements suite à un recours ou à un jugement</t>
  </si>
  <si>
    <t>(Revenu moins dépenses prévus)</t>
  </si>
  <si>
    <t>(Revenu moins dépenses réels)</t>
  </si>
  <si>
    <t>Summa</t>
  </si>
  <si>
    <t xml:space="preserve">Personnels sur 48 mois </t>
  </si>
  <si>
    <t>Prêt PC</t>
  </si>
  <si>
    <t>Prêt Iron Hack</t>
  </si>
  <si>
    <t>Navigo</t>
  </si>
  <si>
    <t>Orange</t>
  </si>
  <si>
    <t>Spotify</t>
  </si>
  <si>
    <t>Microsoft</t>
  </si>
  <si>
    <t>Magazine</t>
  </si>
  <si>
    <t>Prêt Maman</t>
  </si>
  <si>
    <t>GAV</t>
  </si>
  <si>
    <t>Résiliation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</si>
</sst>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0\ &quot;€&quot;;\-#,##0\ &quot;€&quot;"/>
    <numFmt numFmtId="42" formatCode="_-* #,##0\ &quot;€&quot;_-;\-* #,##0\ &quot;€&quot;_-;_-* &quot;-&quot;\ &quot;€&quot;_-;_-@_-"/>
    <numFmt numFmtId="164" formatCode="_(* #,##0_);_(* \(#,##0\);_(* &quot;-&quot;_);_(@_)"/>
    <numFmt numFmtId="165" formatCode="_(* #,##0.00_);_(* \(#,##0.00\);_(* &quot;-&quot;??_);_(@_)"/>
    <numFmt numFmtId="166" formatCode="#,##0\ &quot;€&quot;"/>
  </numFmts>
  <fonts count="30" x14ac:knownFonts="1">
    <font>
      <sz val="10"/>
      <color theme="1"/>
      <name val="Microsoft Sans Serif"/>
      <family val="2"/>
      <scheme val="minor"/>
    </font>
    <font>
      <sz val="11"/>
      <color theme="1"/>
      <name val="Microsoft Sans Serif"/>
      <family val="2"/>
      <scheme val="minor"/>
    </font>
    <font>
      <sz val="8"/>
      <color theme="1"/>
      <name val="Arial"/>
      <family val="2"/>
    </font>
    <font>
      <sz val="10"/>
      <color indexed="63"/>
      <name val="Microsoft Sans Serif"/>
      <family val="2"/>
      <scheme val="minor"/>
    </font>
    <font>
      <b/>
      <sz val="10"/>
      <color indexed="63"/>
      <name val="Microsoft Sans Serif"/>
      <family val="2"/>
      <scheme val="minor"/>
    </font>
    <font>
      <sz val="10"/>
      <name val="Microsoft Sans Serif"/>
      <family val="2"/>
      <scheme val="minor"/>
    </font>
    <font>
      <b/>
      <sz val="10"/>
      <name val="Microsoft Sans Serif"/>
      <family val="2"/>
      <scheme val="minor"/>
    </font>
    <font>
      <b/>
      <sz val="10"/>
      <color theme="3"/>
      <name val="Microsoft Sans Serif"/>
      <family val="2"/>
      <scheme val="minor"/>
    </font>
    <font>
      <b/>
      <sz val="10"/>
      <color theme="4"/>
      <name val="Microsoft Sans Serif"/>
      <family val="2"/>
      <scheme val="minor"/>
    </font>
    <font>
      <sz val="10"/>
      <color theme="3"/>
      <name val="Microsoft Sans Serif"/>
      <family val="2"/>
      <scheme val="minor"/>
    </font>
    <font>
      <sz val="10"/>
      <color theme="4"/>
      <name val="Microsoft Sans Serif"/>
      <family val="2"/>
      <scheme val="minor"/>
    </font>
    <font>
      <sz val="30"/>
      <color theme="3"/>
      <name val="Franklin Gothic Demi"/>
      <family val="2"/>
      <scheme val="major"/>
    </font>
    <font>
      <sz val="10"/>
      <color theme="1"/>
      <name val="Microsoft Sans Serif"/>
      <family val="2"/>
      <scheme val="minor"/>
    </font>
    <font>
      <b/>
      <sz val="10"/>
      <color theme="1"/>
      <name val="Microsoft Sans Serif"/>
      <family val="2"/>
      <scheme val="minor"/>
    </font>
    <font>
      <sz val="18"/>
      <color theme="3"/>
      <name val="Franklin Gothic Demi"/>
      <family val="2"/>
      <scheme val="major"/>
    </font>
    <font>
      <b/>
      <sz val="15"/>
      <color theme="3"/>
      <name val="Microsoft Sans Serif"/>
      <family val="2"/>
      <scheme val="minor"/>
    </font>
    <font>
      <b/>
      <sz val="13"/>
      <color theme="3"/>
      <name val="Microsoft Sans Serif"/>
      <family val="2"/>
      <scheme val="minor"/>
    </font>
    <font>
      <b/>
      <sz val="11"/>
      <color theme="3"/>
      <name val="Microsoft Sans Serif"/>
      <family val="2"/>
      <scheme val="minor"/>
    </font>
    <font>
      <sz val="11"/>
      <color rgb="FF006100"/>
      <name val="Microsoft Sans Serif"/>
      <family val="2"/>
      <scheme val="minor"/>
    </font>
    <font>
      <sz val="11"/>
      <color rgb="FF9C0006"/>
      <name val="Microsoft Sans Serif"/>
      <family val="2"/>
      <scheme val="minor"/>
    </font>
    <font>
      <sz val="11"/>
      <color rgb="FF9C5700"/>
      <name val="Microsoft Sans Serif"/>
      <family val="2"/>
      <scheme val="minor"/>
    </font>
    <font>
      <sz val="11"/>
      <color rgb="FF3F3F76"/>
      <name val="Microsoft Sans Serif"/>
      <family val="2"/>
      <scheme val="minor"/>
    </font>
    <font>
      <b/>
      <sz val="11"/>
      <color rgb="FF3F3F3F"/>
      <name val="Microsoft Sans Serif"/>
      <family val="2"/>
      <scheme val="minor"/>
    </font>
    <font>
      <b/>
      <sz val="11"/>
      <color rgb="FFFA7D00"/>
      <name val="Microsoft Sans Serif"/>
      <family val="2"/>
      <scheme val="minor"/>
    </font>
    <font>
      <sz val="11"/>
      <color rgb="FFFA7D00"/>
      <name val="Microsoft Sans Serif"/>
      <family val="2"/>
      <scheme val="minor"/>
    </font>
    <font>
      <b/>
      <sz val="11"/>
      <color theme="0"/>
      <name val="Microsoft Sans Serif"/>
      <family val="2"/>
      <scheme val="minor"/>
    </font>
    <font>
      <sz val="11"/>
      <color rgb="FFFF0000"/>
      <name val="Microsoft Sans Serif"/>
      <family val="2"/>
      <scheme val="minor"/>
    </font>
    <font>
      <i/>
      <sz val="11"/>
      <color rgb="FF7F7F7F"/>
      <name val="Microsoft Sans Serif"/>
      <family val="2"/>
      <scheme val="minor"/>
    </font>
    <font>
      <b/>
      <sz val="11"/>
      <color theme="1"/>
      <name val="Microsoft Sans Serif"/>
      <family val="2"/>
      <scheme val="minor"/>
    </font>
    <font>
      <sz val="11"/>
      <color theme="0"/>
      <name val="Microsoft Sans Serif"/>
      <family val="2"/>
      <scheme val="minor"/>
    </font>
  </fonts>
  <fills count="40">
    <fill>
      <patternFill patternType="none"/>
    </fill>
    <fill>
      <patternFill patternType="gray125"/>
    </fill>
    <fill>
      <patternFill patternType="solid">
        <fgColor indexed="9"/>
        <bgColor auto="1"/>
      </patternFill>
    </fill>
    <fill>
      <patternFill patternType="solid">
        <fgColor theme="4" tint="0.79998168889431442"/>
        <bgColor indexed="64"/>
      </patternFill>
    </fill>
    <fill>
      <patternFill patternType="solid">
        <fgColor theme="4"/>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1">
    <border>
      <left/>
      <right/>
      <top/>
      <bottom/>
      <diagonal/>
    </border>
    <border>
      <left/>
      <right/>
      <top/>
      <bottom style="thin">
        <color theme="0"/>
      </bottom>
      <diagonal/>
    </border>
    <border>
      <left/>
      <right/>
      <top style="thin">
        <color theme="0"/>
      </top>
      <bottom/>
      <diagonal/>
    </border>
    <border>
      <left style="medium">
        <color theme="3"/>
      </left>
      <right/>
      <top style="medium">
        <color theme="3"/>
      </top>
      <bottom style="medium">
        <color theme="3"/>
      </bottom>
      <diagonal/>
    </border>
    <border>
      <left/>
      <right style="medium">
        <color theme="3"/>
      </right>
      <top style="medium">
        <color theme="3"/>
      </top>
      <bottom style="medium">
        <color theme="3"/>
      </bottom>
      <diagonal/>
    </border>
    <border>
      <left/>
      <right/>
      <top style="medium">
        <color theme="3"/>
      </top>
      <bottom style="medium">
        <color theme="3"/>
      </bottom>
      <diagonal/>
    </border>
    <border>
      <left/>
      <right/>
      <top style="thin">
        <color theme="0"/>
      </top>
      <bottom style="thin">
        <color theme="3"/>
      </bottom>
      <diagonal/>
    </border>
    <border>
      <left/>
      <right/>
      <top/>
      <bottom style="medium">
        <color theme="3"/>
      </bottom>
      <diagonal/>
    </border>
    <border>
      <left style="thin">
        <color theme="3"/>
      </left>
      <right/>
      <top style="thin">
        <color theme="3"/>
      </top>
      <bottom style="medium">
        <color theme="3"/>
      </bottom>
      <diagonal/>
    </border>
    <border>
      <left/>
      <right style="thin">
        <color theme="3"/>
      </right>
      <top style="thin">
        <color theme="0"/>
      </top>
      <bottom style="thin">
        <color theme="3"/>
      </bottom>
      <diagonal/>
    </border>
    <border>
      <left/>
      <right style="thin">
        <color theme="3"/>
      </right>
      <top style="medium">
        <color theme="3"/>
      </top>
      <bottom style="medium">
        <color theme="3"/>
      </bottom>
      <diagonal/>
    </border>
    <border>
      <left/>
      <right/>
      <top style="medium">
        <color theme="3"/>
      </top>
      <bottom/>
      <diagonal/>
    </border>
    <border>
      <left style="thin">
        <color theme="3"/>
      </left>
      <right/>
      <top style="medium">
        <color theme="3"/>
      </top>
      <bottom/>
      <diagonal/>
    </border>
    <border>
      <left/>
      <right/>
      <top style="medium">
        <color theme="0"/>
      </top>
      <bottom/>
      <diagonal/>
    </border>
    <border>
      <left/>
      <right/>
      <top/>
      <bottom style="medium">
        <color theme="0"/>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right style="medium">
        <color theme="4" tint="0.79998168889431442"/>
      </right>
      <top style="medium">
        <color theme="4" tint="0.79998168889431442"/>
      </top>
      <bottom style="medium">
        <color theme="4" tint="0.79998168889431442"/>
      </bottom>
      <diagonal/>
    </border>
    <border>
      <left/>
      <right style="medium">
        <color theme="4" tint="0.79998168889431442"/>
      </right>
      <top/>
      <bottom/>
      <diagonal/>
    </border>
    <border>
      <left/>
      <right style="medium">
        <color theme="4" tint="0.79998168889431442"/>
      </right>
      <top/>
      <bottom style="medium">
        <color theme="4" tint="0.79998168889431442"/>
      </bottom>
      <diagonal/>
    </border>
    <border>
      <left/>
      <right style="medium">
        <color theme="4" tint="0.79998168889431442"/>
      </right>
      <top style="medium">
        <color theme="4" tint="0.79998168889431442"/>
      </top>
      <bottom/>
      <diagonal/>
    </border>
    <border>
      <left style="medium">
        <color theme="4" tint="0.79998168889431442"/>
      </left>
      <right style="medium">
        <color theme="4" tint="0.79998168889431442"/>
      </right>
      <top/>
      <bottom style="medium">
        <color theme="4" tint="0.79998168889431442"/>
      </bottom>
      <diagonal/>
    </border>
    <border>
      <left style="medium">
        <color theme="4" tint="0.79998168889431442"/>
      </left>
      <right style="medium">
        <color theme="4" tint="0.79998168889431442"/>
      </right>
      <top/>
      <bottom/>
      <diagonal/>
    </border>
    <border>
      <left style="medium">
        <color theme="4" tint="0.79998168889431442"/>
      </left>
      <right style="medium">
        <color theme="4" tint="0.79998168889431442"/>
      </right>
      <top style="medium">
        <color theme="4" tint="0.79998168889431442"/>
      </top>
      <bottom/>
      <diagonal/>
    </border>
    <border>
      <left style="medium">
        <color theme="3"/>
      </left>
      <right style="medium">
        <color theme="4" tint="0.79998168889431442"/>
      </right>
      <top style="medium">
        <color theme="3"/>
      </top>
      <bottom style="medium">
        <color theme="3"/>
      </bottom>
      <diagonal/>
    </border>
    <border>
      <left style="medium">
        <color theme="4" tint="0.79998168889431442"/>
      </left>
      <right style="medium">
        <color theme="3"/>
      </right>
      <top style="medium">
        <color theme="3"/>
      </top>
      <bottom style="medium">
        <color theme="3"/>
      </bottom>
      <diagonal/>
    </border>
    <border>
      <left style="medium">
        <color theme="4" tint="0.79998168889431442"/>
      </left>
      <right/>
      <top style="medium">
        <color theme="3"/>
      </top>
      <bottom style="medium">
        <color theme="3"/>
      </bottom>
      <diagonal/>
    </border>
    <border>
      <left/>
      <right style="medium">
        <color theme="4" tint="0.79998168889431442"/>
      </right>
      <top style="medium">
        <color theme="3"/>
      </top>
      <bottom style="medium">
        <color theme="3"/>
      </bottom>
      <diagonal/>
    </border>
    <border>
      <left style="medium">
        <color theme="3"/>
      </left>
      <right/>
      <top/>
      <bottom/>
      <diagonal/>
    </border>
    <border>
      <left/>
      <right/>
      <top style="medium">
        <color theme="6" tint="0.79998168889431442"/>
      </top>
      <bottom style="medium">
        <color theme="6" tint="0.79998168889431442"/>
      </bottom>
      <diagonal/>
    </border>
    <border>
      <left/>
      <right style="medium">
        <color theme="6" tint="0.79998168889431442"/>
      </right>
      <top style="medium">
        <color theme="3"/>
      </top>
      <bottom style="medium">
        <color theme="3"/>
      </bottom>
      <diagonal/>
    </border>
    <border>
      <left style="medium">
        <color theme="4" tint="0.79998168889431442"/>
      </left>
      <right style="medium">
        <color theme="6" tint="0.79998168889431442"/>
      </right>
      <top style="medium">
        <color theme="3"/>
      </top>
      <bottom/>
      <diagonal/>
    </border>
    <border>
      <left/>
      <right style="medium">
        <color theme="6" tint="0.79998168889431442"/>
      </right>
      <top style="medium">
        <color theme="6" tint="0.79998168889431442"/>
      </top>
      <bottom style="medium">
        <color theme="6" tint="0.79998168889431442"/>
      </bottom>
      <diagonal/>
    </border>
    <border>
      <left style="medium">
        <color theme="6" tint="0.79998168889431442"/>
      </left>
      <right style="medium">
        <color theme="6" tint="0.79998168889431442"/>
      </right>
      <top style="medium">
        <color theme="6" tint="0.79998168889431442"/>
      </top>
      <bottom style="medium">
        <color theme="6" tint="0.79998168889431442"/>
      </bottom>
      <diagonal/>
    </border>
    <border>
      <left style="medium">
        <color theme="6" tint="0.79998168889431442"/>
      </left>
      <right style="medium">
        <color theme="6" tint="0.79998168889431442"/>
      </right>
      <top style="medium">
        <color theme="6" tint="0.79998168889431442"/>
      </top>
      <bottom/>
      <diagonal/>
    </border>
    <border>
      <left style="medium">
        <color theme="6" tint="0.79998168889431442"/>
      </left>
      <right style="medium">
        <color theme="6" tint="0.79998168889431442"/>
      </right>
      <top/>
      <bottom style="medium">
        <color theme="6" tint="0.79998168889431442"/>
      </bottom>
      <diagonal/>
    </border>
    <border>
      <left/>
      <right style="medium">
        <color theme="6" tint="0.79998168889431442"/>
      </right>
      <top/>
      <bottom style="medium">
        <color theme="3"/>
      </bottom>
      <diagonal/>
    </border>
    <border>
      <left style="medium">
        <color theme="6" tint="0.79998168889431442"/>
      </left>
      <right style="medium">
        <color theme="6" tint="0.79998168889431442"/>
      </right>
      <top/>
      <bottom/>
      <diagonal/>
    </border>
    <border>
      <left style="medium">
        <color theme="6" tint="0.79998168889431442"/>
      </left>
      <right/>
      <top/>
      <bottom/>
      <diagonal/>
    </border>
    <border>
      <left style="medium">
        <color theme="6" tint="0.79998168889431442"/>
      </left>
      <right style="medium">
        <color theme="6" tint="0.79998168889431442"/>
      </right>
      <top style="medium">
        <color theme="3"/>
      </top>
      <bottom style="medium">
        <color theme="3"/>
      </bottom>
      <diagonal/>
    </border>
    <border>
      <left style="medium">
        <color theme="6" tint="0.79998168889431442"/>
      </left>
      <right style="medium">
        <color theme="6" tint="0.79998168889431442"/>
      </right>
      <top style="medium">
        <color theme="3"/>
      </top>
      <bottom/>
      <diagonal/>
    </border>
    <border>
      <left style="medium">
        <color theme="6" tint="0.79998168889431442"/>
      </left>
      <right style="medium">
        <color theme="6" tint="0.79998168889431442"/>
      </right>
      <top style="medium">
        <color theme="6" tint="0.79998168889431442"/>
      </top>
      <bottom style="medium">
        <color theme="3"/>
      </bottom>
      <diagonal/>
    </border>
    <border>
      <left style="medium">
        <color theme="6" tint="0.79998168889431442"/>
      </left>
      <right style="medium">
        <color theme="6" tint="0.79998168889431442"/>
      </right>
      <top style="medium">
        <color theme="3"/>
      </top>
      <bottom style="medium">
        <color theme="6" tint="0.79998168889431442"/>
      </bottom>
      <diagonal/>
    </border>
    <border>
      <left style="medium">
        <color theme="6" tint="0.79998168889431442"/>
      </left>
      <right style="medium">
        <color theme="4" tint="0.79998168889431442"/>
      </right>
      <top style="medium">
        <color theme="3"/>
      </top>
      <bottom style="medium">
        <color theme="3"/>
      </bottom>
      <diagonal/>
    </border>
    <border>
      <left/>
      <right style="medium">
        <color theme="6" tint="0.79998168889431442"/>
      </right>
      <top/>
      <bottom/>
      <diagonal/>
    </border>
    <border>
      <left style="medium">
        <color theme="6" tint="0.79998168889431442"/>
      </left>
      <right style="medium">
        <color theme="3"/>
      </right>
      <top style="medium">
        <color theme="3"/>
      </top>
      <bottom style="medium">
        <color theme="3"/>
      </bottom>
      <diagonal/>
    </border>
    <border>
      <left style="medium">
        <color theme="6" tint="0.79998168889431442"/>
      </left>
      <right/>
      <top style="medium">
        <color theme="3"/>
      </top>
      <bottom style="medium">
        <color theme="3"/>
      </bottom>
      <diagonal/>
    </border>
    <border>
      <left style="medium">
        <color theme="4" tint="0.79998168889431442"/>
      </left>
      <right style="medium">
        <color theme="3"/>
      </right>
      <top style="medium">
        <color theme="3"/>
      </top>
      <bottom style="medium">
        <color theme="6" tint="0.79998168889431442"/>
      </bottom>
      <diagonal/>
    </border>
    <border>
      <left style="medium">
        <color theme="3"/>
      </left>
      <right/>
      <top/>
      <bottom style="medium">
        <color theme="3"/>
      </bottom>
      <diagonal/>
    </border>
    <border>
      <left style="medium">
        <color theme="3"/>
      </left>
      <right style="medium">
        <color theme="6" tint="0.79998168889431442"/>
      </right>
      <top style="medium">
        <color theme="3"/>
      </top>
      <bottom style="medium">
        <color theme="3"/>
      </bottom>
      <diagonal/>
    </border>
    <border>
      <left/>
      <right style="medium">
        <color theme="6" tint="0.79998168889431442"/>
      </right>
      <top style="medium">
        <color theme="3"/>
      </top>
      <bottom/>
      <diagonal/>
    </border>
    <border>
      <left/>
      <right/>
      <top style="medium">
        <color theme="6" tint="0.79998168889431442"/>
      </top>
      <bottom/>
      <diagonal/>
    </border>
    <border>
      <left/>
      <right style="medium">
        <color theme="6" tint="0.79998168889431442"/>
      </right>
      <top style="medium">
        <color theme="6" tint="0.79998168889431442"/>
      </top>
      <bottom style="medium">
        <color theme="3"/>
      </bottom>
      <diagonal/>
    </border>
    <border>
      <left/>
      <right/>
      <top style="medium">
        <color theme="6" tint="0.79998168889431442"/>
      </top>
      <bottom style="medium">
        <color theme="3"/>
      </bottom>
      <diagonal/>
    </border>
    <border>
      <left/>
      <right/>
      <top style="thin">
        <color theme="3"/>
      </top>
      <bottom style="medium">
        <color theme="3"/>
      </bottom>
      <diagonal/>
    </border>
    <border>
      <left/>
      <right style="thin">
        <color theme="3"/>
      </right>
      <top style="thin">
        <color theme="3"/>
      </top>
      <bottom style="medium">
        <color theme="3"/>
      </bottom>
      <diagonal/>
    </border>
    <border>
      <left/>
      <right/>
      <top style="medium">
        <color theme="3"/>
      </top>
      <bottom style="thin">
        <color theme="3"/>
      </bottom>
      <diagonal/>
    </border>
    <border>
      <left/>
      <right style="thin">
        <color theme="3"/>
      </right>
      <top style="medium">
        <color theme="3"/>
      </top>
      <bottom style="thin">
        <color theme="3"/>
      </bottom>
      <diagonal/>
    </border>
    <border>
      <left/>
      <right/>
      <top style="thin">
        <color theme="2"/>
      </top>
      <bottom/>
      <diagonal/>
    </border>
    <border>
      <left style="thin">
        <color theme="3"/>
      </left>
      <right/>
      <top style="medium">
        <color theme="3"/>
      </top>
      <bottom style="medium">
        <color theme="3"/>
      </bottom>
      <diagonal/>
    </border>
    <border>
      <left style="thin">
        <color theme="3"/>
      </left>
      <right style="thin">
        <color theme="0"/>
      </right>
      <top style="medium">
        <color theme="3"/>
      </top>
      <bottom style="medium">
        <color theme="3"/>
      </bottom>
      <diagonal/>
    </border>
    <border>
      <left style="thin">
        <color theme="3"/>
      </left>
      <right style="thin">
        <color theme="0"/>
      </right>
      <top/>
      <bottom style="medium">
        <color theme="3"/>
      </bottom>
      <diagonal/>
    </border>
    <border>
      <left style="thin">
        <color theme="0"/>
      </left>
      <right/>
      <top/>
      <bottom/>
      <diagonal/>
    </border>
    <border>
      <left/>
      <right style="thin">
        <color theme="3"/>
      </right>
      <top/>
      <bottom/>
      <diagonal/>
    </border>
    <border>
      <left style="thin">
        <color theme="3"/>
      </left>
      <right style="thin">
        <color theme="0"/>
      </right>
      <top/>
      <bottom style="thin">
        <color theme="3"/>
      </bottom>
      <diagonal/>
    </border>
    <border>
      <left style="thin">
        <color theme="0"/>
      </left>
      <right/>
      <top style="thin">
        <color theme="2"/>
      </top>
      <bottom/>
      <diagonal/>
    </border>
    <border>
      <left style="thin">
        <color theme="3"/>
      </left>
      <right/>
      <top style="medium">
        <color theme="3"/>
      </top>
      <bottom style="thin">
        <color theme="3"/>
      </bottom>
      <diagonal/>
    </border>
    <border>
      <left style="medium">
        <color theme="6" tint="0.79998168889431442"/>
      </left>
      <right style="medium">
        <color theme="6" tint="0.79998168889431442"/>
      </right>
      <top/>
      <bottom style="medium">
        <color theme="3"/>
      </bottom>
      <diagonal/>
    </border>
    <border>
      <left style="medium">
        <color theme="6" tint="0.79998168889431442"/>
      </left>
      <right style="medium">
        <color theme="6" tint="0.79998168889431442"/>
      </right>
      <top style="medium">
        <color theme="6" tint="0.79998168889431442"/>
      </top>
      <bottom style="medium">
        <color theme="6" tint="0.79995117038483843"/>
      </bottom>
      <diagonal/>
    </border>
    <border>
      <left style="medium">
        <color theme="6" tint="0.79998168889431442"/>
      </left>
      <right style="medium">
        <color theme="6" tint="0.79995117038483843"/>
      </right>
      <top style="medium">
        <color theme="3"/>
      </top>
      <bottom/>
      <diagonal/>
    </border>
    <border>
      <left style="medium">
        <color theme="6" tint="0.79998168889431442"/>
      </left>
      <right style="medium">
        <color theme="6" tint="0.79995117038483843"/>
      </right>
      <top style="medium">
        <color theme="6" tint="0.79998168889431442"/>
      </top>
      <bottom style="medium">
        <color theme="6" tint="0.79998168889431442"/>
      </bottom>
      <diagonal/>
    </border>
    <border>
      <left style="medium">
        <color theme="6" tint="0.79998168889431442"/>
      </left>
      <right style="medium">
        <color theme="6" tint="0.79995117038483843"/>
      </right>
      <top/>
      <bottom style="medium">
        <color theme="3"/>
      </bottom>
      <diagonal/>
    </border>
    <border>
      <left style="medium">
        <color theme="4" tint="0.79998168889431442"/>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5" fontId="12" fillId="0" borderId="0" applyFont="0" applyFill="0" applyBorder="0" applyProtection="0">
      <alignment horizontal="left" vertical="center" indent="1"/>
    </xf>
    <xf numFmtId="165" fontId="12" fillId="0" borderId="0" applyFont="0" applyFill="0" applyBorder="0" applyAlignment="0" applyProtection="0"/>
    <xf numFmtId="16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4" fillId="0" borderId="0" applyNumberFormat="0" applyFill="0" applyBorder="0" applyAlignment="0" applyProtection="0"/>
    <xf numFmtId="0" fontId="15" fillId="0" borderId="72" applyNumberFormat="0" applyFill="0" applyAlignment="0" applyProtection="0"/>
    <xf numFmtId="0" fontId="16" fillId="0" borderId="73" applyNumberFormat="0" applyFill="0" applyAlignment="0" applyProtection="0"/>
    <xf numFmtId="0" fontId="17" fillId="0" borderId="74" applyNumberFormat="0" applyFill="0" applyAlignment="0" applyProtection="0"/>
    <xf numFmtId="0" fontId="17" fillId="0" borderId="0" applyNumberFormat="0" applyFill="0" applyBorder="0" applyAlignment="0" applyProtection="0"/>
    <xf numFmtId="0" fontId="18" fillId="9" borderId="0" applyNumberFormat="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75" applyNumberFormat="0" applyAlignment="0" applyProtection="0"/>
    <xf numFmtId="0" fontId="22" fillId="13" borderId="76" applyNumberFormat="0" applyAlignment="0" applyProtection="0"/>
    <xf numFmtId="0" fontId="23" fillId="13" borderId="75" applyNumberFormat="0" applyAlignment="0" applyProtection="0"/>
    <xf numFmtId="0" fontId="24" fillId="0" borderId="77" applyNumberFormat="0" applyFill="0" applyAlignment="0" applyProtection="0"/>
    <xf numFmtId="0" fontId="25" fillId="14" borderId="78" applyNumberFormat="0" applyAlignment="0" applyProtection="0"/>
    <xf numFmtId="0" fontId="26" fillId="0" borderId="0" applyNumberFormat="0" applyFill="0" applyBorder="0" applyAlignment="0" applyProtection="0"/>
    <xf numFmtId="0" fontId="12" fillId="15" borderId="79" applyNumberFormat="0" applyFont="0" applyAlignment="0" applyProtection="0"/>
    <xf numFmtId="0" fontId="27" fillId="0" borderId="0" applyNumberFormat="0" applyFill="0" applyBorder="0" applyAlignment="0" applyProtection="0"/>
    <xf numFmtId="0" fontId="28" fillId="0" borderId="80" applyNumberFormat="0" applyFill="0" applyAlignment="0" applyProtection="0"/>
    <xf numFmtId="0" fontId="2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9"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166">
    <xf numFmtId="0" fontId="0" fillId="0" borderId="0" xfId="0"/>
    <xf numFmtId="0" fontId="3" fillId="0" borderId="0" xfId="0" applyFont="1" applyAlignment="1">
      <alignment horizontal="left" vertical="center"/>
    </xf>
    <xf numFmtId="0" fontId="5" fillId="0" borderId="0" xfId="0" applyFont="1" applyAlignment="1">
      <alignment horizontal="left" vertical="center"/>
    </xf>
    <xf numFmtId="0" fontId="4" fillId="0" borderId="0" xfId="0" applyFont="1" applyAlignment="1">
      <alignment horizontal="left" vertical="center" wrapText="1" inden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xf>
    <xf numFmtId="0" fontId="5" fillId="0" borderId="17" xfId="0" applyFont="1" applyBorder="1" applyAlignment="1">
      <alignment horizontal="left" vertical="center"/>
    </xf>
    <xf numFmtId="0" fontId="10" fillId="5" borderId="23" xfId="0" applyFont="1" applyFill="1" applyBorder="1" applyAlignment="1">
      <alignment horizontal="left" vertical="center" indent="1"/>
    </xf>
    <xf numFmtId="0" fontId="9" fillId="0" borderId="0" xfId="0" applyFont="1" applyAlignment="1">
      <alignment horizontal="left" vertical="center" indent="1"/>
    </xf>
    <xf numFmtId="0" fontId="10" fillId="5" borderId="3" xfId="0" applyFont="1" applyFill="1" applyBorder="1" applyAlignment="1">
      <alignment horizontal="left" vertical="center" indent="1"/>
    </xf>
    <xf numFmtId="0" fontId="10" fillId="5" borderId="25" xfId="0" applyFont="1" applyFill="1" applyBorder="1" applyAlignment="1">
      <alignment horizontal="center" vertical="center"/>
    </xf>
    <xf numFmtId="0" fontId="10" fillId="5" borderId="24" xfId="0" applyFont="1" applyFill="1" applyBorder="1" applyAlignment="1">
      <alignment horizontal="center" vertical="center"/>
    </xf>
    <xf numFmtId="0" fontId="6" fillId="0" borderId="27" xfId="0" applyFont="1" applyBorder="1" applyAlignment="1">
      <alignment horizontal="left" vertical="center" wrapText="1"/>
    </xf>
    <xf numFmtId="0" fontId="10" fillId="5" borderId="26"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40" xfId="0" applyFont="1" applyFill="1" applyBorder="1" applyAlignment="1">
      <alignment horizontal="center" vertical="center"/>
    </xf>
    <xf numFmtId="0" fontId="10" fillId="5" borderId="44" xfId="0" applyFont="1" applyFill="1" applyBorder="1" applyAlignment="1">
      <alignment horizontal="center" vertical="center"/>
    </xf>
    <xf numFmtId="0" fontId="10" fillId="5" borderId="45" xfId="0" applyFont="1" applyFill="1" applyBorder="1" applyAlignment="1">
      <alignment horizontal="center" vertical="center"/>
    </xf>
    <xf numFmtId="0" fontId="10" fillId="5" borderId="47" xfId="0" applyFont="1" applyFill="1" applyBorder="1" applyAlignment="1">
      <alignment horizontal="left" vertical="center" indent="1"/>
    </xf>
    <xf numFmtId="0" fontId="10" fillId="5" borderId="48" xfId="0" applyFont="1" applyFill="1" applyBorder="1" applyAlignment="1">
      <alignment horizontal="left" vertical="center" indent="1"/>
    </xf>
    <xf numFmtId="0" fontId="10" fillId="5" borderId="38" xfId="0" applyFont="1" applyFill="1" applyBorder="1" applyAlignment="1">
      <alignment horizontal="center" vertical="center"/>
    </xf>
    <xf numFmtId="0" fontId="3" fillId="0" borderId="43" xfId="0" applyFont="1" applyBorder="1" applyAlignment="1">
      <alignment horizontal="left" vertical="center"/>
    </xf>
    <xf numFmtId="0" fontId="5" fillId="0" borderId="43" xfId="0" applyFont="1" applyBorder="1" applyAlignment="1">
      <alignment horizontal="left"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0" xfId="0" applyFont="1" applyAlignment="1">
      <alignment horizontal="center" vertical="center"/>
    </xf>
    <xf numFmtId="0" fontId="9" fillId="0" borderId="20" xfId="0" applyFont="1" applyBorder="1" applyAlignment="1">
      <alignment horizontal="left" vertical="center" indent="1" shrinkToFit="1"/>
    </xf>
    <xf numFmtId="0" fontId="9" fillId="3" borderId="21" xfId="0" applyFont="1" applyFill="1" applyBorder="1" applyAlignment="1">
      <alignment horizontal="left" vertical="center" indent="1" shrinkToFit="1"/>
    </xf>
    <xf numFmtId="0" fontId="9" fillId="0" borderId="22" xfId="0" applyFont="1" applyBorder="1" applyAlignment="1">
      <alignment horizontal="left" vertical="center" indent="1" shrinkToFit="1"/>
    </xf>
    <xf numFmtId="0" fontId="9" fillId="3" borderId="15" xfId="0" applyFont="1" applyFill="1" applyBorder="1" applyAlignment="1">
      <alignment horizontal="left" vertical="center" indent="1" shrinkToFit="1"/>
    </xf>
    <xf numFmtId="0" fontId="9" fillId="0" borderId="21" xfId="0" applyFont="1" applyBorder="1" applyAlignment="1">
      <alignment horizontal="left" vertical="center" indent="1" shrinkToFit="1"/>
    </xf>
    <xf numFmtId="0" fontId="9" fillId="4" borderId="17" xfId="0" applyFont="1" applyFill="1" applyBorder="1" applyAlignment="1">
      <alignment horizontal="left" vertical="center" indent="1"/>
    </xf>
    <xf numFmtId="0" fontId="9" fillId="0" borderId="36" xfId="0" applyFont="1" applyBorder="1" applyAlignment="1">
      <alignment horizontal="left" vertical="center" indent="1" shrinkToFit="1"/>
    </xf>
    <xf numFmtId="0" fontId="9" fillId="7" borderId="32" xfId="0" applyFont="1" applyFill="1" applyBorder="1" applyAlignment="1">
      <alignment horizontal="left" vertical="center" indent="1" shrinkToFit="1"/>
    </xf>
    <xf numFmtId="0" fontId="9" fillId="0" borderId="17" xfId="0" applyFont="1" applyBorder="1" applyAlignment="1">
      <alignment horizontal="left" vertical="center" indent="1"/>
    </xf>
    <xf numFmtId="0" fontId="9" fillId="0" borderId="15" xfId="0" applyFont="1" applyBorder="1" applyAlignment="1">
      <alignment horizontal="left" vertical="center" indent="1" shrinkToFit="1"/>
    </xf>
    <xf numFmtId="0" fontId="9" fillId="3" borderId="20" xfId="0" applyFont="1" applyFill="1" applyBorder="1" applyAlignment="1">
      <alignment horizontal="left" vertical="center" indent="1" shrinkToFit="1"/>
    </xf>
    <xf numFmtId="0" fontId="9" fillId="7" borderId="33" xfId="0" applyFont="1" applyFill="1" applyBorder="1" applyAlignment="1">
      <alignment horizontal="left" vertical="center" indent="1" shrinkToFit="1"/>
    </xf>
    <xf numFmtId="0" fontId="9" fillId="0" borderId="33" xfId="0" applyFont="1" applyBorder="1" applyAlignment="1">
      <alignment horizontal="left" vertical="center" indent="1" shrinkToFit="1"/>
    </xf>
    <xf numFmtId="0" fontId="9" fillId="0" borderId="32" xfId="0" applyFont="1" applyBorder="1" applyAlignment="1">
      <alignment horizontal="left" vertical="center" indent="1" shrinkToFit="1"/>
    </xf>
    <xf numFmtId="0" fontId="9" fillId="7" borderId="40" xfId="0" applyFont="1" applyFill="1" applyBorder="1" applyAlignment="1">
      <alignment horizontal="left" vertical="center" indent="1" shrinkToFit="1"/>
    </xf>
    <xf numFmtId="0" fontId="9" fillId="3" borderId="17" xfId="0" applyFont="1" applyFill="1" applyBorder="1" applyAlignment="1">
      <alignment horizontal="left" vertical="center" indent="1" shrinkToFit="1"/>
    </xf>
    <xf numFmtId="0" fontId="9" fillId="0" borderId="11" xfId="0" applyFont="1" applyBorder="1" applyAlignment="1">
      <alignment horizontal="left" vertical="center" indent="1" shrinkToFit="1"/>
    </xf>
    <xf numFmtId="0" fontId="9" fillId="7" borderId="50" xfId="0" applyFont="1" applyFill="1" applyBorder="1" applyAlignment="1">
      <alignment horizontal="left" vertical="center" indent="1" shrinkToFit="1"/>
    </xf>
    <xf numFmtId="0" fontId="9" fillId="0" borderId="28" xfId="0" applyFont="1" applyBorder="1" applyAlignment="1">
      <alignment horizontal="left" vertical="center" indent="1" shrinkToFit="1"/>
    </xf>
    <xf numFmtId="0" fontId="9" fillId="7" borderId="7" xfId="0" applyFont="1" applyFill="1" applyBorder="1" applyAlignment="1">
      <alignment horizontal="left" vertical="center" indent="1" shrinkToFit="1"/>
    </xf>
    <xf numFmtId="0" fontId="9" fillId="0" borderId="17" xfId="0" applyFont="1" applyBorder="1" applyAlignment="1">
      <alignment horizontal="center" vertical="center"/>
    </xf>
    <xf numFmtId="0" fontId="9" fillId="0" borderId="49" xfId="0" applyFont="1" applyBorder="1" applyAlignment="1">
      <alignment horizontal="left" vertical="center" indent="1" shrinkToFit="1"/>
    </xf>
    <xf numFmtId="0" fontId="9" fillId="0" borderId="43" xfId="0" applyFont="1" applyBorder="1" applyAlignment="1">
      <alignment horizontal="left" vertical="center" indent="1" shrinkToFit="1"/>
    </xf>
    <xf numFmtId="0" fontId="9" fillId="0" borderId="18" xfId="0" applyFont="1" applyBorder="1" applyAlignment="1">
      <alignment horizontal="left" vertical="center" indent="1" shrinkToFit="1"/>
    </xf>
    <xf numFmtId="0" fontId="9" fillId="0" borderId="19" xfId="0" applyFont="1" applyBorder="1" applyAlignment="1">
      <alignment horizontal="left" vertical="center" indent="1" shrinkToFit="1"/>
    </xf>
    <xf numFmtId="0" fontId="9" fillId="0" borderId="37" xfId="0" applyFont="1" applyBorder="1" applyAlignment="1">
      <alignment horizontal="left" vertical="center" indent="1" shrinkToFit="1"/>
    </xf>
    <xf numFmtId="0" fontId="9" fillId="0" borderId="40" xfId="0" applyFont="1" applyBorder="1" applyAlignment="1">
      <alignment horizontal="left" vertical="center" indent="1" shrinkToFit="1"/>
    </xf>
    <xf numFmtId="0" fontId="9" fillId="7" borderId="31" xfId="0" applyFont="1" applyFill="1" applyBorder="1" applyAlignment="1">
      <alignment horizontal="left" vertical="center" indent="1" shrinkToFit="1"/>
    </xf>
    <xf numFmtId="0" fontId="9" fillId="7" borderId="51" xfId="0" applyFont="1" applyFill="1" applyBorder="1" applyAlignment="1">
      <alignment horizontal="left" vertical="center" indent="1" shrinkToFit="1"/>
    </xf>
    <xf numFmtId="0" fontId="0" fillId="0" borderId="7" xfId="0" applyBorder="1"/>
    <xf numFmtId="0" fontId="9" fillId="0" borderId="22" xfId="0" applyFont="1" applyBorder="1" applyAlignment="1">
      <alignment horizontal="left" vertical="center" indent="1"/>
    </xf>
    <xf numFmtId="0" fontId="9" fillId="4" borderId="20" xfId="0" applyFont="1" applyFill="1" applyBorder="1" applyAlignment="1">
      <alignment horizontal="left" vertical="center" indent="1"/>
    </xf>
    <xf numFmtId="0" fontId="4" fillId="2" borderId="11" xfId="0" applyFont="1" applyFill="1" applyBorder="1" applyAlignment="1">
      <alignment vertical="center" wrapText="1"/>
    </xf>
    <xf numFmtId="0" fontId="0" fillId="0" borderId="5" xfId="0" applyBorder="1"/>
    <xf numFmtId="0" fontId="4" fillId="2" borderId="0" xfId="0" applyFont="1" applyFill="1" applyAlignment="1">
      <alignment vertical="center" wrapText="1"/>
    </xf>
    <xf numFmtId="5" fontId="4" fillId="8" borderId="59" xfId="1" applyFont="1" applyFill="1" applyBorder="1">
      <alignment horizontal="left" vertical="center" indent="1"/>
    </xf>
    <xf numFmtId="5" fontId="3" fillId="6" borderId="63" xfId="1" applyFont="1" applyFill="1" applyBorder="1">
      <alignment horizontal="left" vertical="center" indent="1"/>
    </xf>
    <xf numFmtId="5" fontId="3" fillId="7" borderId="60" xfId="1" applyFont="1" applyFill="1" applyBorder="1">
      <alignment horizontal="left" vertical="center" indent="1"/>
    </xf>
    <xf numFmtId="5" fontId="12" fillId="7" borderId="0" xfId="1" applyFill="1">
      <alignment horizontal="left" vertical="center" indent="1"/>
    </xf>
    <xf numFmtId="5" fontId="13" fillId="8" borderId="58" xfId="1" applyFont="1" applyFill="1" applyBorder="1">
      <alignment horizontal="left" vertical="center" indent="1"/>
    </xf>
    <xf numFmtId="5" fontId="12" fillId="6" borderId="65" xfId="1" applyFill="1" applyBorder="1">
      <alignment horizontal="left" vertical="center" indent="1"/>
    </xf>
    <xf numFmtId="0" fontId="9" fillId="7" borderId="66" xfId="0" applyFont="1" applyFill="1" applyBorder="1" applyAlignment="1">
      <alignment horizontal="left" vertical="center" indent="1" shrinkToFit="1"/>
    </xf>
    <xf numFmtId="0" fontId="9" fillId="0" borderId="67" xfId="0" applyFont="1" applyBorder="1" applyAlignment="1">
      <alignment horizontal="left" vertical="center" indent="1" shrinkToFit="1"/>
    </xf>
    <xf numFmtId="5" fontId="9" fillId="6" borderId="6" xfId="1" applyFont="1" applyFill="1" applyBorder="1">
      <alignment horizontal="left" vertical="center" indent="1"/>
    </xf>
    <xf numFmtId="5" fontId="9" fillId="7" borderId="8" xfId="1" applyFont="1" applyFill="1" applyBorder="1">
      <alignment horizontal="left" vertical="center" indent="1"/>
    </xf>
    <xf numFmtId="5" fontId="7" fillId="8" borderId="5" xfId="1" applyFont="1" applyFill="1" applyBorder="1">
      <alignment horizontal="left" vertical="center" indent="1"/>
    </xf>
    <xf numFmtId="5" fontId="3" fillId="6" borderId="0" xfId="1" applyFont="1" applyFill="1">
      <alignment horizontal="left" vertical="center" indent="1"/>
    </xf>
    <xf numFmtId="5" fontId="3" fillId="7" borderId="8" xfId="1" applyFont="1" applyFill="1" applyBorder="1">
      <alignment horizontal="left" vertical="center" indent="1"/>
    </xf>
    <xf numFmtId="5" fontId="4" fillId="8" borderId="12" xfId="1" applyFont="1" applyFill="1" applyBorder="1">
      <alignment horizontal="left" vertical="center" indent="1"/>
    </xf>
    <xf numFmtId="166" fontId="9" fillId="0" borderId="41" xfId="0" applyNumberFormat="1" applyFont="1" applyBorder="1" applyAlignment="1">
      <alignment horizontal="right" vertical="center" indent="1"/>
    </xf>
    <xf numFmtId="166" fontId="9" fillId="0" borderId="0" xfId="0" applyNumberFormat="1" applyFont="1" applyAlignment="1">
      <alignment horizontal="right" vertical="center" indent="1"/>
    </xf>
    <xf numFmtId="166" fontId="9" fillId="0" borderId="30" xfId="0" applyNumberFormat="1" applyFont="1" applyBorder="1" applyAlignment="1">
      <alignment horizontal="right" vertical="center" indent="1"/>
    </xf>
    <xf numFmtId="166" fontId="9" fillId="0" borderId="20" xfId="0" applyNumberFormat="1" applyFont="1" applyBorder="1" applyAlignment="1">
      <alignment horizontal="right" vertical="center" indent="1"/>
    </xf>
    <xf numFmtId="166" fontId="9" fillId="7" borderId="32" xfId="0" applyNumberFormat="1" applyFont="1" applyFill="1" applyBorder="1" applyAlignment="1">
      <alignment horizontal="right" vertical="center" indent="1"/>
    </xf>
    <xf numFmtId="166" fontId="9" fillId="3" borderId="15" xfId="0" applyNumberFormat="1" applyFont="1" applyFill="1" applyBorder="1" applyAlignment="1">
      <alignment horizontal="right" vertical="center" indent="1"/>
    </xf>
    <xf numFmtId="166" fontId="9" fillId="0" borderId="32" xfId="0" applyNumberFormat="1" applyFont="1" applyBorder="1" applyAlignment="1">
      <alignment horizontal="right" vertical="center" indent="1"/>
    </xf>
    <xf numFmtId="166" fontId="9" fillId="0" borderId="36" xfId="0" applyNumberFormat="1" applyFont="1" applyBorder="1" applyAlignment="1">
      <alignment horizontal="right" vertical="center" indent="1"/>
    </xf>
    <xf numFmtId="166" fontId="9" fillId="0" borderId="15" xfId="0" applyNumberFormat="1" applyFont="1" applyBorder="1" applyAlignment="1">
      <alignment horizontal="right" vertical="center" indent="1"/>
    </xf>
    <xf numFmtId="166" fontId="9" fillId="7" borderId="34" xfId="0" applyNumberFormat="1" applyFont="1" applyFill="1" applyBorder="1" applyAlignment="1">
      <alignment horizontal="right" vertical="center" indent="1"/>
    </xf>
    <xf numFmtId="166" fontId="9" fillId="3" borderId="21" xfId="0" applyNumberFormat="1" applyFont="1" applyFill="1" applyBorder="1" applyAlignment="1">
      <alignment horizontal="right" vertical="center" indent="1"/>
    </xf>
    <xf numFmtId="166" fontId="9" fillId="0" borderId="16" xfId="0" applyNumberFormat="1" applyFont="1" applyBorder="1" applyAlignment="1">
      <alignment horizontal="right" vertical="center" indent="1"/>
    </xf>
    <xf numFmtId="166" fontId="9" fillId="7" borderId="33" xfId="0" applyNumberFormat="1" applyFont="1" applyFill="1" applyBorder="1" applyAlignment="1">
      <alignment horizontal="right" vertical="center" indent="1"/>
    </xf>
    <xf numFmtId="166" fontId="9" fillId="3" borderId="20" xfId="0" applyNumberFormat="1" applyFont="1" applyFill="1" applyBorder="1" applyAlignment="1">
      <alignment horizontal="right" vertical="center" indent="1"/>
    </xf>
    <xf numFmtId="166" fontId="9" fillId="3" borderId="18" xfId="0" applyNumberFormat="1" applyFont="1" applyFill="1" applyBorder="1" applyAlignment="1">
      <alignment horizontal="right" vertical="center" indent="1"/>
    </xf>
    <xf numFmtId="166" fontId="9" fillId="0" borderId="21" xfId="0" applyNumberFormat="1" applyFont="1" applyBorder="1" applyAlignment="1">
      <alignment horizontal="right" vertical="center" indent="1"/>
    </xf>
    <xf numFmtId="166" fontId="9" fillId="0" borderId="17" xfId="0" applyNumberFormat="1" applyFont="1" applyBorder="1" applyAlignment="1">
      <alignment horizontal="right" vertical="center" indent="1"/>
    </xf>
    <xf numFmtId="166" fontId="9" fillId="7" borderId="36" xfId="0" applyNumberFormat="1" applyFont="1" applyFill="1" applyBorder="1" applyAlignment="1">
      <alignment horizontal="right" vertical="center" indent="1"/>
    </xf>
    <xf numFmtId="166" fontId="9" fillId="3" borderId="16" xfId="0" applyNumberFormat="1" applyFont="1" applyFill="1" applyBorder="1" applyAlignment="1">
      <alignment horizontal="right" vertical="center" indent="1"/>
    </xf>
    <xf numFmtId="166" fontId="9" fillId="0" borderId="67" xfId="0" applyNumberFormat="1" applyFont="1" applyBorder="1" applyAlignment="1">
      <alignment horizontal="right" vertical="center" indent="1"/>
    </xf>
    <xf numFmtId="166" fontId="9" fillId="7" borderId="66" xfId="0" applyNumberFormat="1" applyFont="1" applyFill="1" applyBorder="1" applyAlignment="1">
      <alignment horizontal="right" vertical="center" indent="1"/>
    </xf>
    <xf numFmtId="166" fontId="9" fillId="7" borderId="35" xfId="0" applyNumberFormat="1" applyFont="1" applyFill="1" applyBorder="1" applyAlignment="1">
      <alignment horizontal="right" vertical="center" indent="1"/>
    </xf>
    <xf numFmtId="166" fontId="7" fillId="4" borderId="21" xfId="0" applyNumberFormat="1" applyFont="1" applyFill="1" applyBorder="1" applyAlignment="1">
      <alignment horizontal="right" vertical="center" indent="1"/>
    </xf>
    <xf numFmtId="166" fontId="9" fillId="4" borderId="21" xfId="0" applyNumberFormat="1" applyFont="1" applyFill="1" applyBorder="1" applyAlignment="1">
      <alignment horizontal="right" vertical="center" indent="1"/>
    </xf>
    <xf numFmtId="166" fontId="9" fillId="4" borderId="71" xfId="0" applyNumberFormat="1" applyFont="1" applyFill="1" applyBorder="1" applyAlignment="1">
      <alignment horizontal="right" vertical="center" indent="1"/>
    </xf>
    <xf numFmtId="166" fontId="10" fillId="5" borderId="45" xfId="0" applyNumberFormat="1" applyFont="1" applyFill="1" applyBorder="1" applyAlignment="1">
      <alignment horizontal="right" vertical="center" indent="1"/>
    </xf>
    <xf numFmtId="166" fontId="10" fillId="5" borderId="38" xfId="0" applyNumberFormat="1" applyFont="1" applyFill="1" applyBorder="1" applyAlignment="1">
      <alignment horizontal="right" vertical="center" indent="1"/>
    </xf>
    <xf numFmtId="166" fontId="10" fillId="5" borderId="44" xfId="0" applyNumberFormat="1" applyFont="1" applyFill="1" applyBorder="1" applyAlignment="1">
      <alignment horizontal="right" vertical="center" indent="1"/>
    </xf>
    <xf numFmtId="166" fontId="9" fillId="0" borderId="39" xfId="0" applyNumberFormat="1" applyFont="1" applyBorder="1" applyAlignment="1">
      <alignment horizontal="right" vertical="center" indent="1"/>
    </xf>
    <xf numFmtId="166" fontId="9" fillId="0" borderId="37" xfId="0" applyNumberFormat="1" applyFont="1" applyBorder="1" applyAlignment="1">
      <alignment horizontal="right" vertical="center" indent="1"/>
    </xf>
    <xf numFmtId="166" fontId="9" fillId="0" borderId="33" xfId="0" applyNumberFormat="1" applyFont="1" applyBorder="1" applyAlignment="1">
      <alignment horizontal="right" vertical="center" indent="1"/>
    </xf>
    <xf numFmtId="166" fontId="9" fillId="7" borderId="40" xfId="0" applyNumberFormat="1" applyFont="1" applyFill="1" applyBorder="1" applyAlignment="1">
      <alignment horizontal="right" vertical="center" indent="1"/>
    </xf>
    <xf numFmtId="166" fontId="10" fillId="5" borderId="42" xfId="0" applyNumberFormat="1" applyFont="1" applyFill="1" applyBorder="1" applyAlignment="1">
      <alignment horizontal="right" vertical="center" indent="1"/>
    </xf>
    <xf numFmtId="166" fontId="10" fillId="5" borderId="46" xfId="0" applyNumberFormat="1" applyFont="1" applyFill="1" applyBorder="1" applyAlignment="1">
      <alignment horizontal="right" vertical="center" indent="1"/>
    </xf>
    <xf numFmtId="166" fontId="9" fillId="0" borderId="22" xfId="0" applyNumberFormat="1" applyFont="1" applyBorder="1" applyAlignment="1">
      <alignment horizontal="right" vertical="center" indent="1"/>
    </xf>
    <xf numFmtId="166" fontId="9" fillId="3" borderId="22" xfId="0" applyNumberFormat="1" applyFont="1" applyFill="1" applyBorder="1" applyAlignment="1">
      <alignment horizontal="right" vertical="center" indent="1"/>
    </xf>
    <xf numFmtId="166" fontId="9" fillId="0" borderId="43" xfId="0" applyNumberFormat="1" applyFont="1" applyBorder="1" applyAlignment="1">
      <alignment horizontal="right" vertical="center" indent="1"/>
    </xf>
    <xf numFmtId="166" fontId="9" fillId="7" borderId="67" xfId="0" applyNumberFormat="1" applyFont="1" applyFill="1" applyBorder="1" applyAlignment="1">
      <alignment horizontal="right" vertical="center" indent="1"/>
    </xf>
    <xf numFmtId="166" fontId="9" fillId="0" borderId="34" xfId="0" applyNumberFormat="1" applyFont="1" applyBorder="1" applyAlignment="1">
      <alignment horizontal="right" vertical="center" indent="1"/>
    </xf>
    <xf numFmtId="166" fontId="9" fillId="7" borderId="43" xfId="0" applyNumberFormat="1" applyFont="1" applyFill="1" applyBorder="1" applyAlignment="1">
      <alignment horizontal="right" vertical="center" indent="1"/>
    </xf>
    <xf numFmtId="166" fontId="10" fillId="5" borderId="41" xfId="0" applyNumberFormat="1" applyFont="1" applyFill="1" applyBorder="1" applyAlignment="1">
      <alignment horizontal="right" vertical="center" indent="1"/>
    </xf>
    <xf numFmtId="166" fontId="10" fillId="5" borderId="29" xfId="0" applyNumberFormat="1" applyFont="1" applyFill="1" applyBorder="1" applyAlignment="1">
      <alignment horizontal="right" vertical="center" indent="1"/>
    </xf>
    <xf numFmtId="166" fontId="10" fillId="5" borderId="4" xfId="0" applyNumberFormat="1" applyFont="1" applyFill="1" applyBorder="1" applyAlignment="1">
      <alignment horizontal="right" vertical="center" indent="1"/>
    </xf>
    <xf numFmtId="166" fontId="9" fillId="0" borderId="68" xfId="0" applyNumberFormat="1" applyFont="1" applyBorder="1" applyAlignment="1">
      <alignment horizontal="right" vertical="center" indent="1"/>
    </xf>
    <xf numFmtId="166" fontId="9" fillId="0" borderId="49" xfId="0" applyNumberFormat="1" applyFont="1" applyBorder="1" applyAlignment="1">
      <alignment horizontal="right" vertical="center" indent="1"/>
    </xf>
    <xf numFmtId="166" fontId="9" fillId="7" borderId="69" xfId="0" applyNumberFormat="1" applyFont="1" applyFill="1" applyBorder="1" applyAlignment="1">
      <alignment horizontal="right" vertical="center" indent="1"/>
    </xf>
    <xf numFmtId="166" fontId="9" fillId="7" borderId="31" xfId="0" applyNumberFormat="1" applyFont="1" applyFill="1" applyBorder="1" applyAlignment="1">
      <alignment horizontal="right" vertical="center" indent="1"/>
    </xf>
    <xf numFmtId="166" fontId="9" fillId="0" borderId="40" xfId="0" applyNumberFormat="1" applyFont="1" applyBorder="1" applyAlignment="1">
      <alignment horizontal="right" vertical="center" indent="1"/>
    </xf>
    <xf numFmtId="166" fontId="9" fillId="0" borderId="70" xfId="0" applyNumberFormat="1" applyFont="1" applyBorder="1" applyAlignment="1">
      <alignment horizontal="right" vertical="center" indent="1"/>
    </xf>
    <xf numFmtId="166" fontId="9" fillId="0" borderId="35" xfId="0" applyNumberFormat="1" applyFont="1" applyBorder="1" applyAlignment="1">
      <alignment horizontal="right" vertical="center" indent="1"/>
    </xf>
    <xf numFmtId="166" fontId="10" fillId="5" borderId="26" xfId="0" applyNumberFormat="1" applyFont="1" applyFill="1" applyBorder="1" applyAlignment="1">
      <alignment horizontal="right" vertical="center" indent="1"/>
    </xf>
    <xf numFmtId="166" fontId="9" fillId="4" borderId="17" xfId="0" applyNumberFormat="1" applyFont="1" applyFill="1" applyBorder="1" applyAlignment="1">
      <alignment horizontal="right" vertical="center" indent="1"/>
    </xf>
    <xf numFmtId="166" fontId="9" fillId="4" borderId="0" xfId="0" applyNumberFormat="1" applyFont="1" applyFill="1" applyAlignment="1">
      <alignment horizontal="right" vertical="center" indent="1"/>
    </xf>
    <xf numFmtId="166" fontId="9" fillId="7" borderId="28" xfId="0" applyNumberFormat="1" applyFont="1" applyFill="1" applyBorder="1" applyAlignment="1">
      <alignment horizontal="right" vertical="center" indent="1"/>
    </xf>
    <xf numFmtId="166" fontId="9" fillId="7" borderId="52" xfId="0" applyNumberFormat="1" applyFont="1" applyFill="1" applyBorder="1" applyAlignment="1">
      <alignment horizontal="right" vertical="center" indent="1"/>
    </xf>
    <xf numFmtId="166" fontId="10" fillId="5" borderId="5" xfId="0" applyNumberFormat="1" applyFont="1" applyFill="1" applyBorder="1" applyAlignment="1">
      <alignment horizontal="right" vertical="center" indent="1"/>
    </xf>
    <xf numFmtId="166" fontId="9" fillId="4" borderId="20" xfId="0" applyNumberFormat="1" applyFont="1" applyFill="1" applyBorder="1" applyAlignment="1">
      <alignment horizontal="right" vertical="center" indent="1"/>
    </xf>
    <xf numFmtId="0" fontId="8" fillId="5" borderId="2" xfId="0" applyFont="1" applyFill="1" applyBorder="1" applyAlignment="1">
      <alignment horizontal="left" vertical="center" indent="1"/>
    </xf>
    <xf numFmtId="0" fontId="8" fillId="5" borderId="57" xfId="0" applyFont="1" applyFill="1" applyBorder="1" applyAlignment="1">
      <alignment horizontal="left" vertical="center" indent="1"/>
    </xf>
    <xf numFmtId="0" fontId="8" fillId="5" borderId="61" xfId="0" applyFont="1" applyFill="1" applyBorder="1" applyAlignment="1">
      <alignment horizontal="left" vertical="center" indent="1"/>
    </xf>
    <xf numFmtId="0" fontId="8" fillId="5" borderId="64" xfId="0" applyFont="1" applyFill="1" applyBorder="1" applyAlignment="1">
      <alignment horizontal="left" vertical="center" indent="1"/>
    </xf>
    <xf numFmtId="0" fontId="5" fillId="0" borderId="11" xfId="0" applyFont="1" applyBorder="1" applyAlignment="1">
      <alignment horizontal="left" vertical="center"/>
    </xf>
    <xf numFmtId="0" fontId="5" fillId="0" borderId="0" xfId="0" applyFont="1" applyAlignment="1">
      <alignment horizontal="left" vertical="center"/>
    </xf>
    <xf numFmtId="0" fontId="5" fillId="0" borderId="7" xfId="0" applyFont="1" applyBorder="1" applyAlignment="1">
      <alignment horizontal="left" vertical="center"/>
    </xf>
    <xf numFmtId="0" fontId="3" fillId="0" borderId="1" xfId="0" applyFont="1" applyBorder="1" applyAlignment="1">
      <alignment horizontal="left" vertical="center"/>
    </xf>
    <xf numFmtId="0" fontId="11" fillId="4" borderId="0" xfId="0" applyFont="1" applyFill="1" applyAlignment="1">
      <alignment horizontal="left" vertical="center" indent="1"/>
    </xf>
    <xf numFmtId="0" fontId="7" fillId="8" borderId="5" xfId="0" applyFont="1" applyFill="1" applyBorder="1" applyAlignment="1">
      <alignment horizontal="left" vertical="center" wrapText="1" indent="1"/>
    </xf>
    <xf numFmtId="0" fontId="7" fillId="8" borderId="10" xfId="0" applyFont="1" applyFill="1" applyBorder="1" applyAlignment="1">
      <alignment horizontal="left" vertical="center" wrapText="1" indent="1"/>
    </xf>
    <xf numFmtId="0" fontId="3" fillId="6" borderId="55" xfId="0" applyFont="1" applyFill="1" applyBorder="1" applyAlignment="1">
      <alignment horizontal="left" vertical="center" wrapText="1" indent="1"/>
    </xf>
    <xf numFmtId="0" fontId="3" fillId="6" borderId="56" xfId="0" applyFont="1" applyFill="1" applyBorder="1" applyAlignment="1">
      <alignment horizontal="left" vertical="center" wrapText="1" indent="1"/>
    </xf>
    <xf numFmtId="0" fontId="3" fillId="7" borderId="53" xfId="0" applyFont="1" applyFill="1" applyBorder="1" applyAlignment="1">
      <alignment horizontal="left" vertical="center" wrapText="1" indent="1"/>
    </xf>
    <xf numFmtId="0" fontId="3" fillId="7" borderId="54" xfId="0" applyFont="1" applyFill="1" applyBorder="1" applyAlignment="1">
      <alignment horizontal="left" vertical="center" wrapText="1" indent="1"/>
    </xf>
    <xf numFmtId="0" fontId="4" fillId="8" borderId="5" xfId="0" applyFont="1" applyFill="1" applyBorder="1" applyAlignment="1">
      <alignment horizontal="left" vertical="center" wrapText="1" indent="1"/>
    </xf>
    <xf numFmtId="0" fontId="4" fillId="8" borderId="10" xfId="0" applyFont="1" applyFill="1" applyBorder="1" applyAlignment="1">
      <alignment horizontal="left" vertical="center" wrapText="1" indent="1"/>
    </xf>
    <xf numFmtId="0" fontId="8" fillId="5" borderId="13" xfId="0" applyFont="1" applyFill="1" applyBorder="1" applyAlignment="1">
      <alignment horizontal="left" vertical="center" wrapText="1" indent="1"/>
    </xf>
    <xf numFmtId="0" fontId="8" fillId="5" borderId="0" xfId="0" applyFont="1" applyFill="1" applyAlignment="1">
      <alignment horizontal="left" vertical="center" wrapText="1" indent="1"/>
    </xf>
    <xf numFmtId="0" fontId="8" fillId="5" borderId="1" xfId="0" applyFont="1" applyFill="1" applyBorder="1" applyAlignment="1">
      <alignment horizontal="left" vertical="center" wrapText="1" indent="1"/>
    </xf>
    <xf numFmtId="0" fontId="8" fillId="5" borderId="2" xfId="0" applyFont="1" applyFill="1" applyBorder="1" applyAlignment="1">
      <alignment horizontal="left" vertical="center" wrapText="1" indent="1"/>
    </xf>
    <xf numFmtId="0" fontId="8" fillId="5" borderId="14" xfId="0" applyFont="1" applyFill="1" applyBorder="1" applyAlignment="1">
      <alignment horizontal="left" vertical="center" wrapText="1" indent="1"/>
    </xf>
    <xf numFmtId="0" fontId="9" fillId="6" borderId="6" xfId="0" applyFont="1" applyFill="1" applyBorder="1" applyAlignment="1">
      <alignment horizontal="left" vertical="center" wrapText="1" indent="1"/>
    </xf>
    <xf numFmtId="0" fontId="9" fillId="6" borderId="9" xfId="0" applyFont="1" applyFill="1" applyBorder="1" applyAlignment="1">
      <alignment horizontal="left" vertical="center" wrapText="1" indent="1"/>
    </xf>
    <xf numFmtId="0" fontId="9" fillId="7" borderId="53" xfId="0" applyFont="1" applyFill="1" applyBorder="1" applyAlignment="1">
      <alignment horizontal="left" vertical="center" wrapText="1" indent="1"/>
    </xf>
    <xf numFmtId="0" fontId="9" fillId="7" borderId="54" xfId="0" applyFont="1" applyFill="1" applyBorder="1" applyAlignment="1">
      <alignment horizontal="left" vertical="center" wrapText="1" indent="1"/>
    </xf>
    <xf numFmtId="0" fontId="7" fillId="8" borderId="5" xfId="0" applyFont="1" applyFill="1" applyBorder="1" applyAlignment="1">
      <alignment horizontal="right" vertical="center" indent="1" shrinkToFit="1"/>
    </xf>
    <xf numFmtId="0" fontId="7" fillId="8" borderId="10" xfId="0" applyFont="1" applyFill="1" applyBorder="1" applyAlignment="1">
      <alignment horizontal="right" vertical="center" indent="1" shrinkToFit="1"/>
    </xf>
    <xf numFmtId="0" fontId="9" fillId="6" borderId="6" xfId="0" applyFont="1" applyFill="1" applyBorder="1" applyAlignment="1">
      <alignment horizontal="left" vertical="center" indent="1" shrinkToFit="1"/>
    </xf>
    <xf numFmtId="0" fontId="9" fillId="6" borderId="9" xfId="0" applyFont="1" applyFill="1" applyBorder="1" applyAlignment="1">
      <alignment horizontal="left" vertical="center" indent="1" shrinkToFit="1"/>
    </xf>
    <xf numFmtId="0" fontId="9" fillId="7" borderId="0" xfId="0" applyFont="1" applyFill="1" applyAlignment="1">
      <alignment horizontal="left" vertical="center" indent="1" shrinkToFit="1"/>
    </xf>
    <xf numFmtId="0" fontId="9" fillId="7" borderId="62" xfId="0" applyFont="1" applyFill="1" applyBorder="1" applyAlignment="1">
      <alignment horizontal="left" vertical="center" indent="1" shrinkToFit="1"/>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2" builtinId="3" customBuiltin="1"/>
    <cellStyle name="Milliers [0]" xfId="3" builtinId="6" customBuiltin="1"/>
    <cellStyle name="Monétaire" xfId="1"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61">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right style="medium">
          <color theme="3"/>
        </right>
        <top style="medium">
          <color theme="3"/>
        </top>
        <bottom style="medium">
          <color theme="3"/>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right style="medium">
          <color theme="4" tint="0.79998168889431442"/>
        </right>
        <top style="medium">
          <color theme="3"/>
        </top>
        <bottom style="medium">
          <color theme="3"/>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3"/>
        </bottom>
      </border>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outline="0">
        <left style="medium">
          <color theme="3"/>
        </left>
        <right style="medium">
          <color theme="6" tint="0.79998168889431442"/>
        </right>
        <top style="medium">
          <color theme="3"/>
        </top>
        <bottom style="medium">
          <color theme="3"/>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4" tint="0.79998168889431442"/>
        </left>
        <right style="medium">
          <color theme="3"/>
        </right>
        <top style="medium">
          <color theme="3"/>
        </top>
        <bottom style="medium">
          <color theme="6" tint="0.79998168889431442"/>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4" tint="0.79998168889431442"/>
        </right>
        <top style="medium">
          <color theme="3"/>
        </top>
        <bottom style="medium">
          <color theme="3"/>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top style="medium">
          <color theme="3"/>
        </top>
        <bottom style="medium">
          <color theme="3"/>
        </bottom>
      </border>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outline="0">
        <left style="medium">
          <color theme="3"/>
        </left>
        <right/>
        <top style="medium">
          <color theme="3"/>
        </top>
        <bottom style="medium">
          <color theme="3"/>
        </bottom>
      </border>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outline="0">
        <left/>
        <right style="medium">
          <color theme="4" tint="0.79998168889431442"/>
        </right>
        <top/>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3"/>
        </right>
        <top style="medium">
          <color theme="3"/>
        </top>
        <bottom style="medium">
          <color theme="3"/>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3"/>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top style="medium">
          <color theme="3"/>
        </top>
        <bottom style="medium">
          <color theme="3"/>
        </bottom>
      </border>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outline="0">
        <left style="medium">
          <color theme="3"/>
        </left>
        <right/>
        <top/>
        <bottom style="medium">
          <color theme="3"/>
        </bottom>
      </border>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top/>
        <bottom/>
      </border>
    </dxf>
    <dxf>
      <font>
        <strike val="0"/>
        <outline val="0"/>
        <shadow val="0"/>
        <u val="none"/>
        <vertAlign val="baseline"/>
        <sz val="10"/>
        <color theme="3"/>
        <name val="Microsoft Sans Serif"/>
        <scheme val="minor"/>
      </font>
      <numFmt numFmtId="166" formatCode="#,##0\ &quot;€&quot;"/>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numFmt numFmtId="166" formatCode="#,##0\ &quot;€&quot;"/>
    </dxf>
    <dxf>
      <font>
        <b/>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numFmt numFmtId="166" formatCode="#,##0\ &quot;€&quot;"/>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outline="0">
        <left/>
        <right style="medium">
          <color theme="4" tint="0.79998168889431442"/>
        </right>
        <top/>
        <bottom/>
      </border>
    </dxf>
    <dxf>
      <font>
        <strike val="0"/>
        <outline val="0"/>
        <shadow val="0"/>
        <u val="none"/>
        <vertAlign val="baseline"/>
        <sz val="10"/>
        <color theme="3"/>
        <name val="Microsoft Sans Serif"/>
        <scheme val="minor"/>
      </font>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dxf>
    <dxf>
      <border diagonalUp="0" diagonalDown="0">
        <left/>
        <right/>
        <top style="thin">
          <color theme="4" tint="0.39994506668294322"/>
        </top>
        <bottom style="thin">
          <color theme="4" tint="0.39994506668294322"/>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style="medium">
          <color theme="4" tint="0.79998168889431442"/>
        </bottom>
      </border>
    </dxf>
    <dxf>
      <font>
        <strike val="0"/>
        <outline val="0"/>
        <shadow val="0"/>
        <u val="none"/>
        <vertAlign val="baseline"/>
        <sz val="10"/>
        <color theme="3"/>
        <name val="Microsoft Sans Serif"/>
        <scheme val="minor"/>
      </font>
      <numFmt numFmtId="166" formatCode="#,##0\ &quot;€&quot;"/>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left/>
        <right style="thin">
          <color theme="4" tint="0.39994506668294322"/>
        </right>
      </border>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outline="0">
        <left style="medium">
          <color theme="4" tint="0.79998168889431442"/>
        </left>
        <right style="medium">
          <color theme="4" tint="0.79998168889431442"/>
        </right>
        <top/>
        <bottom style="medium">
          <color theme="4" tint="0.79998168889431442"/>
        </bottom>
      </border>
    </dxf>
    <dxf>
      <font>
        <strike val="0"/>
        <outline val="0"/>
        <shadow val="0"/>
        <u val="none"/>
        <vertAlign val="baseline"/>
        <sz val="10"/>
        <color theme="3"/>
        <name val="Microsoft Sans Serif"/>
        <scheme val="minor"/>
      </font>
      <alignment horizontal="left" vertical="center" textRotation="0" wrapText="0" relativeIndent="1" justifyLastLine="0" shrinkToFit="1" readingOrder="0"/>
      <border diagonalUp="0" diagonalDown="0" outline="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dxf>
    <dxf>
      <border diagonalUp="0" diagonalDown="0">
        <left/>
        <right/>
        <top style="thin">
          <color theme="4" tint="0.39994506668294322"/>
        </top>
        <bottom style="thin">
          <color theme="4" tint="0.39994506668294322"/>
        </bottom>
      </border>
    </dxf>
    <dxf>
      <font>
        <strike val="0"/>
        <outline val="0"/>
        <shadow val="0"/>
        <u val="none"/>
        <vertAlign val="baseline"/>
        <sz val="10"/>
        <color theme="3"/>
        <name val="Microsoft Sans Serif"/>
        <scheme val="minor"/>
      </font>
      <alignment horizontal="left" vertical="center" textRotation="0" indent="0" justifyLastLine="0" readingOrder="0"/>
    </dxf>
    <dxf>
      <font>
        <strike val="0"/>
        <outline val="0"/>
        <shadow val="0"/>
        <u val="none"/>
        <vertAlign val="baseline"/>
        <sz val="10"/>
        <color theme="3"/>
        <name val="Microsoft Sans Serif"/>
        <scheme val="minor"/>
      </font>
      <alignment horizontal="left" vertical="center" textRotation="0" indent="0" justifyLastLine="0" readingOrder="0"/>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6"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5117038483843"/>
        </right>
        <top/>
        <bottom/>
        <vertical/>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outline="0">
        <left/>
        <right style="medium">
          <color theme="6" tint="0.79998168889431442"/>
        </right>
        <top/>
        <bottom/>
      </border>
    </dxf>
    <dxf>
      <border>
        <top style="medium">
          <color theme="3"/>
        </top>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dxf>
    <dxf>
      <border diagonalUp="0" diagonalDown="0">
        <left/>
        <right/>
        <top style="thin">
          <color theme="4" tint="0.39994506668294322"/>
        </top>
        <bottom style="thin">
          <color theme="4" tint="0.39994506668294322"/>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border>
        <bottom style="medium">
          <color theme="3"/>
        </bottom>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outline="0">
        <left style="medium">
          <color theme="4" tint="0.79998168889431442"/>
        </left>
        <right style="medium">
          <color theme="4" tint="0.79998168889431442"/>
        </right>
        <top/>
        <bottom/>
      </border>
    </dxf>
    <dxf>
      <border>
        <top style="medium">
          <color theme="3"/>
        </top>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dxf>
    <dxf>
      <border diagonalUp="0" diagonalDown="0">
        <left/>
        <right/>
        <top style="thin">
          <color theme="4" tint="0.39994506668294322"/>
        </top>
        <bottom style="thin">
          <color theme="4" tint="0.39994506668294322"/>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border>
        <bottom style="medium">
          <color theme="3"/>
        </bottom>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border diagonalUp="0" diagonalDown="0">
        <left style="medium">
          <color theme="4" tint="0.79998168889431442"/>
        </left>
        <right style="medium">
          <color theme="4" tint="0.79998168889431442"/>
        </right>
        <top/>
        <bottom/>
        <vertical style="medium">
          <color theme="4" tint="0.79998168889431442"/>
        </vertical>
        <horizontal/>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outline="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dxf>
    <dxf>
      <border diagonalUp="0" diagonalDown="0">
        <left/>
        <right/>
        <top style="thin">
          <color theme="4" tint="0.39994506668294322"/>
        </top>
        <bottom style="thin">
          <color theme="4" tint="0.39994506668294322"/>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outline="0">
        <left/>
        <right style="medium">
          <color theme="4" tint="0.79998168889431442"/>
        </right>
        <top/>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outline="0">
        <left/>
        <right style="medium">
          <color theme="4" tint="0.79998168889431442"/>
        </right>
        <top/>
        <bottom/>
      </border>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dxf>
    <dxf>
      <border diagonalUp="0" diagonalDown="0">
        <left/>
        <right/>
        <top style="thin">
          <color theme="4" tint="0.39994506668294322"/>
        </top>
        <bottom style="thin">
          <color theme="4" tint="0.39994506668294322"/>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top/>
        <bottom/>
      </border>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border>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right style="medium">
          <color theme="4"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right style="medium">
          <color theme="4" tint="0.79998168889431442"/>
        </right>
      </border>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outline="0">
        <left/>
        <right style="medium">
          <color theme="4" tint="0.79998168889431442"/>
        </right>
        <top/>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outline="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dxf>
    <dxf>
      <border diagonalUp="0" diagonalDown="0">
        <left/>
        <right/>
        <top style="thin">
          <color theme="4" tint="0.39994506668294322"/>
        </top>
        <bottom style="thin">
          <color theme="4" tint="0.39994506668294322"/>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thin">
          <color theme="4" tint="0.39994506668294322"/>
        </left>
        <right style="medium">
          <color theme="4" tint="0.79998168889431442"/>
        </right>
        <top/>
        <bottom/>
      </border>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style="medium">
          <color theme="4" tint="0.79998168889431442"/>
        </left>
        <right style="medium">
          <color theme="4"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42"/>
        </left>
        <right style="medium">
          <color theme="4" tint="0.79998168889431442"/>
        </right>
      </border>
    </dxf>
    <dxf>
      <font>
        <b val="0"/>
        <i val="0"/>
        <strike val="0"/>
        <condense val="0"/>
        <extend val="0"/>
        <outline val="0"/>
        <shadow val="0"/>
        <u val="none"/>
        <vertAlign val="baseline"/>
        <sz val="10"/>
        <color theme="3"/>
        <name val="Microsoft Sans Serif"/>
        <family val="2"/>
        <scheme val="minor"/>
      </font>
      <numFmt numFmtId="166" formatCode="#,##0\ &quot;€&quot;"/>
      <fill>
        <patternFill patternType="solid">
          <fgColor indexed="64"/>
          <bgColor theme="4"/>
        </patternFill>
      </fill>
      <alignment horizontal="right" vertical="center" textRotation="0" wrapText="0" indent="1" justifyLastLine="0" shrinkToFit="0" readingOrder="0"/>
      <border diagonalUp="0" diagonalDown="0" outline="0">
        <left/>
        <right style="medium">
          <color theme="4" tint="0.79998168889431442"/>
        </right>
        <top/>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right style="medium">
          <color theme="4" tint="0.79998168889431442"/>
        </right>
      </border>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outline="0">
        <left/>
        <right style="medium">
          <color theme="4" tint="0.79998168889431442"/>
        </right>
        <top/>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outline="0">
        <left/>
        <right style="medium">
          <color theme="4" tint="0.79998168889431442"/>
        </right>
        <top/>
        <bottom/>
      </border>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dxf>
    <dxf>
      <border diagonalUp="0" diagonalDown="0">
        <left/>
        <right/>
        <top style="thin">
          <color theme="4" tint="0.39994506668294322"/>
        </top>
        <bottom style="thin">
          <color theme="4" tint="0.39994506668294322"/>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6" tint="0.79998168889431442"/>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6" tint="0.79998168889431442"/>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6" tint="0.79998168889431442"/>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outline="0">
        <left style="medium">
          <color theme="3"/>
        </left>
        <right/>
        <top/>
        <bottom style="medium">
          <color theme="3"/>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outline="0">
        <left style="medium">
          <color theme="6" tint="0.79998168889431442"/>
        </left>
        <right style="medium">
          <color theme="6" tint="0.79998168889431442"/>
        </right>
        <top/>
        <bottom/>
      </border>
    </dxf>
    <dxf>
      <border>
        <top style="medium">
          <color theme="3"/>
        </top>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dxf>
    <dxf>
      <border diagonalUp="0" diagonalDown="0">
        <left/>
        <right/>
        <top style="thin">
          <color theme="4" tint="0.39994506668294322"/>
        </top>
        <bottom style="thin">
          <color theme="4" tint="0.39994506668294322"/>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border>
        <bottom style="medium">
          <color theme="3"/>
        </bottom>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6" tint="0.79998168889431442"/>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6" tint="0.79998168889431442"/>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right/>
        <top style="medium">
          <color theme="3"/>
        </top>
        <bottom style="medium">
          <color theme="3"/>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left/>
        <right style="thin">
          <color theme="4" tint="0.39994506668294322"/>
        </right>
      </border>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outline="0">
        <left style="medium">
          <color theme="3"/>
        </left>
        <right style="medium">
          <color theme="6" tint="0.79998168889431442"/>
        </right>
        <top style="medium">
          <color theme="3"/>
        </top>
        <bottom style="medium">
          <color theme="3"/>
        </bottom>
      </border>
    </dxf>
    <dxf>
      <border>
        <top style="medium">
          <color theme="3"/>
        </top>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dxf>
    <dxf>
      <border diagonalUp="0" diagonalDown="0">
        <left/>
        <right/>
        <top style="thin">
          <color theme="4" tint="0.39994506668294322"/>
        </top>
        <bottom style="thin">
          <color theme="4" tint="0.39994506668294322"/>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border>
        <bottom style="medium">
          <color theme="3"/>
        </bottom>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right style="medium">
          <color theme="3"/>
        </right>
        <top style="medium">
          <color theme="3"/>
        </top>
        <bottom style="medium">
          <color theme="3"/>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top/>
        <bottom/>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right style="medium">
          <color theme="6" tint="0.79998168889431442"/>
        </right>
        <top style="medium">
          <color theme="3"/>
        </top>
        <bottom style="medium">
          <color theme="3"/>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thin">
          <color theme="4" tint="0.39994506668294322"/>
        </left>
        <right style="medium">
          <color theme="6" tint="0.79998168889431442"/>
        </right>
      </border>
    </dxf>
    <dxf>
      <font>
        <b val="0"/>
        <i val="0"/>
        <strike val="0"/>
        <condense val="0"/>
        <extend val="0"/>
        <outline val="0"/>
        <shadow val="0"/>
        <u val="none"/>
        <vertAlign val="baseline"/>
        <sz val="10"/>
        <color theme="4"/>
        <name val="Microsoft Sans Serif"/>
        <family val="2"/>
        <scheme val="minor"/>
      </font>
      <numFmt numFmtId="166" formatCode="#,##0\ &quot;€&quot;"/>
      <fill>
        <patternFill patternType="solid">
          <fgColor indexed="64"/>
          <bgColor theme="3"/>
        </patternFill>
      </fill>
      <alignment horizontal="right" vertical="center" textRotation="0" wrapText="0" indent="1" justifyLastLine="0" shrinkToFit="0" readingOrder="0"/>
      <border diagonalUp="0" diagonalDown="0" outline="0">
        <left style="medium">
          <color theme="6" tint="0.79998168889431442"/>
        </left>
        <right style="medium">
          <color theme="6" tint="0.79998168889431442"/>
        </right>
        <top style="medium">
          <color theme="3"/>
        </top>
        <bottom style="medium">
          <color theme="6" tint="0.79998168889431442"/>
        </bottom>
      </border>
    </dxf>
    <dxf>
      <font>
        <strike val="0"/>
        <outline val="0"/>
        <shadow val="0"/>
        <u val="none"/>
        <vertAlign val="baseline"/>
        <sz val="10"/>
        <color theme="3"/>
        <name val="Microsoft Sans Serif"/>
        <scheme val="minor"/>
      </font>
      <numFmt numFmtId="166" formatCode="#,##0\ &quot;€&quot;"/>
      <fill>
        <patternFill patternType="none">
          <fgColor indexed="64"/>
          <bgColor indexed="65"/>
        </patternFill>
      </fill>
      <alignment horizontal="right" vertical="center" textRotation="0" wrapText="0" indent="1" justifyLastLine="0" shrinkToFit="0" readingOrder="0"/>
      <border diagonalUp="0" diagonalDown="0">
        <left style="medium">
          <color theme="6" tint="0.79998168889431442"/>
        </left>
        <right style="medium">
          <color theme="6" tint="0.79998168889431442"/>
        </right>
      </border>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outline="0">
        <left style="medium">
          <color theme="3"/>
        </left>
        <right/>
        <top style="medium">
          <color theme="3"/>
        </top>
        <bottom style="medium">
          <color theme="3"/>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outline="0">
        <left style="medium">
          <color theme="4" tint="0.79998168889431442"/>
        </left>
        <right style="medium">
          <color theme="6" tint="0.79998168889431442"/>
        </right>
        <top/>
        <bottom/>
      </border>
    </dxf>
    <dxf>
      <border>
        <top style="medium">
          <color theme="3"/>
        </top>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dxf>
    <dxf>
      <border diagonalUp="0" diagonalDown="0">
        <left/>
        <right/>
        <top style="thin">
          <color theme="4" tint="0.39994506668294322"/>
        </top>
        <bottom style="thin">
          <color theme="4" tint="0.39994506668294322"/>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border>
        <bottom style="medium">
          <color theme="3"/>
        </bottom>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dxf>
    <dxf>
      <font>
        <strike val="0"/>
        <outline val="0"/>
        <shadow val="0"/>
        <u val="none"/>
        <vertAlign val="baseline"/>
        <sz val="10"/>
        <color theme="3"/>
        <name val="Microsoft Sans Serif"/>
        <scheme val="minor"/>
      </font>
      <numFmt numFmtId="166" formatCode="#,##0\ &quot;€&quot;"/>
      <alignment horizontal="right" vertical="center" textRotation="0" wrapText="0" relativeIndent="1" justifyLastLine="0" shrinkToFit="0" readingOrder="0"/>
      <border diagonalUp="0" diagonalDown="0">
        <right style="medium">
          <color theme="6" tint="0.79998168889431442"/>
        </right>
      </border>
    </dxf>
    <dxf>
      <font>
        <strike val="0"/>
        <outline val="0"/>
        <shadow val="0"/>
        <u val="none"/>
        <vertAlign val="baseline"/>
        <sz val="10"/>
        <color theme="3"/>
        <name val="Microsoft Sans Serif"/>
        <scheme val="minor"/>
      </font>
      <numFmt numFmtId="166" formatCode="#,##0\ &quot;€&quot;"/>
      <alignment horizontal="right" vertical="center" textRotation="0" wrapText="0" relativeIndent="1" justifyLastLine="0" shrinkToFit="0" readingOrder="0"/>
    </dxf>
    <dxf>
      <font>
        <strike val="0"/>
        <outline val="0"/>
        <shadow val="0"/>
        <u val="none"/>
        <vertAlign val="baseline"/>
        <sz val="10"/>
        <color theme="3"/>
        <name val="Microsoft Sans Serif"/>
        <scheme val="minor"/>
      </font>
      <numFmt numFmtId="166" formatCode="#,##0\ &quot;€&quot;"/>
      <alignment horizontal="right" vertical="center" textRotation="0" wrapText="0" relativeIndent="1" justifyLastLine="0" shrinkToFit="0" readingOrder="0"/>
      <border diagonalUp="0" diagonalDown="0">
        <left/>
        <right style="medium">
          <color theme="6" tint="0.79998168889431442"/>
        </right>
      </border>
    </dxf>
    <dxf>
      <font>
        <b val="0"/>
        <strike val="0"/>
        <outline val="0"/>
        <shadow val="0"/>
        <u val="none"/>
        <vertAlign val="baseline"/>
        <sz val="10"/>
        <color theme="3"/>
        <name val="Microsoft Sans Serif"/>
        <scheme val="minor"/>
      </font>
      <border diagonalUp="0" diagonalDown="0" outline="0">
        <left style="medium">
          <color theme="6" tint="0.79998168889431442"/>
        </left>
        <right style="medium">
          <color theme="6" tint="0.79998168889431442"/>
        </right>
      </border>
    </dxf>
    <dxf>
      <border>
        <top style="medium">
          <color theme="3"/>
        </top>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border diagonalUp="0" diagonalDown="0">
        <left style="medium">
          <color theme="4" tint="0.79998168889431442"/>
        </left>
        <right style="medium">
          <color theme="4" tint="0.79998168889431442"/>
        </right>
        <top/>
        <bottom/>
        <vertical style="medium">
          <color theme="4" tint="0.79998168889431442"/>
        </vertical>
        <horizontal/>
      </border>
    </dxf>
    <dxf>
      <border diagonalUp="0" diagonalDown="0">
        <left/>
        <right/>
        <top style="thin">
          <color theme="4" tint="0.39994506668294322"/>
        </top>
        <bottom style="thin">
          <color theme="4" tint="0.39994506668294322"/>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border>
        <bottom style="medium">
          <color theme="3"/>
        </bottom>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border diagonalUp="0" diagonalDown="0" outline="0">
        <left style="thin">
          <color theme="4" tint="0.39994506668294322"/>
        </left>
        <right style="thin">
          <color theme="4" tint="0.39994506668294322"/>
        </right>
        <top/>
        <bottom/>
      </border>
    </dxf>
    <dxf>
      <font>
        <b val="0"/>
        <i val="0"/>
      </font>
    </dxf>
    <dxf>
      <font>
        <b/>
        <i val="0"/>
      </font>
    </dxf>
    <dxf>
      <font>
        <b/>
        <i val="0"/>
        <color theme="3"/>
      </font>
      <fill>
        <patternFill>
          <bgColor theme="4"/>
        </patternFill>
      </fill>
    </dxf>
    <dxf>
      <font>
        <b val="0"/>
        <i val="0"/>
      </font>
    </dxf>
    <dxf>
      <font>
        <b/>
        <i val="0"/>
      </font>
    </dxf>
    <dxf>
      <font>
        <b/>
        <i val="0"/>
      </font>
    </dxf>
  </dxfs>
  <tableStyles count="2" defaultTableStyle="TableStyleMedium9">
    <tableStyle name="Budget" pivot="0" count="3" xr9:uid="{00000000-0011-0000-FFFF-FFFF00000000}">
      <tableStyleElement type="headerRow" dxfId="160"/>
      <tableStyleElement type="totalRow" dxfId="159"/>
      <tableStyleElement type="firstColumn" dxfId="158"/>
    </tableStyle>
    <tableStyle name="Transports" pivot="0" count="3" xr9:uid="{00000000-0011-0000-FFFF-FFFF01000000}">
      <tableStyleElement type="headerRow" dxfId="157"/>
      <tableStyleElement type="totalRow" dxfId="156"/>
      <tableStyleElement type="firstColumn" dxfId="155"/>
    </tableStyle>
  </tableStyles>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ogement" displayName="Logement" ref="B10:E21" totalsRowCount="1" headerRowDxfId="154" dataDxfId="152" totalsRowDxfId="150" headerRowBorderDxfId="153" tableBorderDxfId="151" totalsRowBorderDxfId="149">
  <autoFilter ref="B10:E20" xr:uid="{00000000-0009-0000-0100-000001000000}">
    <filterColumn colId="0" hiddenButton="1"/>
    <filterColumn colId="1" hiddenButton="1"/>
    <filterColumn colId="2" hiddenButton="1"/>
    <filterColumn colId="3" hiddenButton="1"/>
  </autoFilter>
  <tableColumns count="4">
    <tableColumn id="1" xr3:uid="{00000000-0010-0000-0000-000001000000}" name="LOGEMENT" totalsRowLabel="Summa" dataDxfId="148" totalsRowDxfId="15"/>
    <tableColumn id="2" xr3:uid="{00000000-0010-0000-0000-000002000000}" name="Coût prévu" totalsRowFunction="sum" dataDxfId="147" totalsRowDxfId="14"/>
    <tableColumn id="3" xr3:uid="{00000000-0010-0000-0000-000003000000}" name="Coût réel" totalsRowFunction="sum" dataDxfId="146" totalsRowDxfId="13"/>
    <tableColumn id="4" xr3:uid="{00000000-0010-0000-0000-000004000000}" name="Écart" totalsRowFunction="sum" dataDxfId="145" totalsRowDxfId="12">
      <calculatedColumnFormula>Logement[[#This Row],[Coût prévu]]-Logement[[#This Row],[Coût réel]]</calculatedColumnFormula>
    </tableColumn>
  </tableColumns>
  <tableStyleInfo name="Budget" showFirstColumn="1" showLastColumn="0" showRowStripes="1" showColumnStripes="0"/>
  <extLst>
    <ext xmlns:x14="http://schemas.microsoft.com/office/spreadsheetml/2009/9/main" uri="{504A1905-F514-4f6f-8877-14C23A59335A}">
      <x14:table altTextSummary="Entrez les coûts de logement prévus et réels dans ce tableau. L’écart est calculé automatiquement et les icônes sont mises à jour"/>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ÉconomiesOuInvestissements" displayName="ÉconomiesOuInvestissements" ref="G38:J42" totalsRowCount="1" headerRowDxfId="49" dataDxfId="47" totalsRowDxfId="45" headerRowBorderDxfId="48" tableBorderDxfId="46" totalsRowBorderDxfId="44">
  <autoFilter ref="G38:J41" xr:uid="{00000000-0009-0000-0100-00000A000000}">
    <filterColumn colId="0" hiddenButton="1"/>
    <filterColumn colId="1" hiddenButton="1"/>
    <filterColumn colId="2" hiddenButton="1"/>
    <filterColumn colId="3" hiddenButton="1"/>
  </autoFilter>
  <tableColumns count="4">
    <tableColumn id="1" xr3:uid="{00000000-0010-0000-0900-000001000000}" name="ÉCONOMIES OU INVESTISSEMENTS" totalsRowLabel="Summa" dataDxfId="43" totalsRowDxfId="3"/>
    <tableColumn id="2" xr3:uid="{00000000-0010-0000-0900-000002000000}" name="Coût prévu" totalsRowFunction="sum" dataDxfId="42" totalsRowDxfId="2"/>
    <tableColumn id="3" xr3:uid="{00000000-0010-0000-0900-000003000000}" name="Coût réel" totalsRowFunction="sum" dataDxfId="41" totalsRowDxfId="1"/>
    <tableColumn id="4" xr3:uid="{00000000-0010-0000-0900-000004000000}" name="Écart" totalsRowFunction="sum" dataDxfId="40" totalsRowDxfId="0">
      <calculatedColumnFormula>ÉconomiesOuInvestissements[[#This Row],[Coût prévu]]-ÉconomiesOuInvestissements[[#This Row],[Coût réel]]</calculatedColumnFormula>
    </tableColumn>
  </tableColumns>
  <tableStyleInfo name="Budget" showFirstColumn="1" showLastColumn="0" showRowStripes="1" showColumnStripes="0"/>
  <extLst>
    <ext xmlns:x14="http://schemas.microsoft.com/office/spreadsheetml/2009/9/main" uri="{504A1905-F514-4f6f-8877-14C23A59335A}">
      <x14:table altTextSummary="Entrez les coûts prévus et réels relatifs à l’épargne et aux investissements dans ce tableau. L’écart est calculé automatiquement et les icônes sont mises à jour"/>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SoinsPersonnels" displayName="SoinsPersonnels" ref="B54:E62" totalsRowCount="1" headerRowDxfId="39" dataDxfId="38" totalsRowDxfId="36" tableBorderDxfId="37">
  <autoFilter ref="B54:E61" xr:uid="{00000000-0009-0000-0100-000007000000}">
    <filterColumn colId="0" hiddenButton="1"/>
    <filterColumn colId="1" hiddenButton="1"/>
    <filterColumn colId="2" hiddenButton="1"/>
    <filterColumn colId="3" hiddenButton="1"/>
  </autoFilter>
  <tableColumns count="4">
    <tableColumn id="1" xr3:uid="{00000000-0010-0000-0A00-000001000000}" name="SOINS PERSONNELS" totalsRowLabel="Summa" dataDxfId="35" totalsRowDxfId="34"/>
    <tableColumn id="2" xr3:uid="{00000000-0010-0000-0A00-000002000000}" name="Coût prévu" totalsRowFunction="sum" dataDxfId="33" totalsRowDxfId="32"/>
    <tableColumn id="3" xr3:uid="{00000000-0010-0000-0A00-000003000000}" name="Coût réel" totalsRowFunction="sum" dataDxfId="31" totalsRowDxfId="30"/>
    <tableColumn id="4" xr3:uid="{00000000-0010-0000-0A00-000004000000}" name="Écart" totalsRowFunction="sum" dataDxfId="29" totalsRowDxfId="28">
      <calculatedColumnFormula>SoinsPersonnels[[#This Row],[Coût prévu]]-SoinsPersonnels[[#This Row],[Coût réel]]</calculatedColumnFormula>
    </tableColumn>
  </tableColumns>
  <tableStyleInfo name="Transports" showFirstColumn="1" showLastColumn="0" showRowStripes="1" showColumnStripes="0"/>
  <extLst>
    <ext xmlns:x14="http://schemas.microsoft.com/office/spreadsheetml/2009/9/main" uri="{504A1905-F514-4f6f-8877-14C23A59335A}">
      <x14:table altTextSummary="Entrez les coûts de soins personnels prévus et réels dans ce tableau. L’écart est calculé automatiquement et les icônes sont mises à jour"/>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Loisirs" displayName="Loisirs" ref="G10:J20" totalsRowCount="1" headerRowDxfId="27" dataDxfId="26" totalsRowDxfId="24" tableBorderDxfId="25">
  <autoFilter ref="G10:J19" xr:uid="{00000000-0009-0000-0100-000002000000}">
    <filterColumn colId="0" hiddenButton="1"/>
    <filterColumn colId="1" hiddenButton="1"/>
    <filterColumn colId="2" hiddenButton="1"/>
    <filterColumn colId="3" hiddenButton="1"/>
  </autoFilter>
  <tableColumns count="4">
    <tableColumn id="1" xr3:uid="{00000000-0010-0000-0B00-000001000000}" name="LOISIRS" totalsRowLabel="Summa" dataDxfId="23" totalsRowDxfId="22"/>
    <tableColumn id="2" xr3:uid="{00000000-0010-0000-0B00-000002000000}" name="Coût prévu" totalsRowFunction="sum" dataDxfId="21" totalsRowDxfId="20"/>
    <tableColumn id="3" xr3:uid="{00000000-0010-0000-0B00-000003000000}" name="Coût réel" totalsRowFunction="sum" dataDxfId="19" totalsRowDxfId="18"/>
    <tableColumn id="4" xr3:uid="{00000000-0010-0000-0B00-000004000000}" name="Écart" totalsRowFunction="sum" dataDxfId="17" totalsRowDxfId="16">
      <calculatedColumnFormula>Loisirs[[#This Row],[Coût prévu]]-Loisirs[[#This Row],[Coût réel]]</calculatedColumnFormula>
    </tableColumn>
  </tableColumns>
  <tableStyleInfo name="Transports" showFirstColumn="1" showLastColumn="0" showRowStripes="1" showColumnStripes="0"/>
  <extLst>
    <ext xmlns:x14="http://schemas.microsoft.com/office/spreadsheetml/2009/9/main" uri="{504A1905-F514-4f6f-8877-14C23A59335A}">
      <x14:table altTextSummary="Entrez les coûts de loisirs prévus et réels dans ce tableau. L’écart est calculé automatiquement et les icônes sont mises à jour"/>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Assurances" displayName="Assurances" ref="B33:E38" totalsRowCount="1" headerRowDxfId="144" dataDxfId="142" totalsRowDxfId="140" headerRowBorderDxfId="143" tableBorderDxfId="141" totalsRowBorderDxfId="139">
  <autoFilter ref="B33:E37" xr:uid="{00000000-0009-0000-0100-000004000000}">
    <filterColumn colId="0" hiddenButton="1"/>
    <filterColumn colId="1" hiddenButton="1"/>
    <filterColumn colId="2" hiddenButton="1"/>
    <filterColumn colId="3" hiddenButton="1"/>
  </autoFilter>
  <tableColumns count="4">
    <tableColumn id="1" xr3:uid="{00000000-0010-0000-0100-000001000000}" name="ASSURANCES" totalsRowLabel="Summa" dataDxfId="138" totalsRowDxfId="137"/>
    <tableColumn id="2" xr3:uid="{00000000-0010-0000-0100-000002000000}" name="Coût prévu" totalsRowFunction="sum" dataDxfId="136" totalsRowDxfId="135"/>
    <tableColumn id="3" xr3:uid="{00000000-0010-0000-0100-000003000000}" name="Coût réel" totalsRowFunction="sum" dataDxfId="134" totalsRowDxfId="133"/>
    <tableColumn id="4" xr3:uid="{00000000-0010-0000-0100-000004000000}" name="Écart" totalsRowFunction="sum" dataDxfId="132" totalsRowDxfId="131">
      <calculatedColumnFormula>Assurances[[#This Row],[Coût prévu]]-Assurances[[#This Row],[Coût réel]]</calculatedColumnFormula>
    </tableColumn>
  </tableColumns>
  <tableStyleInfo name="Budget" showFirstColumn="1" showLastColumn="0" showRowStripes="1" showColumnStripes="0"/>
  <extLst>
    <ext xmlns:x14="http://schemas.microsoft.com/office/spreadsheetml/2009/9/main" uri="{504A1905-F514-4f6f-8877-14C23A59335A}">
      <x14:table altTextSummary="Entrez les coûts d’assurances prévus et réels dans ce tableau. L’écart est calculé automatiquement et les icônes sont mises à jour"/>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Juridique" displayName="Juridique" ref="G50:J55" totalsRowCount="1" headerRowDxfId="130" dataDxfId="128" totalsRowDxfId="126" headerRowBorderDxfId="129" tableBorderDxfId="127" totalsRowBorderDxfId="125">
  <autoFilter ref="G50:J54" xr:uid="{00000000-0009-0000-0100-00000C000000}">
    <filterColumn colId="0" hiddenButton="1"/>
    <filterColumn colId="1" hiddenButton="1"/>
    <filterColumn colId="2" hiddenButton="1"/>
    <filterColumn colId="3" hiddenButton="1"/>
  </autoFilter>
  <tableColumns count="4">
    <tableColumn id="1" xr3:uid="{00000000-0010-0000-0200-000001000000}" name="JURIQUE" totalsRowLabel="Summa" totalsRowDxfId="124"/>
    <tableColumn id="2" xr3:uid="{00000000-0010-0000-0200-000002000000}" name="Coût prévu" totalsRowFunction="sum" dataDxfId="123" totalsRowDxfId="122"/>
    <tableColumn id="3" xr3:uid="{00000000-0010-0000-0200-000003000000}" name="Coût réel" totalsRowFunction="sum" dataDxfId="121" totalsRowDxfId="120"/>
    <tableColumn id="4" xr3:uid="{00000000-0010-0000-0200-000004000000}" name="Écart" totalsRowFunction="sum" dataDxfId="119" totalsRowDxfId="118">
      <calculatedColumnFormula>Juridique[[#This Row],[Coût prévu]]-Juridique[[#This Row],[Coût réel]]</calculatedColumnFormula>
    </tableColumn>
  </tableColumns>
  <tableStyleInfo name="Budget" showFirstColumn="1" showLastColumn="0" showRowStripes="1" showColumnStripes="0"/>
  <extLst>
    <ext xmlns:x14="http://schemas.microsoft.com/office/spreadsheetml/2009/9/main" uri="{504A1905-F514-4f6f-8877-14C23A59335A}">
      <x14:table altTextSummary="Entrez les coûts juridiques prévus et réels dans ce tableau. L’écart est calculé automatiquement et les icônes sont mises à jour"/>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Animaux" displayName="Animaux" ref="B46:E52" totalsRowCount="1" headerRowDxfId="117" dataDxfId="115" totalsRowDxfId="113" headerRowBorderDxfId="116" tableBorderDxfId="114" totalsRowBorderDxfId="112">
  <autoFilter ref="B46:E51" xr:uid="{00000000-0009-0000-0100-000006000000}">
    <filterColumn colId="0" hiddenButton="1"/>
    <filterColumn colId="1" hiddenButton="1"/>
    <filterColumn colId="2" hiddenButton="1"/>
    <filterColumn colId="3" hiddenButton="1"/>
  </autoFilter>
  <tableColumns count="4">
    <tableColumn id="1" xr3:uid="{00000000-0010-0000-0300-000001000000}" name="ANIMAUX" totalsRowLabel="Summa" dataDxfId="111" totalsRowDxfId="110"/>
    <tableColumn id="2" xr3:uid="{00000000-0010-0000-0300-000002000000}" name="Coût prévu" totalsRowFunction="sum" dataDxfId="109" totalsRowDxfId="108"/>
    <tableColumn id="3" xr3:uid="{00000000-0010-0000-0300-000003000000}" name="Coût réel" totalsRowFunction="sum" dataDxfId="107" totalsRowDxfId="106"/>
    <tableColumn id="4" xr3:uid="{00000000-0010-0000-0300-000004000000}" name="Écart" totalsRowFunction="sum" dataDxfId="105" totalsRowDxfId="104">
      <calculatedColumnFormula>Animaux[[#This Row],[Coût prévu]]-Animaux[[#This Row],[Coût réel]]</calculatedColumnFormula>
    </tableColumn>
  </tableColumns>
  <tableStyleInfo name="Budget" showFirstColumn="1" showLastColumn="0" showRowStripes="1" showColumnStripes="0"/>
  <extLst>
    <ext xmlns:x14="http://schemas.microsoft.com/office/spreadsheetml/2009/9/main" uri="{504A1905-F514-4f6f-8877-14C23A59335A}">
      <x14:table altTextSummary="Entrez les coûts associés aux animaux prévus et réels dans ce tableau. L’écart est calculé automatiquement et les icônes sont mises à jour"/>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CadeauxEtDons" displayName="CadeauxEtDons" ref="G44:J48" totalsRowCount="1" headerRowDxfId="103" dataDxfId="102" totalsRowDxfId="100" tableBorderDxfId="101">
  <autoFilter ref="G44:J47" xr:uid="{00000000-0009-0000-0100-00000B000000}">
    <filterColumn colId="0" hiddenButton="1"/>
    <filterColumn colId="1" hiddenButton="1"/>
    <filterColumn colId="2" hiddenButton="1"/>
    <filterColumn colId="3" hiddenButton="1"/>
  </autoFilter>
  <tableColumns count="4">
    <tableColumn id="1" xr3:uid="{00000000-0010-0000-0400-000001000000}" name="CADEAUX ET DONS" totalsRowLabel="Summa" dataDxfId="99" totalsRowDxfId="98"/>
    <tableColumn id="2" xr3:uid="{00000000-0010-0000-0400-000002000000}" name="Coût prévu" totalsRowFunction="sum" dataDxfId="97" totalsRowDxfId="96"/>
    <tableColumn id="3" xr3:uid="{00000000-0010-0000-0400-000003000000}" name="Coût réel" totalsRowFunction="sum" dataDxfId="95" totalsRowDxfId="94"/>
    <tableColumn id="4" xr3:uid="{00000000-0010-0000-0400-000004000000}" name="Écart" totalsRowFunction="sum" dataDxfId="93" totalsRowDxfId="92">
      <calculatedColumnFormula>CadeauxEtDons[[#This Row],[Coût prévu]]-CadeauxEtDons[[#This Row],[Coût réel]]</calculatedColumnFormula>
    </tableColumn>
  </tableColumns>
  <tableStyleInfo name="Transports" showFirstColumn="1" showLastColumn="0" showRowStripes="1" showColumnStripes="0"/>
  <extLst>
    <ext xmlns:x14="http://schemas.microsoft.com/office/spreadsheetml/2009/9/main" uri="{504A1905-F514-4f6f-8877-14C23A59335A}">
      <x14:table altTextSummary="Entrez les coûts associés aux cadeaux et dons prévus et réels dans ce tableau. L’écart est calculé automatiquement et les icônes sont mises à jour"/>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Alimentation" displayName="Alimentation" ref="B40:E44" totalsRowCount="1" headerRowDxfId="91" dataDxfId="90" totalsRowDxfId="88" tableBorderDxfId="89">
  <autoFilter ref="B40:E43" xr:uid="{00000000-0009-0000-0100-000005000000}">
    <filterColumn colId="0" hiddenButton="1"/>
    <filterColumn colId="1" hiddenButton="1"/>
    <filterColumn colId="2" hiddenButton="1"/>
    <filterColumn colId="3" hiddenButton="1"/>
  </autoFilter>
  <tableColumns count="4">
    <tableColumn id="1" xr3:uid="{00000000-0010-0000-0500-000001000000}" name="ALIMENTATION" totalsRowLabel="Summa" dataDxfId="87" totalsRowDxfId="86"/>
    <tableColumn id="2" xr3:uid="{00000000-0010-0000-0500-000002000000}" name="Coût prévu" totalsRowFunction="sum" dataDxfId="85" totalsRowDxfId="84"/>
    <tableColumn id="3" xr3:uid="{00000000-0010-0000-0500-000003000000}" name="Coût réel" totalsRowFunction="sum" dataDxfId="83" totalsRowDxfId="82"/>
    <tableColumn id="4" xr3:uid="{00000000-0010-0000-0500-000004000000}" name="Écart" totalsRowFunction="sum" dataDxfId="81" totalsRowDxfId="80">
      <calculatedColumnFormula>Alimentation[[#This Row],[Coût prévu]]-Alimentation[[#This Row],[Coût réel]]</calculatedColumnFormula>
    </tableColumn>
  </tableColumns>
  <tableStyleInfo name="Transports" showFirstColumn="1" showLastColumn="0" showRowStripes="1" showColumnStripes="0"/>
  <extLst>
    <ext xmlns:x14="http://schemas.microsoft.com/office/spreadsheetml/2009/9/main" uri="{504A1905-F514-4f6f-8877-14C23A59335A}">
      <x14:table altTextSummary="Entrez les coûts d’alimentation prévus et réels dans ce tableau. L’écart est calculé automatiquement et les icônes sont mises à jour"/>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xes" displayName="Taxes" ref="G31:J36" totalsRowCount="1" headerRowDxfId="79" dataDxfId="78" totalsRowDxfId="76" tableBorderDxfId="77">
  <autoFilter ref="G31:J35" xr:uid="{00000000-0009-0000-0100-000009000000}">
    <filterColumn colId="0" hiddenButton="1"/>
    <filterColumn colId="1" hiddenButton="1"/>
    <filterColumn colId="2" hiddenButton="1"/>
    <filterColumn colId="3" hiddenButton="1"/>
  </autoFilter>
  <tableColumns count="4">
    <tableColumn id="1" xr3:uid="{00000000-0010-0000-0600-000001000000}" name="TAXES" totalsRowLabel="Summa" dataDxfId="75" totalsRowDxfId="74"/>
    <tableColumn id="2" xr3:uid="{00000000-0010-0000-0600-000002000000}" name="Coût prévu" totalsRowFunction="sum" dataDxfId="73" totalsRowDxfId="72"/>
    <tableColumn id="3" xr3:uid="{00000000-0010-0000-0600-000003000000}" name="Coût réel" totalsRowFunction="sum" dataDxfId="71" totalsRowDxfId="70"/>
    <tableColumn id="4" xr3:uid="{00000000-0010-0000-0600-000004000000}" name="Écart" totalsRowFunction="sum" dataDxfId="69" totalsRowDxfId="68">
      <calculatedColumnFormula>Taxes[[#This Row],[Coût prévu]]-Taxes[[#This Row],[Coût réel]]</calculatedColumnFormula>
    </tableColumn>
  </tableColumns>
  <tableStyleInfo name="Transports" showFirstColumn="1" showLastColumn="0" showRowStripes="1" showColumnStripes="0"/>
  <extLst>
    <ext xmlns:x14="http://schemas.microsoft.com/office/spreadsheetml/2009/9/main" uri="{504A1905-F514-4f6f-8877-14C23A59335A}">
      <x14:table altTextSummary="Entrez les taxes prévues et réelles dans ce tableau. L’écart est calculé automatiquement et les icônes sont mises à jour"/>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ransports" displayName="Transports" ref="B23:E31" totalsRowCount="1" headerRowDxfId="67" dataDxfId="66" totalsRowDxfId="64" tableBorderDxfId="65">
  <autoFilter ref="B23:E30" xr:uid="{00000000-0009-0000-0100-000003000000}">
    <filterColumn colId="0" hiddenButton="1"/>
    <filterColumn colId="1" hiddenButton="1"/>
    <filterColumn colId="2" hiddenButton="1"/>
    <filterColumn colId="3" hiddenButton="1"/>
  </autoFilter>
  <tableColumns count="4">
    <tableColumn id="1" xr3:uid="{00000000-0010-0000-0700-000001000000}" name="TRANSPORTS" totalsRowLabel="Summa" dataDxfId="63" totalsRowDxfId="11"/>
    <tableColumn id="2" xr3:uid="{00000000-0010-0000-0700-000002000000}" name="Coût prévu" totalsRowFunction="sum" dataDxfId="62" totalsRowDxfId="10"/>
    <tableColumn id="3" xr3:uid="{00000000-0010-0000-0700-000003000000}" name="Coût réel" totalsRowFunction="sum" dataDxfId="61" totalsRowDxfId="9"/>
    <tableColumn id="4" xr3:uid="{00000000-0010-0000-0700-000004000000}" name="Écart" totalsRowFunction="sum" dataDxfId="60" totalsRowDxfId="8">
      <calculatedColumnFormula>Transports[[#This Row],[Coût prévu]]-Transports[[#This Row],[Coût réel]]</calculatedColumnFormula>
    </tableColumn>
  </tableColumns>
  <tableStyleInfo name="Transports" showFirstColumn="1" showLastColumn="0" showRowStripes="1" showColumnStripes="0"/>
  <extLst>
    <ext xmlns:x14="http://schemas.microsoft.com/office/spreadsheetml/2009/9/main" uri="{504A1905-F514-4f6f-8877-14C23A59335A}">
      <x14:table altTextSummary="Entrez les coûts de transports prévus et réels dans ce tableau. L’écart est calculé automatiquement et les icônes sont mises à jour"/>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Crédits" displayName="Crédits" ref="G22:J29" totalsRowCount="1" headerRowDxfId="59" dataDxfId="57" totalsRowDxfId="55" headerRowBorderDxfId="58" tableBorderDxfId="56" totalsRowBorderDxfId="54">
  <autoFilter ref="G22:J28" xr:uid="{00000000-0009-0000-0100-000008000000}">
    <filterColumn colId="0" hiddenButton="1"/>
    <filterColumn colId="1" hiddenButton="1"/>
    <filterColumn colId="2" hiddenButton="1"/>
    <filterColumn colId="3" hiddenButton="1"/>
  </autoFilter>
  <tableColumns count="4">
    <tableColumn id="1" xr3:uid="{00000000-0010-0000-0800-000001000000}" name="CRÉDITS" totalsRowLabel="Summa" dataDxfId="53" totalsRowDxfId="7"/>
    <tableColumn id="2" xr3:uid="{00000000-0010-0000-0800-000002000000}" name="Coût prévu" totalsRowFunction="sum" dataDxfId="52" totalsRowDxfId="6"/>
    <tableColumn id="3" xr3:uid="{00000000-0010-0000-0800-000003000000}" name="Coût réel" totalsRowFunction="sum" dataDxfId="51" totalsRowDxfId="5"/>
    <tableColumn id="4" xr3:uid="{00000000-0010-0000-0800-000004000000}" name="Écart" totalsRowFunction="sum" dataDxfId="50" totalsRowDxfId="4">
      <calculatedColumnFormula>Crédits[[#This Row],[Coût prévu]]-Crédits[[#This Row],[Coût réel]]</calculatedColumnFormula>
    </tableColumn>
  </tableColumns>
  <tableStyleInfo name="Budget" showFirstColumn="1" showLastColumn="0" showRowStripes="1" showColumnStripes="0"/>
  <extLst>
    <ext xmlns:x14="http://schemas.microsoft.com/office/spreadsheetml/2009/9/main" uri="{504A1905-F514-4f6f-8877-14C23A59335A}">
      <x14:table altTextSummary="Entrez les coûts de crédits prévus et réels dans ce tableau. L’écart est calculé automatiquement et les icônes sont mises à jour"/>
    </ext>
  </extLst>
</table>
</file>

<file path=xl/theme/theme1.xml><?xml version="1.0" encoding="utf-8"?>
<a:theme xmlns:a="http://schemas.openxmlformats.org/drawingml/2006/main" name="Office Theme">
  <a:themeElements>
    <a:clrScheme name="Custom 24">
      <a:dk1>
        <a:sysClr val="windowText" lastClr="000000"/>
      </a:dk1>
      <a:lt1>
        <a:sysClr val="window" lastClr="FFFFFF"/>
      </a:lt1>
      <a:dk2>
        <a:srgbClr val="2F4158"/>
      </a:dk2>
      <a:lt2>
        <a:srgbClr val="F2F2F2"/>
      </a:lt2>
      <a:accent1>
        <a:srgbClr val="D0DE4E"/>
      </a:accent1>
      <a:accent2>
        <a:srgbClr val="3D5157"/>
      </a:accent2>
      <a:accent3>
        <a:srgbClr val="47653F"/>
      </a:accent3>
      <a:accent4>
        <a:srgbClr val="607E4C"/>
      </a:accent4>
      <a:accent5>
        <a:srgbClr val="78A141"/>
      </a:accent5>
      <a:accent6>
        <a:srgbClr val="9BBB59"/>
      </a:accent6>
      <a:hlink>
        <a:srgbClr val="9BBB59"/>
      </a:hlink>
      <a:folHlink>
        <a:srgbClr val="9BBB59"/>
      </a:folHlink>
    </a:clrScheme>
    <a:fontScheme name="Custom 5">
      <a:majorFont>
        <a:latin typeface="Franklin Gothic Demi"/>
        <a:ea typeface=""/>
        <a:cs typeface=""/>
      </a:majorFont>
      <a:minorFont>
        <a:latin typeface="Microsoft Sans Serif"/>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J63"/>
  <sheetViews>
    <sheetView showGridLines="0" tabSelected="1" topLeftCell="A18" zoomScale="67" zoomScaleNormal="67" workbookViewId="0">
      <selection activeCell="O39" sqref="O39"/>
    </sheetView>
  </sheetViews>
  <sheetFormatPr baseColWidth="10" defaultColWidth="9.1328125" defaultRowHeight="12.4" x14ac:dyDescent="0.3"/>
  <cols>
    <col min="1" max="1" width="2.265625" customWidth="1"/>
    <col min="2" max="2" width="37.3984375" customWidth="1"/>
    <col min="3" max="5" width="18.1328125" customWidth="1"/>
    <col min="6" max="6" width="4.3984375" customWidth="1"/>
    <col min="7" max="7" width="43.265625" customWidth="1"/>
    <col min="8" max="10" width="18.1328125" customWidth="1"/>
  </cols>
  <sheetData>
    <row r="1" spans="1:10" ht="71.45" customHeight="1" x14ac:dyDescent="0.3">
      <c r="A1" s="6"/>
      <c r="B1" s="142" t="s">
        <v>0</v>
      </c>
      <c r="C1" s="142"/>
      <c r="D1" s="142"/>
      <c r="E1" s="142"/>
      <c r="F1" s="142"/>
      <c r="G1" s="142"/>
      <c r="H1" s="142"/>
      <c r="I1" s="142"/>
      <c r="J1" s="142"/>
    </row>
    <row r="2" spans="1:10" ht="20.100000000000001" customHeight="1" x14ac:dyDescent="0.3">
      <c r="A2" s="1"/>
      <c r="B2" s="5"/>
      <c r="C2" s="4"/>
      <c r="D2" s="4"/>
      <c r="E2" s="4"/>
      <c r="F2" s="4"/>
      <c r="G2" s="4"/>
      <c r="H2" s="4"/>
      <c r="I2" s="4"/>
      <c r="J2" s="4"/>
    </row>
    <row r="3" spans="1:10" ht="18" customHeight="1" x14ac:dyDescent="0.3">
      <c r="A3" s="1"/>
      <c r="B3" s="154" t="s">
        <v>1</v>
      </c>
      <c r="C3" s="156" t="s">
        <v>33</v>
      </c>
      <c r="D3" s="157"/>
      <c r="E3" s="71">
        <v>1600</v>
      </c>
      <c r="F3" s="3"/>
      <c r="G3" s="134" t="s">
        <v>39</v>
      </c>
      <c r="H3" s="162" t="s">
        <v>68</v>
      </c>
      <c r="I3" s="163"/>
      <c r="J3" s="64"/>
    </row>
    <row r="4" spans="1:10" ht="18" customHeight="1" thickBot="1" x14ac:dyDescent="0.35">
      <c r="A4" s="1"/>
      <c r="B4" s="152"/>
      <c r="C4" s="158" t="s">
        <v>34</v>
      </c>
      <c r="D4" s="159"/>
      <c r="E4" s="72">
        <v>98</v>
      </c>
      <c r="F4" s="3"/>
      <c r="G4" s="135" t="s">
        <v>40</v>
      </c>
      <c r="H4" s="164" t="s">
        <v>69</v>
      </c>
      <c r="I4" s="165"/>
      <c r="J4" s="65"/>
    </row>
    <row r="5" spans="1:10" ht="18" customHeight="1" thickBot="1" x14ac:dyDescent="0.35">
      <c r="A5" s="1"/>
      <c r="B5" s="155"/>
      <c r="C5" s="143" t="s">
        <v>35</v>
      </c>
      <c r="D5" s="144"/>
      <c r="E5" s="73">
        <v>1698</v>
      </c>
      <c r="F5" s="3"/>
      <c r="G5" s="160" t="s">
        <v>41</v>
      </c>
      <c r="H5" s="160"/>
      <c r="I5" s="161"/>
      <c r="J5" s="63"/>
    </row>
    <row r="6" spans="1:10" ht="18" customHeight="1" x14ac:dyDescent="0.3">
      <c r="A6" s="1"/>
      <c r="B6" s="151" t="s">
        <v>2</v>
      </c>
      <c r="C6" s="145" t="s">
        <v>33</v>
      </c>
      <c r="D6" s="146"/>
      <c r="E6" s="74">
        <v>1600</v>
      </c>
      <c r="F6" s="3"/>
      <c r="G6" s="136" t="s">
        <v>42</v>
      </c>
      <c r="H6" s="162" t="s">
        <v>68</v>
      </c>
      <c r="I6" s="163"/>
      <c r="J6" s="68"/>
    </row>
    <row r="7" spans="1:10" ht="18" customHeight="1" thickBot="1" x14ac:dyDescent="0.35">
      <c r="A7" s="1"/>
      <c r="B7" s="152"/>
      <c r="C7" s="147" t="s">
        <v>34</v>
      </c>
      <c r="D7" s="148"/>
      <c r="E7" s="75">
        <v>98</v>
      </c>
      <c r="F7" s="3"/>
      <c r="G7" s="137" t="s">
        <v>43</v>
      </c>
      <c r="H7" s="164" t="s">
        <v>69</v>
      </c>
      <c r="I7" s="165"/>
      <c r="J7" s="66"/>
    </row>
    <row r="8" spans="1:10" ht="18" customHeight="1" thickBot="1" x14ac:dyDescent="0.35">
      <c r="A8" s="1"/>
      <c r="B8" s="153"/>
      <c r="C8" s="149" t="s">
        <v>35</v>
      </c>
      <c r="D8" s="150"/>
      <c r="E8" s="76">
        <v>1698</v>
      </c>
      <c r="F8" s="3"/>
      <c r="G8" s="160" t="s">
        <v>44</v>
      </c>
      <c r="H8" s="160"/>
      <c r="I8" s="161"/>
      <c r="J8" s="67"/>
    </row>
    <row r="9" spans="1:10" ht="20.100000000000001" customHeight="1" thickBot="1" x14ac:dyDescent="0.35">
      <c r="A9" s="1"/>
      <c r="B9" s="57"/>
      <c r="C9" s="57"/>
      <c r="D9" s="57"/>
      <c r="E9" s="61"/>
      <c r="F9" s="3"/>
      <c r="G9" s="62"/>
      <c r="H9" s="62"/>
      <c r="I9" s="62"/>
      <c r="J9" s="60"/>
    </row>
    <row r="10" spans="1:10" ht="18" customHeight="1" thickBot="1" x14ac:dyDescent="0.35">
      <c r="A10" s="1"/>
      <c r="B10" s="8" t="s">
        <v>3</v>
      </c>
      <c r="C10" s="11" t="s">
        <v>36</v>
      </c>
      <c r="D10" s="11" t="s">
        <v>37</v>
      </c>
      <c r="E10" s="12" t="s">
        <v>38</v>
      </c>
      <c r="F10" s="13"/>
      <c r="G10" s="9" t="s">
        <v>45</v>
      </c>
      <c r="H10" s="25" t="s">
        <v>36</v>
      </c>
      <c r="I10" s="26" t="s">
        <v>37</v>
      </c>
      <c r="J10" s="27" t="s">
        <v>38</v>
      </c>
    </row>
    <row r="11" spans="1:10" ht="18" customHeight="1" thickBot="1" x14ac:dyDescent="0.35">
      <c r="A11" s="1"/>
      <c r="B11" s="34" t="s">
        <v>4</v>
      </c>
      <c r="C11" s="77">
        <v>400</v>
      </c>
      <c r="D11" s="78">
        <v>400</v>
      </c>
      <c r="E11" s="79">
        <f>Logement[[#This Row],[Coût prévu]]-Logement[[#This Row],[Coût réel]]</f>
        <v>0</v>
      </c>
      <c r="F11" s="7"/>
      <c r="G11" s="28" t="s">
        <v>46</v>
      </c>
      <c r="H11" s="80">
        <v>0</v>
      </c>
      <c r="I11" s="80"/>
      <c r="J11" s="80">
        <f>Loisirs[[#This Row],[Coût prévu]]-Loisirs[[#This Row],[Coût réel]]</f>
        <v>0</v>
      </c>
    </row>
    <row r="12" spans="1:10" ht="18" customHeight="1" thickBot="1" x14ac:dyDescent="0.35">
      <c r="A12" s="1"/>
      <c r="B12" s="35" t="s">
        <v>75</v>
      </c>
      <c r="C12" s="81">
        <v>10</v>
      </c>
      <c r="D12" s="81">
        <v>10</v>
      </c>
      <c r="E12" s="81">
        <f>Logement[[#This Row],[Coût prévu]]-Logement[[#This Row],[Coût réel]]</f>
        <v>0</v>
      </c>
      <c r="F12" s="2"/>
      <c r="G12" s="29" t="s">
        <v>47</v>
      </c>
      <c r="H12" s="82"/>
      <c r="I12" s="82"/>
      <c r="J12" s="82">
        <f>Loisirs[[#This Row],[Coût prévu]]-Loisirs[[#This Row],[Coût réel]]</f>
        <v>0</v>
      </c>
    </row>
    <row r="13" spans="1:10" ht="18" customHeight="1" thickBot="1" x14ac:dyDescent="0.35">
      <c r="A13" s="1"/>
      <c r="B13" s="34" t="s">
        <v>76</v>
      </c>
      <c r="C13" s="83">
        <v>10</v>
      </c>
      <c r="D13" s="84">
        <v>10</v>
      </c>
      <c r="E13" s="84">
        <f>Logement[[#This Row],[Coût prévu]]-Logement[[#This Row],[Coût réel]]</f>
        <v>0</v>
      </c>
      <c r="F13" s="2"/>
      <c r="G13" s="30" t="s">
        <v>48</v>
      </c>
      <c r="H13" s="80"/>
      <c r="I13" s="85"/>
      <c r="J13" s="85">
        <f>Loisirs[[#This Row],[Coût prévu]]-Loisirs[[#This Row],[Coût réel]]</f>
        <v>0</v>
      </c>
    </row>
    <row r="14" spans="1:10" ht="18" customHeight="1" thickBot="1" x14ac:dyDescent="0.35">
      <c r="A14" s="1"/>
      <c r="B14" s="35" t="s">
        <v>77</v>
      </c>
      <c r="C14" s="86">
        <v>10</v>
      </c>
      <c r="D14" s="81">
        <v>10</v>
      </c>
      <c r="E14" s="81">
        <f>Logement[[#This Row],[Coût prévu]]-Logement[[#This Row],[Coût réel]]</f>
        <v>0</v>
      </c>
      <c r="F14" s="2"/>
      <c r="G14" s="31" t="s">
        <v>49</v>
      </c>
      <c r="H14" s="87"/>
      <c r="I14" s="87"/>
      <c r="J14" s="82">
        <f>Loisirs[[#This Row],[Coût prévu]]-Loisirs[[#This Row],[Coût réel]]</f>
        <v>0</v>
      </c>
    </row>
    <row r="15" spans="1:10" ht="18" customHeight="1" thickBot="1" x14ac:dyDescent="0.35">
      <c r="A15" s="1"/>
      <c r="B15" s="34" t="s">
        <v>78</v>
      </c>
      <c r="C15" s="84">
        <v>9.1</v>
      </c>
      <c r="D15" s="84">
        <v>9</v>
      </c>
      <c r="E15" s="84">
        <f>Logement[[#This Row],[Coût prévu]]-Logement[[#This Row],[Coût réel]]</f>
        <v>9.9999999999999645E-2</v>
      </c>
      <c r="F15" s="2"/>
      <c r="G15" s="28" t="s">
        <v>50</v>
      </c>
      <c r="H15" s="85"/>
      <c r="I15" s="85"/>
      <c r="J15" s="88">
        <f>Loisirs[[#This Row],[Coût prévu]]-Loisirs[[#This Row],[Coût réel]]</f>
        <v>0</v>
      </c>
    </row>
    <row r="16" spans="1:10" ht="18" customHeight="1" thickBot="1" x14ac:dyDescent="0.35">
      <c r="A16" s="1"/>
      <c r="B16" s="35" t="s">
        <v>5</v>
      </c>
      <c r="C16" s="81"/>
      <c r="D16" s="89"/>
      <c r="E16" s="81">
        <f>Logement[[#This Row],[Coût prévu]]-Logement[[#This Row],[Coût réel]]</f>
        <v>0</v>
      </c>
      <c r="F16" s="2"/>
      <c r="G16" s="31" t="s">
        <v>51</v>
      </c>
      <c r="H16" s="90"/>
      <c r="I16" s="90"/>
      <c r="J16" s="91">
        <f>Loisirs[[#This Row],[Coût prévu]]-Loisirs[[#This Row],[Coût réel]]</f>
        <v>0</v>
      </c>
    </row>
    <row r="17" spans="1:10" ht="18" customHeight="1" thickBot="1" x14ac:dyDescent="0.35">
      <c r="A17" s="1"/>
      <c r="B17" s="34" t="s">
        <v>6</v>
      </c>
      <c r="C17" s="84"/>
      <c r="D17" s="83"/>
      <c r="E17" s="83">
        <f>Logement[[#This Row],[Coût prévu]]-Logement[[#This Row],[Coût réel]]</f>
        <v>0</v>
      </c>
      <c r="F17" s="2"/>
      <c r="G17" s="32" t="s">
        <v>9</v>
      </c>
      <c r="H17" s="92"/>
      <c r="I17" s="92"/>
      <c r="J17" s="93">
        <f>Loisirs[[#This Row],[Coût prévu]]-Loisirs[[#This Row],[Coût réel]]</f>
        <v>0</v>
      </c>
    </row>
    <row r="18" spans="1:10" ht="18" customHeight="1" thickBot="1" x14ac:dyDescent="0.35">
      <c r="A18" s="1"/>
      <c r="B18" s="35" t="s">
        <v>7</v>
      </c>
      <c r="C18" s="81"/>
      <c r="D18" s="94"/>
      <c r="E18" s="81">
        <f>Logement[[#This Row],[Coût prévu]]-Logement[[#This Row],[Coût réel]]</f>
        <v>0</v>
      </c>
      <c r="F18" s="2"/>
      <c r="G18" s="31" t="s">
        <v>9</v>
      </c>
      <c r="H18" s="82"/>
      <c r="I18" s="82"/>
      <c r="J18" s="95">
        <f>Loisirs[[#This Row],[Coût prévu]]-Loisirs[[#This Row],[Coût réel]]</f>
        <v>0</v>
      </c>
    </row>
    <row r="19" spans="1:10" ht="18" customHeight="1" thickBot="1" x14ac:dyDescent="0.35">
      <c r="A19" s="1"/>
      <c r="B19" s="70" t="s">
        <v>8</v>
      </c>
      <c r="C19" s="96"/>
      <c r="D19" s="96"/>
      <c r="E19" s="83">
        <f>Logement[[#This Row],[Coût prévu]]-Logement[[#This Row],[Coût réel]]</f>
        <v>0</v>
      </c>
      <c r="F19" s="2"/>
      <c r="G19" s="32" t="s">
        <v>9</v>
      </c>
      <c r="H19" s="92"/>
      <c r="I19" s="92"/>
      <c r="J19" s="93">
        <f>Loisirs[[#This Row],[Coût prévu]]-Loisirs[[#This Row],[Coût réel]]</f>
        <v>0</v>
      </c>
    </row>
    <row r="20" spans="1:10" ht="18" customHeight="1" thickBot="1" x14ac:dyDescent="0.35">
      <c r="A20" s="1"/>
      <c r="B20" s="69" t="s">
        <v>9</v>
      </c>
      <c r="C20" s="97"/>
      <c r="D20" s="97"/>
      <c r="E20" s="98">
        <f>Logement[[#This Row],[Coût prévu]]-Logement[[#This Row],[Coût réel]]</f>
        <v>0</v>
      </c>
      <c r="F20" s="2"/>
      <c r="G20" s="33" t="s">
        <v>70</v>
      </c>
      <c r="H20" s="99">
        <f>SUBTOTAL(109,Loisirs[Coût prévu])</f>
        <v>0</v>
      </c>
      <c r="I20" s="100">
        <f>SUBTOTAL(109,Loisirs[Coût réel])</f>
        <v>0</v>
      </c>
      <c r="J20" s="101">
        <f>SUBTOTAL(109,Loisirs[Écart])</f>
        <v>0</v>
      </c>
    </row>
    <row r="21" spans="1:10" ht="18" customHeight="1" thickBot="1" x14ac:dyDescent="0.35">
      <c r="A21" s="1"/>
      <c r="B21" s="20" t="s">
        <v>70</v>
      </c>
      <c r="C21" s="102">
        <f>SUBTOTAL(109,Logement[Coût prévu])</f>
        <v>439.1</v>
      </c>
      <c r="D21" s="103">
        <f>SUBTOTAL(109,Logement[Coût réel])</f>
        <v>439</v>
      </c>
      <c r="E21" s="104">
        <f>SUBTOTAL(109,Logement[Écart])</f>
        <v>9.9999999999999645E-2</v>
      </c>
      <c r="F21" s="2"/>
      <c r="G21" s="140"/>
      <c r="H21" s="140"/>
      <c r="I21" s="140"/>
      <c r="J21" s="140"/>
    </row>
    <row r="22" spans="1:10" ht="18" customHeight="1" thickBot="1" x14ac:dyDescent="0.35">
      <c r="A22" s="1"/>
      <c r="B22" s="138"/>
      <c r="C22" s="138"/>
      <c r="D22" s="138"/>
      <c r="E22" s="138"/>
      <c r="F22" s="2"/>
      <c r="G22" s="10" t="s">
        <v>52</v>
      </c>
      <c r="H22" s="19" t="s">
        <v>36</v>
      </c>
      <c r="I22" s="19" t="s">
        <v>37</v>
      </c>
      <c r="J22" s="18" t="s">
        <v>38</v>
      </c>
    </row>
    <row r="23" spans="1:10" ht="18" customHeight="1" thickBot="1" x14ac:dyDescent="0.35">
      <c r="A23" s="1"/>
      <c r="B23" s="36" t="s">
        <v>10</v>
      </c>
      <c r="C23" s="25" t="s">
        <v>36</v>
      </c>
      <c r="D23" s="26" t="s">
        <v>37</v>
      </c>
      <c r="E23" s="26" t="s">
        <v>38</v>
      </c>
      <c r="F23" s="2"/>
      <c r="G23" s="34" t="s">
        <v>71</v>
      </c>
      <c r="H23" s="77">
        <v>233.77</v>
      </c>
      <c r="I23" s="84">
        <v>234</v>
      </c>
      <c r="J23" s="105">
        <f>Crédits[[#This Row],[Coût prévu]]-Crédits[[#This Row],[Coût réel]]</f>
        <v>-0.22999999999998977</v>
      </c>
    </row>
    <row r="24" spans="1:10" ht="18" customHeight="1" thickBot="1" x14ac:dyDescent="0.35">
      <c r="A24" s="1"/>
      <c r="B24" s="28" t="s">
        <v>74</v>
      </c>
      <c r="C24" s="80">
        <v>75.2</v>
      </c>
      <c r="D24" s="80">
        <v>75.2</v>
      </c>
      <c r="E24" s="80">
        <f>Transports[[#This Row],[Coût prévu]]-Transports[[#This Row],[Coût réel]]</f>
        <v>0</v>
      </c>
      <c r="F24" s="2"/>
      <c r="G24" s="39" t="s">
        <v>73</v>
      </c>
      <c r="H24" s="81"/>
      <c r="I24" s="89"/>
      <c r="J24" s="81">
        <f>Crédits[[#This Row],[Coût prévu]]-Crédits[[#This Row],[Coût réel]]</f>
        <v>0</v>
      </c>
    </row>
    <row r="25" spans="1:10" ht="18" customHeight="1" thickBot="1" x14ac:dyDescent="0.35">
      <c r="A25" s="1"/>
      <c r="B25" s="31" t="s">
        <v>81</v>
      </c>
      <c r="C25" s="87">
        <v>120</v>
      </c>
      <c r="D25" s="87">
        <v>120</v>
      </c>
      <c r="E25" s="87">
        <f>Transports[[#This Row],[Coût prévu]]-Transports[[#This Row],[Coût réel]]</f>
        <v>0</v>
      </c>
      <c r="F25" s="2"/>
      <c r="G25" s="40" t="s">
        <v>72</v>
      </c>
      <c r="H25" s="106">
        <v>230</v>
      </c>
      <c r="I25" s="83">
        <v>230</v>
      </c>
      <c r="J25" s="84">
        <f>Crédits[[#This Row],[Coût prévu]]-Crédits[[#This Row],[Coût réel]]</f>
        <v>0</v>
      </c>
    </row>
    <row r="26" spans="1:10" ht="18" customHeight="1" thickBot="1" x14ac:dyDescent="0.35">
      <c r="A26" s="1"/>
      <c r="B26" s="32" t="s">
        <v>11</v>
      </c>
      <c r="C26" s="85"/>
      <c r="D26" s="85"/>
      <c r="E26" s="85">
        <f>Transports[[#This Row],[Coût prévu]]-Transports[[#This Row],[Coût réel]]</f>
        <v>0</v>
      </c>
      <c r="F26" s="2"/>
      <c r="G26" s="35" t="s">
        <v>79</v>
      </c>
      <c r="H26" s="81">
        <v>124.75</v>
      </c>
      <c r="I26" s="89">
        <v>125</v>
      </c>
      <c r="J26" s="81">
        <f>Crédits[[#This Row],[Coût prévu]]-Crédits[[#This Row],[Coût réel]]</f>
        <v>-0.25</v>
      </c>
    </row>
    <row r="27" spans="1:10" ht="18" customHeight="1" thickBot="1" x14ac:dyDescent="0.35">
      <c r="A27" s="1"/>
      <c r="B27" s="31" t="s">
        <v>12</v>
      </c>
      <c r="C27" s="90"/>
      <c r="D27" s="90"/>
      <c r="E27" s="90">
        <f>Transports[[#This Row],[Coût prévu]]-Transports[[#This Row],[Coût réel]]</f>
        <v>0</v>
      </c>
      <c r="F27" s="2"/>
      <c r="G27" s="41" t="s">
        <v>53</v>
      </c>
      <c r="H27" s="106"/>
      <c r="I27" s="83"/>
      <c r="J27" s="107">
        <f>Crédits[[#This Row],[Coût prévu]]-Crédits[[#This Row],[Coût réel]]</f>
        <v>0</v>
      </c>
    </row>
    <row r="28" spans="1:10" ht="18" customHeight="1" thickBot="1" x14ac:dyDescent="0.35">
      <c r="A28" s="1"/>
      <c r="B28" s="37" t="s">
        <v>13</v>
      </c>
      <c r="C28" s="85"/>
      <c r="D28" s="85"/>
      <c r="E28" s="85">
        <f>Transports[[#This Row],[Coût prévu]]-Transports[[#This Row],[Coût réel]]</f>
        <v>0</v>
      </c>
      <c r="F28" s="2"/>
      <c r="G28" s="42" t="s">
        <v>9</v>
      </c>
      <c r="H28" s="108"/>
      <c r="I28" s="94"/>
      <c r="J28" s="108">
        <f>Crédits[[#This Row],[Coût prévu]]-Crédits[[#This Row],[Coût réel]]</f>
        <v>0</v>
      </c>
    </row>
    <row r="29" spans="1:10" ht="18" customHeight="1" thickBot="1" x14ac:dyDescent="0.35">
      <c r="A29" s="1"/>
      <c r="B29" s="38" t="s">
        <v>14</v>
      </c>
      <c r="C29" s="90"/>
      <c r="D29" s="90"/>
      <c r="E29" s="90">
        <f>Transports[[#This Row],[Coût prévu]]-Transports[[#This Row],[Coût réel]]</f>
        <v>0</v>
      </c>
      <c r="F29" s="2"/>
      <c r="G29" s="10" t="s">
        <v>70</v>
      </c>
      <c r="H29" s="102">
        <f>SUBTOTAL(109,Crédits[Coût prévu])</f>
        <v>588.52</v>
      </c>
      <c r="I29" s="109">
        <f>SUBTOTAL(109,Crédits[Coût réel])</f>
        <v>589</v>
      </c>
      <c r="J29" s="110">
        <f>SUBTOTAL(109,Crédits[Écart])</f>
        <v>-0.47999999999998977</v>
      </c>
    </row>
    <row r="30" spans="1:10" ht="18" customHeight="1" x14ac:dyDescent="0.3">
      <c r="A30" s="1"/>
      <c r="B30" s="32" t="s">
        <v>9</v>
      </c>
      <c r="C30" s="92"/>
      <c r="D30" s="111"/>
      <c r="E30" s="92">
        <f>Transports[[#This Row],[Coût prévu]]-Transports[[#This Row],[Coût réel]]</f>
        <v>0</v>
      </c>
      <c r="F30" s="2"/>
      <c r="G30" s="139"/>
      <c r="H30" s="139"/>
      <c r="I30" s="139"/>
      <c r="J30" s="139"/>
    </row>
    <row r="31" spans="1:10" ht="18" customHeight="1" x14ac:dyDescent="0.3">
      <c r="A31" s="1"/>
      <c r="B31" s="33" t="s">
        <v>70</v>
      </c>
      <c r="C31" s="100">
        <f>SUBTOTAL(109,Transports[Coût prévu])</f>
        <v>195.2</v>
      </c>
      <c r="D31" s="100">
        <f>SUBTOTAL(109,Transports[Coût réel])</f>
        <v>195.2</v>
      </c>
      <c r="E31" s="100">
        <f>SUBTOTAL(109,Transports[Écart])</f>
        <v>0</v>
      </c>
      <c r="F31" s="7"/>
      <c r="G31" s="36" t="s">
        <v>54</v>
      </c>
      <c r="H31" s="25" t="s">
        <v>36</v>
      </c>
      <c r="I31" s="25" t="s">
        <v>37</v>
      </c>
      <c r="J31" s="25" t="s">
        <v>38</v>
      </c>
    </row>
    <row r="32" spans="1:10" ht="18" customHeight="1" thickBot="1" x14ac:dyDescent="0.35">
      <c r="A32" s="1"/>
      <c r="B32" s="139"/>
      <c r="C32" s="139"/>
      <c r="D32" s="139"/>
      <c r="E32" s="139"/>
      <c r="F32" s="7"/>
      <c r="G32" s="28" t="s">
        <v>55</v>
      </c>
      <c r="H32" s="92"/>
      <c r="I32" s="92"/>
      <c r="J32" s="92">
        <f>Taxes[[#This Row],[Coût prévu]]-Taxes[[#This Row],[Coût réel]]</f>
        <v>0</v>
      </c>
    </row>
    <row r="33" spans="1:10" ht="18" customHeight="1" thickBot="1" x14ac:dyDescent="0.35">
      <c r="A33" s="1"/>
      <c r="B33" s="10" t="s">
        <v>15</v>
      </c>
      <c r="C33" s="17" t="s">
        <v>36</v>
      </c>
      <c r="D33" s="16" t="s">
        <v>37</v>
      </c>
      <c r="E33" s="15" t="s">
        <v>38</v>
      </c>
      <c r="F33" s="7"/>
      <c r="G33" s="43" t="s">
        <v>56</v>
      </c>
      <c r="H33" s="82"/>
      <c r="I33" s="112"/>
      <c r="J33" s="112">
        <f>Taxes[[#This Row],[Coût prévu]]-Taxes[[#This Row],[Coût réel]]</f>
        <v>0</v>
      </c>
    </row>
    <row r="34" spans="1:10" ht="18" customHeight="1" thickBot="1" x14ac:dyDescent="0.35">
      <c r="A34" s="23"/>
      <c r="B34" s="44" t="s">
        <v>16</v>
      </c>
      <c r="C34" s="105"/>
      <c r="D34" s="113"/>
      <c r="E34" s="77">
        <f>Assurances[[#This Row],[Coût prévu]]-Assurances[[#This Row],[Coût réel]]</f>
        <v>0</v>
      </c>
      <c r="F34" s="7"/>
      <c r="G34" s="37" t="s">
        <v>57</v>
      </c>
      <c r="H34" s="85"/>
      <c r="I34" s="111"/>
      <c r="J34" s="111">
        <f>Taxes[[#This Row],[Coût prévu]]-Taxes[[#This Row],[Coût réel]]</f>
        <v>0</v>
      </c>
    </row>
    <row r="35" spans="1:10" ht="18" customHeight="1" thickBot="1" x14ac:dyDescent="0.35">
      <c r="A35" s="23"/>
      <c r="B35" s="45" t="s">
        <v>17</v>
      </c>
      <c r="C35" s="81"/>
      <c r="D35" s="114"/>
      <c r="E35" s="114">
        <f>Assurances[[#This Row],[Coût prévu]]-Assurances[[#This Row],[Coût réel]]</f>
        <v>0</v>
      </c>
      <c r="F35" s="7"/>
      <c r="G35" s="43" t="s">
        <v>9</v>
      </c>
      <c r="H35" s="112"/>
      <c r="I35" s="112"/>
      <c r="J35" s="112">
        <f>Taxes[[#This Row],[Coût prévu]]-Taxes[[#This Row],[Coût réel]]</f>
        <v>0</v>
      </c>
    </row>
    <row r="36" spans="1:10" ht="18" customHeight="1" thickBot="1" x14ac:dyDescent="0.35">
      <c r="A36" s="23"/>
      <c r="B36" s="46" t="s">
        <v>18</v>
      </c>
      <c r="C36" s="84"/>
      <c r="D36" s="115"/>
      <c r="E36" s="84">
        <f>Assurances[[#This Row],[Coût prévu]]-Assurances[[#This Row],[Coût réel]]</f>
        <v>0</v>
      </c>
      <c r="F36" s="7"/>
      <c r="G36" s="33" t="s">
        <v>70</v>
      </c>
      <c r="H36" s="100">
        <f>SUBTOTAL(109,Taxes[Coût prévu])</f>
        <v>0</v>
      </c>
      <c r="I36" s="100">
        <f>SUBTOTAL(109,Taxes[Coût réel])</f>
        <v>0</v>
      </c>
      <c r="J36" s="100">
        <f>SUBTOTAL(109,Taxes[Écart])</f>
        <v>0</v>
      </c>
    </row>
    <row r="37" spans="1:10" ht="18" customHeight="1" thickBot="1" x14ac:dyDescent="0.35">
      <c r="A37" s="23"/>
      <c r="B37" s="47" t="s">
        <v>9</v>
      </c>
      <c r="C37" s="108"/>
      <c r="D37" s="116"/>
      <c r="E37" s="108">
        <f>Assurances[[#This Row],[Coût prévu]]-Assurances[[#This Row],[Coût réel]]</f>
        <v>0</v>
      </c>
      <c r="F37" s="2"/>
      <c r="G37" s="139"/>
      <c r="H37" s="139"/>
      <c r="I37" s="139"/>
      <c r="J37" s="139"/>
    </row>
    <row r="38" spans="1:10" ht="18" customHeight="1" thickBot="1" x14ac:dyDescent="0.35">
      <c r="A38" s="1"/>
      <c r="B38" s="10" t="s">
        <v>70</v>
      </c>
      <c r="C38" s="117">
        <f>SUBTOTAL(109,Assurances[Coût prévu])</f>
        <v>0</v>
      </c>
      <c r="D38" s="118">
        <f>SUBTOTAL(109,Assurances[Coût réel])</f>
        <v>0</v>
      </c>
      <c r="E38" s="119">
        <f>SUBTOTAL(109,Assurances[Écart])</f>
        <v>0</v>
      </c>
      <c r="F38" s="2"/>
      <c r="G38" s="21" t="s">
        <v>58</v>
      </c>
      <c r="H38" s="22" t="s">
        <v>36</v>
      </c>
      <c r="I38" s="14" t="s">
        <v>37</v>
      </c>
      <c r="J38" s="15" t="s">
        <v>38</v>
      </c>
    </row>
    <row r="39" spans="1:10" ht="18" customHeight="1" thickBot="1" x14ac:dyDescent="0.35">
      <c r="A39" s="1"/>
      <c r="B39" s="139"/>
      <c r="C39" s="139"/>
      <c r="D39" s="139"/>
      <c r="E39" s="139"/>
      <c r="F39" s="24"/>
      <c r="G39" s="49" t="s">
        <v>59</v>
      </c>
      <c r="H39" s="77">
        <v>100</v>
      </c>
      <c r="I39" s="120">
        <v>100</v>
      </c>
      <c r="J39" s="121">
        <f>ÉconomiesOuInvestissements[[#This Row],[Coût prévu]]-ÉconomiesOuInvestissements[[#This Row],[Coût réel]]</f>
        <v>0</v>
      </c>
    </row>
    <row r="40" spans="1:10" ht="18" customHeight="1" thickBot="1" x14ac:dyDescent="0.35">
      <c r="A40" s="1"/>
      <c r="B40" s="36" t="s">
        <v>19</v>
      </c>
      <c r="C40" s="48" t="s">
        <v>36</v>
      </c>
      <c r="D40" s="25" t="s">
        <v>37</v>
      </c>
      <c r="E40" s="25" t="s">
        <v>38</v>
      </c>
      <c r="F40" s="24"/>
      <c r="G40" s="35" t="s">
        <v>80</v>
      </c>
      <c r="H40" s="86">
        <v>20</v>
      </c>
      <c r="I40" s="122">
        <v>20</v>
      </c>
      <c r="J40" s="123">
        <f>ÉconomiesOuInvestissements[[#This Row],[Coût prévu]]-ÉconomiesOuInvestissements[[#This Row],[Coût réel]]</f>
        <v>0</v>
      </c>
    </row>
    <row r="41" spans="1:10" ht="18" customHeight="1" thickBot="1" x14ac:dyDescent="0.35">
      <c r="A41" s="1"/>
      <c r="B41" s="28" t="s">
        <v>20</v>
      </c>
      <c r="C41" s="93"/>
      <c r="D41" s="92"/>
      <c r="E41" s="92">
        <f>Alimentation[[#This Row],[Coût prévu]]-Alimentation[[#This Row],[Coût réel]]</f>
        <v>0</v>
      </c>
      <c r="F41" s="24"/>
      <c r="G41" s="50" t="s">
        <v>9</v>
      </c>
      <c r="H41" s="124"/>
      <c r="I41" s="125"/>
      <c r="J41" s="126">
        <f>ÉconomiesOuInvestissements[[#This Row],[Coût prévu]]-ÉconomiesOuInvestissements[[#This Row],[Coût réel]]</f>
        <v>0</v>
      </c>
    </row>
    <row r="42" spans="1:10" ht="18" customHeight="1" thickBot="1" x14ac:dyDescent="0.35">
      <c r="A42" s="1"/>
      <c r="B42" s="31" t="s">
        <v>21</v>
      </c>
      <c r="C42" s="95"/>
      <c r="D42" s="82"/>
      <c r="E42" s="82">
        <f>Alimentation[[#This Row],[Coût prévu]]-Alimentation[[#This Row],[Coût réel]]</f>
        <v>0</v>
      </c>
      <c r="F42" s="2"/>
      <c r="G42" s="21" t="s">
        <v>70</v>
      </c>
      <c r="H42" s="103">
        <f>SUBTOTAL(109,ÉconomiesOuInvestissements[Coût prévu])</f>
        <v>120</v>
      </c>
      <c r="I42" s="127">
        <f>SUBTOTAL(109,ÉconomiesOuInvestissements[Coût réel])</f>
        <v>120</v>
      </c>
      <c r="J42" s="119">
        <f>SUBTOTAL(109,ÉconomiesOuInvestissements[Écart])</f>
        <v>0</v>
      </c>
    </row>
    <row r="43" spans="1:10" ht="18" customHeight="1" x14ac:dyDescent="0.3">
      <c r="A43" s="1"/>
      <c r="B43" s="32" t="s">
        <v>9</v>
      </c>
      <c r="C43" s="93"/>
      <c r="D43" s="92"/>
      <c r="E43" s="92">
        <f>Alimentation[[#This Row],[Coût prévu]]-Alimentation[[#This Row],[Coût réel]]</f>
        <v>0</v>
      </c>
      <c r="F43" s="2"/>
      <c r="G43" s="139"/>
      <c r="H43" s="139"/>
      <c r="I43" s="139"/>
      <c r="J43" s="139"/>
    </row>
    <row r="44" spans="1:10" ht="18" customHeight="1" x14ac:dyDescent="0.3">
      <c r="A44" s="1"/>
      <c r="B44" s="33" t="s">
        <v>70</v>
      </c>
      <c r="C44" s="128">
        <f>SUBTOTAL(109,Alimentation[Coût prévu])</f>
        <v>0</v>
      </c>
      <c r="D44" s="100">
        <f>SUBTOTAL(109,Alimentation[Coût réel])</f>
        <v>0</v>
      </c>
      <c r="E44" s="100">
        <f>SUBTOTAL(109,Alimentation[Écart])</f>
        <v>0</v>
      </c>
      <c r="F44" s="2"/>
      <c r="G44" s="36" t="s">
        <v>60</v>
      </c>
      <c r="H44" s="48" t="s">
        <v>36</v>
      </c>
      <c r="I44" s="25" t="s">
        <v>37</v>
      </c>
      <c r="J44" s="27" t="s">
        <v>38</v>
      </c>
    </row>
    <row r="45" spans="1:10" ht="18" customHeight="1" thickBot="1" x14ac:dyDescent="0.35">
      <c r="A45" s="1"/>
      <c r="B45" s="139"/>
      <c r="C45" s="139"/>
      <c r="D45" s="139"/>
      <c r="E45" s="139"/>
      <c r="F45" s="7"/>
      <c r="G45" s="51" t="s">
        <v>61</v>
      </c>
      <c r="H45" s="93"/>
      <c r="I45" s="92"/>
      <c r="J45" s="93">
        <f>CadeauxEtDons[[#This Row],[Coût prévu]]-CadeauxEtDons[[#This Row],[Coût réel]]</f>
        <v>0</v>
      </c>
    </row>
    <row r="46" spans="1:10" ht="18" customHeight="1" thickBot="1" x14ac:dyDescent="0.35">
      <c r="A46" s="1"/>
      <c r="B46" s="21" t="s">
        <v>22</v>
      </c>
      <c r="C46" s="17" t="s">
        <v>36</v>
      </c>
      <c r="D46" s="17" t="s">
        <v>37</v>
      </c>
      <c r="E46" s="17" t="s">
        <v>38</v>
      </c>
      <c r="F46" s="7"/>
      <c r="G46" s="43" t="s">
        <v>62</v>
      </c>
      <c r="H46" s="95"/>
      <c r="I46" s="82"/>
      <c r="J46" s="95">
        <f>CadeauxEtDons[[#This Row],[Coût prévu]]-CadeauxEtDons[[#This Row],[Coût réel]]</f>
        <v>0</v>
      </c>
    </row>
    <row r="47" spans="1:10" ht="18" customHeight="1" thickBot="1" x14ac:dyDescent="0.35">
      <c r="A47" s="1"/>
      <c r="B47" s="53" t="s">
        <v>23</v>
      </c>
      <c r="C47" s="84"/>
      <c r="D47" s="84"/>
      <c r="E47" s="77">
        <f>Animaux[[#This Row],[Coût prévu]]-Animaux[[#This Row],[Coût réel]]</f>
        <v>0</v>
      </c>
      <c r="F47" s="7"/>
      <c r="G47" s="52" t="s">
        <v>63</v>
      </c>
      <c r="H47" s="93"/>
      <c r="I47" s="92"/>
      <c r="J47" s="93">
        <f>CadeauxEtDons[[#This Row],[Coût prévu]]-CadeauxEtDons[[#This Row],[Coût réel]]</f>
        <v>0</v>
      </c>
    </row>
    <row r="48" spans="1:10" ht="18" customHeight="1" thickBot="1" x14ac:dyDescent="0.35">
      <c r="A48" s="1"/>
      <c r="B48" s="35" t="s">
        <v>24</v>
      </c>
      <c r="C48" s="81"/>
      <c r="D48" s="81"/>
      <c r="E48" s="81">
        <f>Animaux[[#This Row],[Coût prévu]]-Animaux[[#This Row],[Coût réel]]</f>
        <v>0</v>
      </c>
      <c r="F48" s="2"/>
      <c r="G48" s="33" t="s">
        <v>70</v>
      </c>
      <c r="H48" s="128">
        <f>SUBTOTAL(109,CadeauxEtDons[Coût prévu])</f>
        <v>0</v>
      </c>
      <c r="I48" s="100">
        <f>SUBTOTAL(109,CadeauxEtDons[Coût réel])</f>
        <v>0</v>
      </c>
      <c r="J48" s="129">
        <f>SUBTOTAL(109,CadeauxEtDons[Écart])</f>
        <v>0</v>
      </c>
    </row>
    <row r="49" spans="1:10" ht="18" customHeight="1" thickBot="1" x14ac:dyDescent="0.35">
      <c r="A49" s="1"/>
      <c r="B49" s="53" t="s">
        <v>25</v>
      </c>
      <c r="C49" s="84"/>
      <c r="D49" s="83"/>
      <c r="E49" s="107">
        <f>Animaux[[#This Row],[Coût prévu]]-Animaux[[#This Row],[Coût réel]]</f>
        <v>0</v>
      </c>
      <c r="F49" s="2"/>
      <c r="G49" s="139"/>
      <c r="H49" s="139"/>
      <c r="I49" s="139"/>
      <c r="J49" s="139"/>
    </row>
    <row r="50" spans="1:10" ht="18" customHeight="1" thickBot="1" x14ac:dyDescent="0.35">
      <c r="A50" s="1"/>
      <c r="B50" s="35" t="s">
        <v>26</v>
      </c>
      <c r="C50" s="81"/>
      <c r="D50" s="86"/>
      <c r="E50" s="81">
        <f>Animaux[[#This Row],[Coût prévu]]-Animaux[[#This Row],[Coût réel]]</f>
        <v>0</v>
      </c>
      <c r="F50" s="2"/>
      <c r="G50" s="21" t="s">
        <v>64</v>
      </c>
      <c r="H50" s="22" t="s">
        <v>36</v>
      </c>
      <c r="I50" s="17" t="s">
        <v>37</v>
      </c>
      <c r="J50" s="17" t="s">
        <v>38</v>
      </c>
    </row>
    <row r="51" spans="1:10" ht="18" customHeight="1" thickBot="1" x14ac:dyDescent="0.35">
      <c r="A51" s="1"/>
      <c r="B51" s="54" t="s">
        <v>9</v>
      </c>
      <c r="C51" s="124"/>
      <c r="D51" s="84"/>
      <c r="E51" s="84">
        <f>Animaux[[#This Row],[Coût prévu]]-Animaux[[#This Row],[Coût réel]]</f>
        <v>0</v>
      </c>
      <c r="F51" s="24"/>
      <c r="G51" s="50" t="s">
        <v>65</v>
      </c>
      <c r="H51" s="78"/>
      <c r="I51" s="84"/>
      <c r="J51" s="84">
        <f>Juridique[[#This Row],[Coût prévu]]-Juridique[[#This Row],[Coût réel]]</f>
        <v>0</v>
      </c>
    </row>
    <row r="52" spans="1:10" ht="18" customHeight="1" thickBot="1" x14ac:dyDescent="0.35">
      <c r="A52" s="1"/>
      <c r="B52" s="20" t="s">
        <v>70</v>
      </c>
      <c r="C52" s="117">
        <f>SUBTOTAL(109,Animaux[Coût prévu])</f>
        <v>0</v>
      </c>
      <c r="D52" s="117">
        <f>SUBTOTAL(109,Animaux[Coût réel])</f>
        <v>0</v>
      </c>
      <c r="E52" s="117">
        <f>SUBTOTAL(109,Animaux[Écart])</f>
        <v>0</v>
      </c>
      <c r="F52" s="24"/>
      <c r="G52" s="55" t="s">
        <v>66</v>
      </c>
      <c r="H52" s="130"/>
      <c r="I52" s="81"/>
      <c r="J52" s="81">
        <f>Juridique[[#This Row],[Coût prévu]]-Juridique[[#This Row],[Coût réel]]</f>
        <v>0</v>
      </c>
    </row>
    <row r="53" spans="1:10" ht="18" customHeight="1" thickBot="1" x14ac:dyDescent="0.35">
      <c r="A53" s="1"/>
      <c r="B53" s="139"/>
      <c r="C53" s="139"/>
      <c r="D53" s="139"/>
      <c r="E53" s="139"/>
      <c r="F53" s="24"/>
      <c r="G53" s="50" t="s">
        <v>67</v>
      </c>
      <c r="H53" s="78"/>
      <c r="I53" s="84"/>
      <c r="J53" s="96">
        <f>Juridique[[#This Row],[Coût prévu]]-Juridique[[#This Row],[Coût réel]]</f>
        <v>0</v>
      </c>
    </row>
    <row r="54" spans="1:10" ht="18" customHeight="1" thickBot="1" x14ac:dyDescent="0.35">
      <c r="A54" s="1"/>
      <c r="B54" s="58" t="s">
        <v>27</v>
      </c>
      <c r="C54" s="27" t="s">
        <v>36</v>
      </c>
      <c r="D54" s="26" t="s">
        <v>37</v>
      </c>
      <c r="E54" s="27" t="s">
        <v>38</v>
      </c>
      <c r="F54" s="24"/>
      <c r="G54" s="56" t="s">
        <v>9</v>
      </c>
      <c r="H54" s="131"/>
      <c r="I54" s="89"/>
      <c r="J54" s="94">
        <f>Juridique[[#This Row],[Coût prévu]]-Juridique[[#This Row],[Coût réel]]</f>
        <v>0</v>
      </c>
    </row>
    <row r="55" spans="1:10" ht="18" customHeight="1" thickBot="1" x14ac:dyDescent="0.35">
      <c r="A55" s="1"/>
      <c r="B55" s="32" t="s">
        <v>24</v>
      </c>
      <c r="C55" s="78"/>
      <c r="D55" s="92"/>
      <c r="E55" s="92">
        <f>SoinsPersonnels[[#This Row],[Coût prévu]]-SoinsPersonnels[[#This Row],[Coût réel]]</f>
        <v>0</v>
      </c>
      <c r="F55" s="2"/>
      <c r="G55" s="21" t="s">
        <v>70</v>
      </c>
      <c r="H55" s="132">
        <f>SUBTOTAL(109,Juridique[Coût prévu])</f>
        <v>0</v>
      </c>
      <c r="I55" s="117">
        <f>SUBTOTAL(109,Juridique[Coût réel])</f>
        <v>0</v>
      </c>
      <c r="J55" s="117">
        <f>SUBTOTAL(109,Juridique[Écart])</f>
        <v>0</v>
      </c>
    </row>
    <row r="56" spans="1:10" ht="18" customHeight="1" thickBot="1" x14ac:dyDescent="0.35">
      <c r="A56" s="1"/>
      <c r="B56" s="31" t="s">
        <v>28</v>
      </c>
      <c r="C56" s="112"/>
      <c r="D56" s="82"/>
      <c r="E56" s="82">
        <f>SoinsPersonnels[[#This Row],[Coût prévu]]-SoinsPersonnels[[#This Row],[Coût réel]]</f>
        <v>0</v>
      </c>
      <c r="F56" s="1"/>
      <c r="G56" s="141"/>
      <c r="H56" s="141"/>
      <c r="I56" s="141"/>
      <c r="J56" s="141"/>
    </row>
    <row r="57" spans="1:10" ht="18" customHeight="1" thickBot="1" x14ac:dyDescent="0.35">
      <c r="A57" s="1"/>
      <c r="B57" s="30" t="s">
        <v>29</v>
      </c>
      <c r="C57" s="85"/>
      <c r="D57" s="92"/>
      <c r="E57" s="92">
        <f>SoinsPersonnels[[#This Row],[Coût prévu]]-SoinsPersonnels[[#This Row],[Coût réel]]</f>
        <v>0</v>
      </c>
      <c r="F57" s="1"/>
    </row>
    <row r="58" spans="1:10" ht="18" customHeight="1" thickBot="1" x14ac:dyDescent="0.35">
      <c r="A58" s="1"/>
      <c r="B58" s="31" t="s">
        <v>30</v>
      </c>
      <c r="C58" s="112"/>
      <c r="D58" s="82"/>
      <c r="E58" s="112">
        <f>SoinsPersonnels[[#This Row],[Coût prévu]]-SoinsPersonnels[[#This Row],[Coût réel]]</f>
        <v>0</v>
      </c>
      <c r="F58" s="1"/>
    </row>
    <row r="59" spans="1:10" ht="18" customHeight="1" thickBot="1" x14ac:dyDescent="0.35">
      <c r="A59" s="1"/>
      <c r="B59" s="32" t="s">
        <v>31</v>
      </c>
      <c r="C59" s="85"/>
      <c r="D59" s="85"/>
      <c r="E59" s="85">
        <f>SoinsPersonnels[[#This Row],[Coût prévu]]-SoinsPersonnels[[#This Row],[Coût réel]]</f>
        <v>0</v>
      </c>
      <c r="F59" s="1"/>
    </row>
    <row r="60" spans="1:10" ht="18" customHeight="1" thickBot="1" x14ac:dyDescent="0.35">
      <c r="A60" s="1"/>
      <c r="B60" s="31" t="s">
        <v>32</v>
      </c>
      <c r="C60" s="82"/>
      <c r="D60" s="87"/>
      <c r="E60" s="82">
        <f>SoinsPersonnels[[#This Row],[Coût prévu]]-SoinsPersonnels[[#This Row],[Coût réel]]</f>
        <v>0</v>
      </c>
      <c r="F60" s="1"/>
    </row>
    <row r="61" spans="1:10" ht="18" customHeight="1" x14ac:dyDescent="0.3">
      <c r="A61" s="1"/>
      <c r="B61" s="32" t="s">
        <v>9</v>
      </c>
      <c r="C61" s="78"/>
      <c r="D61" s="111"/>
      <c r="E61" s="92">
        <f>SoinsPersonnels[[#This Row],[Coût prévu]]-SoinsPersonnels[[#This Row],[Coût réel]]</f>
        <v>0</v>
      </c>
      <c r="F61" s="1"/>
    </row>
    <row r="62" spans="1:10" ht="18" customHeight="1" thickBot="1" x14ac:dyDescent="0.35">
      <c r="A62" s="1"/>
      <c r="B62" s="59" t="s">
        <v>70</v>
      </c>
      <c r="C62" s="129">
        <f>SUBTOTAL(109,SoinsPersonnels[Coût prévu])</f>
        <v>0</v>
      </c>
      <c r="D62" s="133">
        <f>SUBTOTAL(109,SoinsPersonnels[Coût réel])</f>
        <v>0</v>
      </c>
      <c r="E62" s="129">
        <f>SUBTOTAL(109,SoinsPersonnels[Écart])</f>
        <v>0</v>
      </c>
      <c r="F62" s="1"/>
    </row>
    <row r="63" spans="1:10" ht="20.100000000000001" customHeight="1" x14ac:dyDescent="0.3"/>
  </sheetData>
  <mergeCells count="26">
    <mergeCell ref="B1:J1"/>
    <mergeCell ref="C5:D5"/>
    <mergeCell ref="C6:D6"/>
    <mergeCell ref="C7:D7"/>
    <mergeCell ref="C8:D8"/>
    <mergeCell ref="B6:B8"/>
    <mergeCell ref="B3:B5"/>
    <mergeCell ref="C3:D3"/>
    <mergeCell ref="C4:D4"/>
    <mergeCell ref="G8:I8"/>
    <mergeCell ref="G5:I5"/>
    <mergeCell ref="H3:I3"/>
    <mergeCell ref="H4:I4"/>
    <mergeCell ref="H6:I6"/>
    <mergeCell ref="H7:I7"/>
    <mergeCell ref="B45:E45"/>
    <mergeCell ref="G56:J56"/>
    <mergeCell ref="B53:E53"/>
    <mergeCell ref="G43:J43"/>
    <mergeCell ref="G49:J49"/>
    <mergeCell ref="B22:E22"/>
    <mergeCell ref="B32:E32"/>
    <mergeCell ref="B39:E39"/>
    <mergeCell ref="G21:J21"/>
    <mergeCell ref="G30:J30"/>
    <mergeCell ref="G37:J37"/>
  </mergeCells>
  <phoneticPr fontId="2" type="noConversion"/>
  <conditionalFormatting sqref="E11:E21 E24:E31 E34:E38 E41:E44 E47:E52 E55:E62 J11:J20 J23:J29 J32:J36 J39:J42 J45:J48 J51:J55">
    <cfRule type="iconSet" priority="1">
      <iconSet iconSet="3Signs">
        <cfvo type="percent" val="0"/>
        <cfvo type="num" val="-20"/>
        <cfvo type="num" val="0"/>
      </iconSet>
    </cfRule>
  </conditionalFormatting>
  <dataValidations count="55">
    <dataValidation allowBlank="1" showInputMessage="1" showErrorMessage="1" prompt="Créez un budget mensuel personnel dans cette feuille de calcul. Les revenus prévu et réel commencent à la cellule B3. Des exemples de tableaux pour les catégories de dépenses figurent dans les deux colonnes commençant aux cellules B10 et G10." sqref="A1" xr:uid="{00000000-0002-0000-0000-000000000000}"/>
    <dataValidation allowBlank="1" showInputMessage="1" showErrorMessage="1" prompt="Le titre de cette feuille de calcul figure dans cette cellule. Allez à la cellule B3 pour entrer les revenus prévu et réel. Les dépenses et la synthèse de solde sont calculées automatiquement à partir de la cellule G3." sqref="B1:J1" xr:uid="{00000000-0002-0000-0000-000001000000}"/>
    <dataValidation allowBlank="1" showInputMessage="1" showErrorMessage="1" prompt="Entrez le revenu prévu dans la cellule E3 et le revenu prévu supplémentaire dans la cellule E4. Le revenu mensuel prévu total est calculé automatiquement dans la cellule E5. L’étiquette Revenu mensuel réel figure dans la cellule ci-dessous" sqref="B3" xr:uid="{00000000-0002-0000-0000-000002000000}"/>
    <dataValidation allowBlank="1" showInputMessage="1" showErrorMessage="1" prompt="Entrez le Revenu réel 1 dans la cellule à droite" sqref="C6:D6" xr:uid="{00000000-0002-0000-0000-000003000000}"/>
    <dataValidation allowBlank="1" showInputMessage="1" showErrorMessage="1" prompt="Entrez le Revenu réel 1 dans cette cellule" sqref="E6" xr:uid="{00000000-0002-0000-0000-000004000000}"/>
    <dataValidation allowBlank="1" showInputMessage="1" showErrorMessage="1" prompt="Entrez le Revenu supplémentaire réel dans la cellule à droite" sqref="C7:D7" xr:uid="{00000000-0002-0000-0000-000005000000}"/>
    <dataValidation allowBlank="1" showInputMessage="1" showErrorMessage="1" prompt="Entrez le Revenu supplémentaire réel dans cette cellule" sqref="E7" xr:uid="{00000000-0002-0000-0000-000006000000}"/>
    <dataValidation allowBlank="1" showInputMessage="1" showErrorMessage="1" prompt="Le revenu mensuel réel total est calculé automatiquement dans la cellule à droite" sqref="C8:D8" xr:uid="{00000000-0002-0000-0000-000007000000}"/>
    <dataValidation allowBlank="1" showInputMessage="1" showErrorMessage="1" prompt="Le revenu mensuel prévu total est calculé automatiquement dans cette cellule" sqref="E5" xr:uid="{00000000-0002-0000-0000-000008000000}"/>
    <dataValidation allowBlank="1" showInputMessage="1" showErrorMessage="1" prompt="Entrez le revenu réel dans la cellule E6 et le revenu réel supplémentaire dans la cellule E7. Le revenu mensuel réel total est calculé automatiquement dans la cellule E8. La synthèse des revenus est calculée automatiquement à partir de la cellule G3." sqref="B6" xr:uid="{00000000-0002-0000-0000-000009000000}"/>
    <dataValidation allowBlank="1" showInputMessage="1" showErrorMessage="1" prompt="Le revenu mensuel réel total est calculé automatiquement dans cette cellule" sqref="E8" xr:uid="{00000000-0002-0000-0000-00000A000000}"/>
    <dataValidation allowBlank="1" showInputMessage="1" showErrorMessage="1" prompt="Le solde prévu est calculé automatiquement dans la cellule J6" sqref="G6" xr:uid="{00000000-0002-0000-0000-00000B000000}"/>
    <dataValidation allowBlank="1" showInputMessage="1" showErrorMessage="1" prompt="Des exemples de dépenses de logement figurent dans cette colonne sous ce titre" sqref="B10" xr:uid="{00000000-0002-0000-0000-00000C000000}"/>
    <dataValidation allowBlank="1" showInputMessage="1" showErrorMessage="1" prompt="Entrez le coût prévu dans cette colonne sous ce titre" sqref="C10 H50 C54 H10 H22 H31 H38 H44 C23 C33 C40 C46" xr:uid="{00000000-0002-0000-0000-00000D000000}"/>
    <dataValidation allowBlank="1" showInputMessage="1" showErrorMessage="1" prompt="Entrez le coût réel dans cette colonne sous ce titre" sqref="D10 D23 D54 I10 I22 I31 I38 I44 I50 D33 D40 D46" xr:uid="{00000000-0002-0000-0000-00000E000000}"/>
    <dataValidation allowBlank="1" showInputMessage="1" showErrorMessage="1" prompt="Des exemples de dépenses de transports figurent dans cette colonne sous ce titre" sqref="B23" xr:uid="{00000000-0002-0000-0000-00000F000000}"/>
    <dataValidation allowBlank="1" showInputMessage="1" showErrorMessage="1" prompt="Entrez des informations dans le tableau Soins personnels commençant ci-dessous" sqref="B53:E53" xr:uid="{00000000-0002-0000-0000-000010000000}"/>
    <dataValidation allowBlank="1" showInputMessage="1" showErrorMessage="1" prompt="Entrez des informations dans le tableau Transports commençant ci-dessous" sqref="B22:E22" xr:uid="{00000000-0002-0000-0000-000011000000}"/>
    <dataValidation allowBlank="1" showInputMessage="1" showErrorMessage="1" prompt="Des exemples de dépenses de soins personnels figurent dans cette colonne sous ce titre" sqref="B54" xr:uid="{00000000-0002-0000-0000-000012000000}"/>
    <dataValidation allowBlank="1" showInputMessage="1" showErrorMessage="1" prompt="Des exemples de dépenses de loisirs figurent dans cette colonne sous ce titre" sqref="G10" xr:uid="{00000000-0002-0000-0000-000013000000}"/>
    <dataValidation allowBlank="1" showInputMessage="1" showErrorMessage="1" prompt="Entrez des informations dans le tableau Crédits commençant ci-dessous" sqref="G21:J21" xr:uid="{00000000-0002-0000-0000-000014000000}"/>
    <dataValidation allowBlank="1" showInputMessage="1" showErrorMessage="1" prompt="Des exemples de dépenses de crédit figurent dans cette colonne sous ce titre" sqref="G22" xr:uid="{00000000-0002-0000-0000-000015000000}"/>
    <dataValidation allowBlank="1" showInputMessage="1" showErrorMessage="1" prompt="Entrez des informations dans le tableau Taxes commençant ci-dessous" sqref="G30:J30" xr:uid="{00000000-0002-0000-0000-000016000000}"/>
    <dataValidation allowBlank="1" showInputMessage="1" showErrorMessage="1" prompt="Des exemples de taxes figurent dans cette colonne sous ce titre" sqref="G31" xr:uid="{00000000-0002-0000-0000-000017000000}"/>
    <dataValidation allowBlank="1" showInputMessage="1" showErrorMessage="1" prompt="Entrez des informations dans le tableau Économies ou investissements commençant ci-dessous" sqref="G37:J37" xr:uid="{00000000-0002-0000-0000-000018000000}"/>
    <dataValidation allowBlank="1" showInputMessage="1" showErrorMessage="1" prompt="Des exemples d’économies ou d’investissements figurent dans cette colonne sous ce titre" sqref="G38" xr:uid="{00000000-0002-0000-0000-000019000000}"/>
    <dataValidation allowBlank="1" showInputMessage="1" showErrorMessage="1" prompt="Entrez des informations dans le tableau Cadeaux et dons commençant ci-dessous" sqref="G43:J43" xr:uid="{00000000-0002-0000-0000-00001A000000}"/>
    <dataValidation allowBlank="1" showInputMessage="1" showErrorMessage="1" prompt="Des exemples de cadeaux et dons figurent dans cette colonne sous ce titre" sqref="G44" xr:uid="{00000000-0002-0000-0000-00001B000000}"/>
    <dataValidation allowBlank="1" showInputMessage="1" showErrorMessage="1" prompt="Entrez des informations dans le tableau Juridique commençant ci-dessous" sqref="G49:J49" xr:uid="{00000000-0002-0000-0000-00001C000000}"/>
    <dataValidation allowBlank="1" showInputMessage="1" showErrorMessage="1" prompt="Des exemples de dépenses juridiques figurent dans cette colonne sous ce titre" sqref="G50" xr:uid="{00000000-0002-0000-0000-00001D000000}"/>
    <dataValidation allowBlank="1" showInputMessage="1" showErrorMessage="1" prompt="Le coût prévu total est calculé automatiquement dans la cellule J57, le coût réel total dans la cellule J59 et l’écart dans la cellule J61" sqref="G56:J56" xr:uid="{00000000-0002-0000-0000-00001E000000}"/>
    <dataValidation allowBlank="1" showInputMessage="1" showErrorMessage="1" prompt="Des exemples de dépenses d’assurances figurent dans cette colonne sous ce titre" sqref="B33" xr:uid="{00000000-0002-0000-0000-00001F000000}"/>
    <dataValidation allowBlank="1" showInputMessage="1" showErrorMessage="1" prompt="Des exemples de dépenses alimentaires figurent dans cette colonne sous ce titre" sqref="B40" xr:uid="{00000000-0002-0000-0000-000020000000}"/>
    <dataValidation allowBlank="1" showInputMessage="1" showErrorMessage="1" prompt="Modifiez ou entrez des postes pour les animaux de compagnie dans cette colonne sous ce titre" sqref="B46" xr:uid="{00000000-0002-0000-0000-000021000000}"/>
    <dataValidation allowBlank="1" showInputMessage="1" showErrorMessage="1" prompt="Entrez des informations dans le tableau Assurances commençant ci-dessous" sqref="B32:E32" xr:uid="{00000000-0002-0000-0000-000022000000}"/>
    <dataValidation allowBlank="1" showInputMessage="1" showErrorMessage="1" prompt="Entrez des informations dans le tableau Alimentation commençant ci-dessous" sqref="B39:E39" xr:uid="{00000000-0002-0000-0000-000023000000}"/>
    <dataValidation allowBlank="1" showInputMessage="1" showErrorMessage="1" prompt="Entrez des informations dans le tableau Animaux commençant ci-dessous" sqref="B45:E45" xr:uid="{00000000-0002-0000-0000-000024000000}"/>
    <dataValidation allowBlank="1" showInputMessage="1" showErrorMessage="1" prompt="Entrez des informations dans le tableau Loisirs commençant ci-dessous" sqref="G9" xr:uid="{00000000-0002-0000-0000-000025000000}"/>
    <dataValidation allowBlank="1" showInputMessage="1" showErrorMessage="1" prompt="L’écart est calculé automatiquement dans cette colonne sous ce titre" sqref="E10 J10 E23 J22 E33 J31 E40 E46 J50 J44 J38 E54" xr:uid="{00000000-0002-0000-0000-000026000000}"/>
    <dataValidation allowBlank="1" showInputMessage="1" showErrorMessage="1" prompt="Le revenu mensuel prévu total est calculé automatiquement dans la cellule à droite" sqref="C5:D5" xr:uid="{00000000-0002-0000-0000-000027000000}"/>
    <dataValidation allowBlank="1" showInputMessage="1" showErrorMessage="1" prompt="Entrez le Revenu prévu 1 dans la cellule à droite" sqref="C3:D3" xr:uid="{00000000-0002-0000-0000-000028000000}"/>
    <dataValidation allowBlank="1" showInputMessage="1" showErrorMessage="1" prompt="Entrez le Revenu prévu supplémentaire dans la cellule à droite" sqref="C4:D4" xr:uid="{00000000-0002-0000-0000-000029000000}"/>
    <dataValidation allowBlank="1" showInputMessage="1" showErrorMessage="1" prompt="Entrez le Revenu prévu 1 dans cette cellule" sqref="E3" xr:uid="{00000000-0002-0000-0000-00002A000000}"/>
    <dataValidation allowBlank="1" showInputMessage="1" showErrorMessage="1" prompt="Entrez le Revenu prévu supplémentaire dans cette cellule" sqref="E4" xr:uid="{00000000-0002-0000-0000-00002B000000}"/>
    <dataValidation allowBlank="1" showInputMessage="1" showErrorMessage="1" prompt="Le solde réel est calculé automatiquement dans la cellule J7" sqref="G7" xr:uid="{00000000-0002-0000-0000-00002C000000}"/>
    <dataValidation allowBlank="1" showInputMessage="1" showErrorMessage="1" prompt="Les dépenses prévues totales sont calculées automatiquement dans cette cellule" sqref="J3" xr:uid="{00000000-0002-0000-0000-00002D000000}"/>
    <dataValidation allowBlank="1" showInputMessage="1" showErrorMessage="1" prompt="Les dépenses réelles totales sont calculées automatiquement dans cette cellule" sqref="J4" xr:uid="{00000000-0002-0000-0000-00002E000000}"/>
    <dataValidation allowBlank="1" showInputMessage="1" showErrorMessage="1" prompt="L’écart de dépenses total est calculé automatiquement dans cette cellule" sqref="J5" xr:uid="{00000000-0002-0000-0000-00002F000000}"/>
    <dataValidation allowBlank="1" showInputMessage="1" showErrorMessage="1" prompt="Les dépenses prévues totales sont calculées automatiquement dans la cellule J3" sqref="G3" xr:uid="{00000000-0002-0000-0000-000030000000}"/>
    <dataValidation allowBlank="1" showInputMessage="1" showErrorMessage="1" prompt="Les dépenses réelles totales sont calculées automatiquement dans la cellule J4" sqref="G4" xr:uid="{00000000-0002-0000-0000-000031000000}"/>
    <dataValidation allowBlank="1" showInputMessage="1" showErrorMessage="1" prompt="L’écart de dépenses total est calculé automatiquement dans la cellule à droite" sqref="G5:I5" xr:uid="{00000000-0002-0000-0000-000032000000}"/>
    <dataValidation allowBlank="1" showInputMessage="1" showErrorMessage="1" prompt="L’écart entre les soldes prévu et réel est calculé automatiquement dans la cellule à droite" sqref="G8:I8" xr:uid="{00000000-0002-0000-0000-000033000000}"/>
    <dataValidation allowBlank="1" showInputMessage="1" showErrorMessage="1" prompt="Le solde prévu est calculé automatiquement dans cette cellule" sqref="J6" xr:uid="{00000000-0002-0000-0000-000034000000}"/>
    <dataValidation allowBlank="1" showInputMessage="1" showErrorMessage="1" prompt="Le solde réel est calculé automatiquement dans cette cellule" sqref="J7" xr:uid="{00000000-0002-0000-0000-000035000000}"/>
    <dataValidation allowBlank="1" showInputMessage="1" showErrorMessage="1" prompt="L’écart de solde total est calculé automatiquement dans cette cellule" sqref="J8" xr:uid="{00000000-0002-0000-0000-000036000000}"/>
  </dataValidations>
  <printOptions horizontalCentered="1"/>
  <pageMargins left="0.5" right="0.5" top="0.5" bottom="0.5" header="0.5" footer="0.5"/>
  <pageSetup paperSize="9" scale="48" orientation="portrait" horizontalDpi="4294967292" r:id="rId1"/>
  <headerFooter differentFirst="1" alignWithMargins="0">
    <oddFooter>Page &amp;P of &amp;N</oddFooter>
  </headerFooter>
  <ignoredErrors>
    <ignoredError sqref="E25:E30 E15:E20 J12:J19 J23:J28 E34:E37 J32:J35 J39:J41 E41:E43 E47:E51 J45:J47 J51:J54 E55:E61" emptyCellReference="1"/>
  </ignoredErrors>
  <tableParts count="12">
    <tablePart r:id="rId2"/>
    <tablePart r:id="rId3"/>
    <tablePart r:id="rId4"/>
    <tablePart r:id="rId5"/>
    <tablePart r:id="rId6"/>
    <tablePart r:id="rId7"/>
    <tablePart r:id="rId8"/>
    <tablePart r:id="rId9"/>
    <tablePart r:id="rId10"/>
    <tablePart r:id="rId11"/>
    <tablePart r:id="rId12"/>
    <tablePart r:id="rId1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Budget mensuel personnel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2018-12-13T12:59:47Z</dcterms:created>
  <dcterms:modified xsi:type="dcterms:W3CDTF">2019-05-21T19:17:07Z</dcterms:modified>
</cp:coreProperties>
</file>