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MyWritings\Gerardo\DATAinBRIEF\Dataset\Datos Fitomonitoreo - copia\datos en formato\Ready\"/>
    </mc:Choice>
  </mc:AlternateContent>
  <xr:revisionPtr revIDLastSave="0" documentId="13_ncr:1_{472347F0-FF68-48B0-B0D3-9247BDAA213E}" xr6:coauthVersionLast="45" xr6:coauthVersionMax="45" xr10:uidLastSave="{00000000-0000-0000-0000-000000000000}"/>
  <bookViews>
    <workbookView xWindow="-108" yWindow="-108" windowWidth="23256" windowHeight="12576" xr2:uid="{4242634D-3EA7-45F8-AACC-68FE24456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110" i="1" l="1"/>
  <c r="AX110" i="1"/>
  <c r="AU110" i="1"/>
  <c r="AV110" i="1" s="1"/>
  <c r="AP110" i="1"/>
  <c r="AO110" i="1"/>
  <c r="AN110" i="1"/>
  <c r="AM110" i="1"/>
  <c r="AL110" i="1"/>
  <c r="F110" i="1" s="1"/>
  <c r="M110" i="1"/>
  <c r="O110" i="1" s="1"/>
  <c r="AY109" i="1"/>
  <c r="AX109" i="1"/>
  <c r="AU109" i="1"/>
  <c r="AV109" i="1" s="1"/>
  <c r="AP109" i="1"/>
  <c r="AO109" i="1"/>
  <c r="AN109" i="1"/>
  <c r="AM109" i="1"/>
  <c r="AL109" i="1"/>
  <c r="M109" i="1"/>
  <c r="O109" i="1" s="1"/>
  <c r="F109" i="1"/>
  <c r="AX108" i="1"/>
  <c r="AU108" i="1"/>
  <c r="AV108" i="1" s="1"/>
  <c r="AY108" i="1" s="1"/>
  <c r="AP108" i="1"/>
  <c r="AO108" i="1"/>
  <c r="AN108" i="1"/>
  <c r="AL108" i="1"/>
  <c r="AM108" i="1" s="1"/>
  <c r="I108" i="1" s="1"/>
  <c r="M108" i="1"/>
  <c r="O108" i="1" s="1"/>
  <c r="AX107" i="1"/>
  <c r="AU107" i="1"/>
  <c r="AV107" i="1" s="1"/>
  <c r="AP107" i="1"/>
  <c r="AO107" i="1"/>
  <c r="AN107" i="1"/>
  <c r="AM107" i="1"/>
  <c r="I107" i="1" s="1"/>
  <c r="AL107" i="1"/>
  <c r="M107" i="1"/>
  <c r="O107" i="1" s="1"/>
  <c r="F107" i="1"/>
  <c r="AY106" i="1"/>
  <c r="AX106" i="1"/>
  <c r="AU106" i="1"/>
  <c r="AV106" i="1" s="1"/>
  <c r="AP106" i="1"/>
  <c r="AO106" i="1"/>
  <c r="AN106" i="1"/>
  <c r="AM106" i="1"/>
  <c r="AL106" i="1"/>
  <c r="F106" i="1" s="1"/>
  <c r="M106" i="1"/>
  <c r="O106" i="1" s="1"/>
  <c r="AY105" i="1"/>
  <c r="AX105" i="1"/>
  <c r="AU105" i="1"/>
  <c r="AV105" i="1" s="1"/>
  <c r="AP105" i="1"/>
  <c r="AO105" i="1"/>
  <c r="AN105" i="1"/>
  <c r="AM105" i="1"/>
  <c r="AL105" i="1"/>
  <c r="M105" i="1"/>
  <c r="O105" i="1" s="1"/>
  <c r="F105" i="1"/>
  <c r="AX104" i="1"/>
  <c r="AU104" i="1"/>
  <c r="AV104" i="1" s="1"/>
  <c r="AY104" i="1" s="1"/>
  <c r="AP104" i="1"/>
  <c r="AQ104" i="1" s="1"/>
  <c r="K104" i="1" s="1"/>
  <c r="AR104" i="1" s="1"/>
  <c r="AO104" i="1"/>
  <c r="AN104" i="1"/>
  <c r="AL104" i="1"/>
  <c r="AM104" i="1" s="1"/>
  <c r="I104" i="1" s="1"/>
  <c r="M104" i="1"/>
  <c r="O104" i="1" s="1"/>
  <c r="F104" i="1"/>
  <c r="AX103" i="1"/>
  <c r="AY103" i="1" s="1"/>
  <c r="AV103" i="1"/>
  <c r="AU103" i="1"/>
  <c r="AP103" i="1"/>
  <c r="AO103" i="1"/>
  <c r="AN103" i="1"/>
  <c r="AM103" i="1"/>
  <c r="I103" i="1" s="1"/>
  <c r="AL103" i="1"/>
  <c r="M103" i="1"/>
  <c r="O103" i="1" s="1"/>
  <c r="F103" i="1"/>
  <c r="AX102" i="1"/>
  <c r="AU102" i="1"/>
  <c r="AV102" i="1" s="1"/>
  <c r="AY102" i="1" s="1"/>
  <c r="AP102" i="1"/>
  <c r="AO102" i="1"/>
  <c r="AN102" i="1"/>
  <c r="AM102" i="1"/>
  <c r="AL102" i="1"/>
  <c r="F102" i="1" s="1"/>
  <c r="M102" i="1"/>
  <c r="O102" i="1" s="1"/>
  <c r="BD102" i="1" s="1"/>
  <c r="BD101" i="1"/>
  <c r="AX101" i="1"/>
  <c r="AV101" i="1"/>
  <c r="AY101" i="1" s="1"/>
  <c r="AU101" i="1"/>
  <c r="AP101" i="1"/>
  <c r="AO101" i="1"/>
  <c r="AN101" i="1"/>
  <c r="AM101" i="1"/>
  <c r="I101" i="1" s="1"/>
  <c r="AL101" i="1"/>
  <c r="M101" i="1"/>
  <c r="O101" i="1" s="1"/>
  <c r="F101" i="1"/>
  <c r="AX100" i="1"/>
  <c r="AU100" i="1"/>
  <c r="AV100" i="1" s="1"/>
  <c r="AY100" i="1" s="1"/>
  <c r="AP100" i="1"/>
  <c r="AO100" i="1"/>
  <c r="AN100" i="1"/>
  <c r="AM100" i="1"/>
  <c r="AL100" i="1"/>
  <c r="F100" i="1" s="1"/>
  <c r="M100" i="1"/>
  <c r="O100" i="1" s="1"/>
  <c r="BD99" i="1"/>
  <c r="AX99" i="1"/>
  <c r="AY99" i="1" s="1"/>
  <c r="AV99" i="1"/>
  <c r="AU99" i="1"/>
  <c r="AR99" i="1"/>
  <c r="AP99" i="1"/>
  <c r="AO99" i="1"/>
  <c r="AN99" i="1"/>
  <c r="AQ99" i="1" s="1"/>
  <c r="AM99" i="1"/>
  <c r="I99" i="1" s="1"/>
  <c r="AL99" i="1"/>
  <c r="M99" i="1"/>
  <c r="O99" i="1" s="1"/>
  <c r="K99" i="1"/>
  <c r="F99" i="1"/>
  <c r="AY98" i="1"/>
  <c r="AX98" i="1"/>
  <c r="AU98" i="1"/>
  <c r="AV98" i="1" s="1"/>
  <c r="AP98" i="1"/>
  <c r="AO98" i="1"/>
  <c r="AN98" i="1"/>
  <c r="AM98" i="1"/>
  <c r="AL98" i="1"/>
  <c r="F98" i="1" s="1"/>
  <c r="M98" i="1"/>
  <c r="O98" i="1" s="1"/>
  <c r="BD98" i="1" s="1"/>
  <c r="BD97" i="1"/>
  <c r="AX97" i="1"/>
  <c r="AV97" i="1"/>
  <c r="AY97" i="1" s="1"/>
  <c r="AU97" i="1"/>
  <c r="AP97" i="1"/>
  <c r="AO97" i="1"/>
  <c r="AN97" i="1"/>
  <c r="AM97" i="1"/>
  <c r="AL97" i="1"/>
  <c r="M97" i="1"/>
  <c r="O97" i="1" s="1"/>
  <c r="F97" i="1"/>
  <c r="AX96" i="1"/>
  <c r="AV96" i="1"/>
  <c r="AY96" i="1" s="1"/>
  <c r="AU96" i="1"/>
  <c r="AP96" i="1"/>
  <c r="AO96" i="1"/>
  <c r="AN96" i="1"/>
  <c r="AL96" i="1"/>
  <c r="M96" i="1"/>
  <c r="O96" i="1" s="1"/>
  <c r="AX95" i="1"/>
  <c r="AV95" i="1"/>
  <c r="AU95" i="1"/>
  <c r="AP95" i="1"/>
  <c r="AO95" i="1"/>
  <c r="AN95" i="1"/>
  <c r="AL95" i="1"/>
  <c r="M95" i="1"/>
  <c r="O95" i="1" s="1"/>
  <c r="AX94" i="1"/>
  <c r="AV94" i="1"/>
  <c r="AY94" i="1" s="1"/>
  <c r="AU94" i="1"/>
  <c r="AP94" i="1"/>
  <c r="AO94" i="1"/>
  <c r="AN94" i="1"/>
  <c r="AL94" i="1"/>
  <c r="AM94" i="1" s="1"/>
  <c r="M94" i="1"/>
  <c r="O94" i="1" s="1"/>
  <c r="F94" i="1"/>
  <c r="AX93" i="1"/>
  <c r="AV93" i="1"/>
  <c r="AU93" i="1"/>
  <c r="AP93" i="1"/>
  <c r="AO93" i="1"/>
  <c r="AN93" i="1"/>
  <c r="AL93" i="1"/>
  <c r="M93" i="1"/>
  <c r="O93" i="1" s="1"/>
  <c r="AX92" i="1"/>
  <c r="AV92" i="1"/>
  <c r="AY92" i="1" s="1"/>
  <c r="AU92" i="1"/>
  <c r="AP92" i="1"/>
  <c r="AO92" i="1"/>
  <c r="AN92" i="1"/>
  <c r="AL92" i="1"/>
  <c r="M92" i="1"/>
  <c r="O92" i="1" s="1"/>
  <c r="AX91" i="1"/>
  <c r="AV91" i="1"/>
  <c r="AU91" i="1"/>
  <c r="AP91" i="1"/>
  <c r="AO91" i="1"/>
  <c r="AN91" i="1"/>
  <c r="AL91" i="1"/>
  <c r="M91" i="1"/>
  <c r="O91" i="1" s="1"/>
  <c r="AX90" i="1"/>
  <c r="AV90" i="1"/>
  <c r="AY90" i="1" s="1"/>
  <c r="AU90" i="1"/>
  <c r="AP90" i="1"/>
  <c r="AO90" i="1"/>
  <c r="AN90" i="1"/>
  <c r="AL90" i="1"/>
  <c r="AM90" i="1" s="1"/>
  <c r="M90" i="1"/>
  <c r="O90" i="1" s="1"/>
  <c r="F90" i="1"/>
  <c r="AX89" i="1"/>
  <c r="AV89" i="1"/>
  <c r="AU89" i="1"/>
  <c r="AP89" i="1"/>
  <c r="AO89" i="1"/>
  <c r="AN89" i="1"/>
  <c r="AL89" i="1"/>
  <c r="M89" i="1"/>
  <c r="O89" i="1" s="1"/>
  <c r="AX88" i="1"/>
  <c r="AV88" i="1"/>
  <c r="AY88" i="1" s="1"/>
  <c r="AU88" i="1"/>
  <c r="AP88" i="1"/>
  <c r="AO88" i="1"/>
  <c r="AN88" i="1"/>
  <c r="AL88" i="1"/>
  <c r="M88" i="1"/>
  <c r="O88" i="1" s="1"/>
  <c r="AX87" i="1"/>
  <c r="AV87" i="1"/>
  <c r="AU87" i="1"/>
  <c r="AP87" i="1"/>
  <c r="AO87" i="1"/>
  <c r="AN87" i="1"/>
  <c r="AL87" i="1"/>
  <c r="M87" i="1"/>
  <c r="O87" i="1" s="1"/>
  <c r="AX86" i="1"/>
  <c r="AV86" i="1"/>
  <c r="AY86" i="1" s="1"/>
  <c r="AU86" i="1"/>
  <c r="AP86" i="1"/>
  <c r="AO86" i="1"/>
  <c r="AN86" i="1"/>
  <c r="AL86" i="1"/>
  <c r="AM86" i="1" s="1"/>
  <c r="M86" i="1"/>
  <c r="O86" i="1" s="1"/>
  <c r="F86" i="1"/>
  <c r="AX85" i="1"/>
  <c r="AV85" i="1"/>
  <c r="AU85" i="1"/>
  <c r="AP85" i="1"/>
  <c r="AO85" i="1"/>
  <c r="AN85" i="1"/>
  <c r="AL85" i="1"/>
  <c r="M85" i="1"/>
  <c r="O85" i="1" s="1"/>
  <c r="AX84" i="1"/>
  <c r="AV84" i="1"/>
  <c r="AY84" i="1" s="1"/>
  <c r="AU84" i="1"/>
  <c r="AP84" i="1"/>
  <c r="AO84" i="1"/>
  <c r="AN84" i="1"/>
  <c r="AL84" i="1"/>
  <c r="O84" i="1"/>
  <c r="M84" i="1"/>
  <c r="AX83" i="1"/>
  <c r="AV83" i="1"/>
  <c r="AU83" i="1"/>
  <c r="AP83" i="1"/>
  <c r="AO83" i="1"/>
  <c r="AN83" i="1"/>
  <c r="AL83" i="1"/>
  <c r="AM83" i="1" s="1"/>
  <c r="M83" i="1"/>
  <c r="O83" i="1" s="1"/>
  <c r="I83" i="1"/>
  <c r="F83" i="1"/>
  <c r="AX82" i="1"/>
  <c r="AV82" i="1"/>
  <c r="AY82" i="1" s="1"/>
  <c r="AU82" i="1"/>
  <c r="AP82" i="1"/>
  <c r="AO82" i="1"/>
  <c r="AN82" i="1"/>
  <c r="AL82" i="1"/>
  <c r="O82" i="1"/>
  <c r="M82" i="1"/>
  <c r="AX81" i="1"/>
  <c r="AV81" i="1"/>
  <c r="AU81" i="1"/>
  <c r="AP81" i="1"/>
  <c r="AO81" i="1"/>
  <c r="AN81" i="1"/>
  <c r="AL81" i="1"/>
  <c r="AM81" i="1" s="1"/>
  <c r="M81" i="1"/>
  <c r="O81" i="1" s="1"/>
  <c r="BD81" i="1" s="1"/>
  <c r="I81" i="1"/>
  <c r="F81" i="1"/>
  <c r="AX80" i="1"/>
  <c r="AV80" i="1"/>
  <c r="AY80" i="1" s="1"/>
  <c r="AU80" i="1"/>
  <c r="AP80" i="1"/>
  <c r="AO80" i="1"/>
  <c r="AN80" i="1"/>
  <c r="AL80" i="1"/>
  <c r="O80" i="1"/>
  <c r="M80" i="1"/>
  <c r="AX79" i="1"/>
  <c r="AV79" i="1"/>
  <c r="AU79" i="1"/>
  <c r="AP79" i="1"/>
  <c r="AO79" i="1"/>
  <c r="AN79" i="1"/>
  <c r="AL79" i="1"/>
  <c r="AM79" i="1" s="1"/>
  <c r="M79" i="1"/>
  <c r="O79" i="1" s="1"/>
  <c r="BD79" i="1" s="1"/>
  <c r="I79" i="1"/>
  <c r="F79" i="1"/>
  <c r="AX78" i="1"/>
  <c r="AV78" i="1"/>
  <c r="AY78" i="1" s="1"/>
  <c r="AU78" i="1"/>
  <c r="AP78" i="1"/>
  <c r="AO78" i="1"/>
  <c r="AN78" i="1"/>
  <c r="AL78" i="1"/>
  <c r="O78" i="1"/>
  <c r="M78" i="1"/>
  <c r="AX77" i="1"/>
  <c r="AV77" i="1"/>
  <c r="AU77" i="1"/>
  <c r="AP77" i="1"/>
  <c r="AO77" i="1"/>
  <c r="AN77" i="1"/>
  <c r="AL77" i="1"/>
  <c r="AM77" i="1" s="1"/>
  <c r="M77" i="1"/>
  <c r="O77" i="1" s="1"/>
  <c r="I77" i="1"/>
  <c r="F77" i="1"/>
  <c r="AX76" i="1"/>
  <c r="AV76" i="1"/>
  <c r="AY76" i="1" s="1"/>
  <c r="AU76" i="1"/>
  <c r="AP76" i="1"/>
  <c r="AO76" i="1"/>
  <c r="AN76" i="1"/>
  <c r="AL76" i="1"/>
  <c r="O76" i="1"/>
  <c r="M76" i="1"/>
  <c r="BD75" i="1"/>
  <c r="AX75" i="1"/>
  <c r="AV75" i="1"/>
  <c r="AU75" i="1"/>
  <c r="AP75" i="1"/>
  <c r="AO75" i="1"/>
  <c r="AN75" i="1"/>
  <c r="AL75" i="1"/>
  <c r="AM75" i="1" s="1"/>
  <c r="M75" i="1"/>
  <c r="O75" i="1" s="1"/>
  <c r="I75" i="1"/>
  <c r="F75" i="1"/>
  <c r="AX74" i="1"/>
  <c r="AV74" i="1"/>
  <c r="AU74" i="1"/>
  <c r="AP74" i="1"/>
  <c r="AO74" i="1"/>
  <c r="AN74" i="1"/>
  <c r="AL74" i="1"/>
  <c r="AM74" i="1" s="1"/>
  <c r="M74" i="1"/>
  <c r="O74" i="1" s="1"/>
  <c r="I74" i="1"/>
  <c r="F74" i="1"/>
  <c r="AX73" i="1"/>
  <c r="AV73" i="1"/>
  <c r="AY73" i="1" s="1"/>
  <c r="AU73" i="1"/>
  <c r="AP73" i="1"/>
  <c r="AQ73" i="1" s="1"/>
  <c r="K73" i="1" s="1"/>
  <c r="AR73" i="1" s="1"/>
  <c r="AO73" i="1"/>
  <c r="AN73" i="1"/>
  <c r="AL73" i="1"/>
  <c r="AM73" i="1" s="1"/>
  <c r="O73" i="1"/>
  <c r="M73" i="1"/>
  <c r="I73" i="1"/>
  <c r="AX72" i="1"/>
  <c r="AV72" i="1"/>
  <c r="AU72" i="1"/>
  <c r="AP72" i="1"/>
  <c r="AO72" i="1"/>
  <c r="AN72" i="1"/>
  <c r="AL72" i="1"/>
  <c r="AM72" i="1" s="1"/>
  <c r="M72" i="1"/>
  <c r="O72" i="1" s="1"/>
  <c r="I72" i="1"/>
  <c r="F72" i="1"/>
  <c r="AX71" i="1"/>
  <c r="AV71" i="1"/>
  <c r="AY71" i="1" s="1"/>
  <c r="AU71" i="1"/>
  <c r="AP71" i="1"/>
  <c r="AQ71" i="1" s="1"/>
  <c r="K71" i="1" s="1"/>
  <c r="AR71" i="1" s="1"/>
  <c r="AO71" i="1"/>
  <c r="AN71" i="1"/>
  <c r="AL71" i="1"/>
  <c r="AM71" i="1" s="1"/>
  <c r="O71" i="1"/>
  <c r="M71" i="1"/>
  <c r="I71" i="1"/>
  <c r="AX70" i="1"/>
  <c r="AV70" i="1"/>
  <c r="AU70" i="1"/>
  <c r="AP70" i="1"/>
  <c r="AO70" i="1"/>
  <c r="AN70" i="1"/>
  <c r="AL70" i="1"/>
  <c r="AM70" i="1" s="1"/>
  <c r="M70" i="1"/>
  <c r="O70" i="1" s="1"/>
  <c r="I70" i="1"/>
  <c r="F70" i="1"/>
  <c r="AX69" i="1"/>
  <c r="AV69" i="1"/>
  <c r="AY69" i="1" s="1"/>
  <c r="AU69" i="1"/>
  <c r="AP69" i="1"/>
  <c r="AQ69" i="1" s="1"/>
  <c r="K69" i="1" s="1"/>
  <c r="AR69" i="1" s="1"/>
  <c r="AO69" i="1"/>
  <c r="AN69" i="1"/>
  <c r="AL69" i="1"/>
  <c r="AM69" i="1" s="1"/>
  <c r="O69" i="1"/>
  <c r="M69" i="1"/>
  <c r="I69" i="1"/>
  <c r="AX68" i="1"/>
  <c r="AV68" i="1"/>
  <c r="AU68" i="1"/>
  <c r="AP68" i="1"/>
  <c r="AO68" i="1"/>
  <c r="AN68" i="1"/>
  <c r="AL68" i="1"/>
  <c r="AM68" i="1" s="1"/>
  <c r="M68" i="1"/>
  <c r="O68" i="1" s="1"/>
  <c r="I68" i="1"/>
  <c r="F68" i="1"/>
  <c r="AX67" i="1"/>
  <c r="AV67" i="1"/>
  <c r="AY67" i="1" s="1"/>
  <c r="AU67" i="1"/>
  <c r="AP67" i="1"/>
  <c r="AQ67" i="1" s="1"/>
  <c r="K67" i="1" s="1"/>
  <c r="AR67" i="1" s="1"/>
  <c r="AO67" i="1"/>
  <c r="AN67" i="1"/>
  <c r="AL67" i="1"/>
  <c r="AM67" i="1" s="1"/>
  <c r="O67" i="1"/>
  <c r="M67" i="1"/>
  <c r="I67" i="1"/>
  <c r="AX66" i="1"/>
  <c r="AV66" i="1"/>
  <c r="AU66" i="1"/>
  <c r="AP66" i="1"/>
  <c r="AO66" i="1"/>
  <c r="AN66" i="1"/>
  <c r="AL66" i="1"/>
  <c r="AM66" i="1" s="1"/>
  <c r="M66" i="1"/>
  <c r="O66" i="1" s="1"/>
  <c r="I66" i="1"/>
  <c r="F66" i="1"/>
  <c r="AX65" i="1"/>
  <c r="AV65" i="1"/>
  <c r="AY65" i="1" s="1"/>
  <c r="AU65" i="1"/>
  <c r="AP65" i="1"/>
  <c r="AQ65" i="1" s="1"/>
  <c r="K65" i="1" s="1"/>
  <c r="AR65" i="1" s="1"/>
  <c r="AO65" i="1"/>
  <c r="AN65" i="1"/>
  <c r="AL65" i="1"/>
  <c r="AM65" i="1" s="1"/>
  <c r="O65" i="1"/>
  <c r="M65" i="1"/>
  <c r="I65" i="1"/>
  <c r="AX64" i="1"/>
  <c r="AV64" i="1"/>
  <c r="AU64" i="1"/>
  <c r="AP64" i="1"/>
  <c r="AO64" i="1"/>
  <c r="AN64" i="1"/>
  <c r="AL64" i="1"/>
  <c r="AM64" i="1" s="1"/>
  <c r="M64" i="1"/>
  <c r="O64" i="1" s="1"/>
  <c r="I64" i="1"/>
  <c r="F64" i="1"/>
  <c r="AX63" i="1"/>
  <c r="AV63" i="1"/>
  <c r="AY63" i="1" s="1"/>
  <c r="AU63" i="1"/>
  <c r="AP63" i="1"/>
  <c r="AQ63" i="1" s="1"/>
  <c r="K63" i="1" s="1"/>
  <c r="AR63" i="1" s="1"/>
  <c r="AO63" i="1"/>
  <c r="AN63" i="1"/>
  <c r="AL63" i="1"/>
  <c r="AM63" i="1" s="1"/>
  <c r="O63" i="1"/>
  <c r="M63" i="1"/>
  <c r="I63" i="1"/>
  <c r="AX62" i="1"/>
  <c r="AV62" i="1"/>
  <c r="AU62" i="1"/>
  <c r="AP62" i="1"/>
  <c r="AO62" i="1"/>
  <c r="AN62" i="1"/>
  <c r="AL62" i="1"/>
  <c r="AM62" i="1" s="1"/>
  <c r="M62" i="1"/>
  <c r="O62" i="1" s="1"/>
  <c r="I62" i="1"/>
  <c r="F62" i="1"/>
  <c r="AX61" i="1"/>
  <c r="AV61" i="1"/>
  <c r="AY61" i="1" s="1"/>
  <c r="AU61" i="1"/>
  <c r="AP61" i="1"/>
  <c r="AQ61" i="1" s="1"/>
  <c r="K61" i="1" s="1"/>
  <c r="AR61" i="1" s="1"/>
  <c r="AO61" i="1"/>
  <c r="AN61" i="1"/>
  <c r="AL61" i="1"/>
  <c r="AM61" i="1" s="1"/>
  <c r="O61" i="1"/>
  <c r="M61" i="1"/>
  <c r="I61" i="1"/>
  <c r="AX60" i="1"/>
  <c r="AV60" i="1"/>
  <c r="AU60" i="1"/>
  <c r="AP60" i="1"/>
  <c r="AO60" i="1"/>
  <c r="AN60" i="1"/>
  <c r="AL60" i="1"/>
  <c r="AM60" i="1" s="1"/>
  <c r="M60" i="1"/>
  <c r="O60" i="1" s="1"/>
  <c r="I60" i="1"/>
  <c r="F60" i="1"/>
  <c r="AX59" i="1"/>
  <c r="AV59" i="1"/>
  <c r="AY59" i="1" s="1"/>
  <c r="AU59" i="1"/>
  <c r="AP59" i="1"/>
  <c r="AQ59" i="1" s="1"/>
  <c r="K59" i="1" s="1"/>
  <c r="AR59" i="1" s="1"/>
  <c r="AO59" i="1"/>
  <c r="AN59" i="1"/>
  <c r="AL59" i="1"/>
  <c r="AM59" i="1" s="1"/>
  <c r="O59" i="1"/>
  <c r="M59" i="1"/>
  <c r="I59" i="1"/>
  <c r="AX58" i="1"/>
  <c r="AV58" i="1"/>
  <c r="AU58" i="1"/>
  <c r="AP58" i="1"/>
  <c r="AO58" i="1"/>
  <c r="AN58" i="1"/>
  <c r="AL58" i="1"/>
  <c r="AM58" i="1" s="1"/>
  <c r="M58" i="1"/>
  <c r="O58" i="1" s="1"/>
  <c r="I58" i="1"/>
  <c r="F58" i="1"/>
  <c r="AX57" i="1"/>
  <c r="AV57" i="1"/>
  <c r="AY57" i="1" s="1"/>
  <c r="AU57" i="1"/>
  <c r="AP57" i="1"/>
  <c r="AO57" i="1"/>
  <c r="AN57" i="1"/>
  <c r="AL57" i="1"/>
  <c r="O57" i="1"/>
  <c r="M57" i="1"/>
  <c r="AX56" i="1"/>
  <c r="AV56" i="1"/>
  <c r="AU56" i="1"/>
  <c r="AP56" i="1"/>
  <c r="AO56" i="1"/>
  <c r="AN56" i="1"/>
  <c r="AL56" i="1"/>
  <c r="AM56" i="1" s="1"/>
  <c r="M56" i="1"/>
  <c r="O56" i="1" s="1"/>
  <c r="BD56" i="1" s="1"/>
  <c r="I56" i="1"/>
  <c r="F56" i="1"/>
  <c r="AX55" i="1"/>
  <c r="AV55" i="1"/>
  <c r="AY55" i="1" s="1"/>
  <c r="AU55" i="1"/>
  <c r="AP55" i="1"/>
  <c r="AO55" i="1"/>
  <c r="AN55" i="1"/>
  <c r="AL55" i="1"/>
  <c r="O55" i="1"/>
  <c r="M55" i="1"/>
  <c r="AX54" i="1"/>
  <c r="AV54" i="1"/>
  <c r="AU54" i="1"/>
  <c r="AP54" i="1"/>
  <c r="AO54" i="1"/>
  <c r="AN54" i="1"/>
  <c r="AL54" i="1"/>
  <c r="AM54" i="1" s="1"/>
  <c r="M54" i="1"/>
  <c r="O54" i="1" s="1"/>
  <c r="BD54" i="1" s="1"/>
  <c r="I54" i="1"/>
  <c r="F54" i="1"/>
  <c r="AX53" i="1"/>
  <c r="AV53" i="1"/>
  <c r="AY53" i="1" s="1"/>
  <c r="AU53" i="1"/>
  <c r="AP53" i="1"/>
  <c r="AO53" i="1"/>
  <c r="AN53" i="1"/>
  <c r="AL53" i="1"/>
  <c r="O53" i="1"/>
  <c r="M53" i="1"/>
  <c r="AX52" i="1"/>
  <c r="AV52" i="1"/>
  <c r="AU52" i="1"/>
  <c r="AP52" i="1"/>
  <c r="AO52" i="1"/>
  <c r="AN52" i="1"/>
  <c r="AL52" i="1"/>
  <c r="AM52" i="1" s="1"/>
  <c r="M52" i="1"/>
  <c r="O52" i="1" s="1"/>
  <c r="BD52" i="1" s="1"/>
  <c r="I52" i="1"/>
  <c r="F52" i="1"/>
  <c r="AX51" i="1"/>
  <c r="AV51" i="1"/>
  <c r="AY51" i="1" s="1"/>
  <c r="AU51" i="1"/>
  <c r="AP51" i="1"/>
  <c r="AO51" i="1"/>
  <c r="AN51" i="1"/>
  <c r="AL51" i="1"/>
  <c r="O51" i="1"/>
  <c r="M51" i="1"/>
  <c r="AX50" i="1"/>
  <c r="AV50" i="1"/>
  <c r="AU50" i="1"/>
  <c r="AP50" i="1"/>
  <c r="AO50" i="1"/>
  <c r="AN50" i="1"/>
  <c r="AL50" i="1"/>
  <c r="AM50" i="1" s="1"/>
  <c r="M50" i="1"/>
  <c r="O50" i="1" s="1"/>
  <c r="I50" i="1"/>
  <c r="F50" i="1"/>
  <c r="AX49" i="1"/>
  <c r="AV49" i="1"/>
  <c r="AY49" i="1" s="1"/>
  <c r="AU49" i="1"/>
  <c r="AP49" i="1"/>
  <c r="AO49" i="1"/>
  <c r="AN49" i="1"/>
  <c r="AL49" i="1"/>
  <c r="O49" i="1"/>
  <c r="M49" i="1"/>
  <c r="AX48" i="1"/>
  <c r="AV48" i="1"/>
  <c r="AU48" i="1"/>
  <c r="AP48" i="1"/>
  <c r="AO48" i="1"/>
  <c r="AN48" i="1"/>
  <c r="AL48" i="1"/>
  <c r="AM48" i="1" s="1"/>
  <c r="M48" i="1"/>
  <c r="O48" i="1" s="1"/>
  <c r="BD48" i="1" s="1"/>
  <c r="I48" i="1"/>
  <c r="F48" i="1"/>
  <c r="AX47" i="1"/>
  <c r="AV47" i="1"/>
  <c r="AY47" i="1" s="1"/>
  <c r="AU47" i="1"/>
  <c r="AP47" i="1"/>
  <c r="AO47" i="1"/>
  <c r="AN47" i="1"/>
  <c r="AL47" i="1"/>
  <c r="O47" i="1"/>
  <c r="M47" i="1"/>
  <c r="AX46" i="1"/>
  <c r="AV46" i="1"/>
  <c r="AU46" i="1"/>
  <c r="AP46" i="1"/>
  <c r="AO46" i="1"/>
  <c r="AN46" i="1"/>
  <c r="AL46" i="1"/>
  <c r="AM46" i="1" s="1"/>
  <c r="M46" i="1"/>
  <c r="O46" i="1" s="1"/>
  <c r="BD46" i="1" s="1"/>
  <c r="I46" i="1"/>
  <c r="F46" i="1"/>
  <c r="AX45" i="1"/>
  <c r="AV45" i="1"/>
  <c r="AY45" i="1" s="1"/>
  <c r="AU45" i="1"/>
  <c r="AP45" i="1"/>
  <c r="AO45" i="1"/>
  <c r="AN45" i="1"/>
  <c r="AL45" i="1"/>
  <c r="O45" i="1"/>
  <c r="M45" i="1"/>
  <c r="AX44" i="1"/>
  <c r="AV44" i="1"/>
  <c r="AU44" i="1"/>
  <c r="AP44" i="1"/>
  <c r="AO44" i="1"/>
  <c r="AN44" i="1"/>
  <c r="AL44" i="1"/>
  <c r="AM44" i="1" s="1"/>
  <c r="M44" i="1"/>
  <c r="O44" i="1" s="1"/>
  <c r="BD44" i="1" s="1"/>
  <c r="I44" i="1"/>
  <c r="F44" i="1"/>
  <c r="AX43" i="1"/>
  <c r="AV43" i="1"/>
  <c r="AY43" i="1" s="1"/>
  <c r="AU43" i="1"/>
  <c r="AP43" i="1"/>
  <c r="AO43" i="1"/>
  <c r="AN43" i="1"/>
  <c r="AL43" i="1"/>
  <c r="O43" i="1"/>
  <c r="M43" i="1"/>
  <c r="AX42" i="1"/>
  <c r="AV42" i="1"/>
  <c r="AU42" i="1"/>
  <c r="AP42" i="1"/>
  <c r="AO42" i="1"/>
  <c r="AN42" i="1"/>
  <c r="AL42" i="1"/>
  <c r="AM42" i="1" s="1"/>
  <c r="M42" i="1"/>
  <c r="O42" i="1" s="1"/>
  <c r="I42" i="1"/>
  <c r="F42" i="1"/>
  <c r="AX41" i="1"/>
  <c r="AV41" i="1"/>
  <c r="AY41" i="1" s="1"/>
  <c r="AU41" i="1"/>
  <c r="AP41" i="1"/>
  <c r="AO41" i="1"/>
  <c r="AN41" i="1"/>
  <c r="AL41" i="1"/>
  <c r="O41" i="1"/>
  <c r="M41" i="1"/>
  <c r="AX40" i="1"/>
  <c r="AV40" i="1"/>
  <c r="AU40" i="1"/>
  <c r="AP40" i="1"/>
  <c r="AO40" i="1"/>
  <c r="AN40" i="1"/>
  <c r="AL40" i="1"/>
  <c r="AM40" i="1" s="1"/>
  <c r="M40" i="1"/>
  <c r="O40" i="1" s="1"/>
  <c r="BD40" i="1" s="1"/>
  <c r="I40" i="1"/>
  <c r="F40" i="1"/>
  <c r="AX39" i="1"/>
  <c r="AV39" i="1"/>
  <c r="AY39" i="1" s="1"/>
  <c r="AU39" i="1"/>
  <c r="AP39" i="1"/>
  <c r="AO39" i="1"/>
  <c r="AN39" i="1"/>
  <c r="AL39" i="1"/>
  <c r="O39" i="1"/>
  <c r="M39" i="1"/>
  <c r="AX38" i="1"/>
  <c r="AV38" i="1"/>
  <c r="AU38" i="1"/>
  <c r="AP38" i="1"/>
  <c r="AO38" i="1"/>
  <c r="AN38" i="1"/>
  <c r="AL38" i="1"/>
  <c r="AM38" i="1" s="1"/>
  <c r="M38" i="1"/>
  <c r="O38" i="1" s="1"/>
  <c r="BD38" i="1" s="1"/>
  <c r="I38" i="1"/>
  <c r="F38" i="1"/>
  <c r="AX37" i="1"/>
  <c r="AV37" i="1"/>
  <c r="AY37" i="1" s="1"/>
  <c r="AU37" i="1"/>
  <c r="AP37" i="1"/>
  <c r="AO37" i="1"/>
  <c r="AN37" i="1"/>
  <c r="AL37" i="1"/>
  <c r="O37" i="1"/>
  <c r="M37" i="1"/>
  <c r="AX36" i="1"/>
  <c r="AV36" i="1"/>
  <c r="AU36" i="1"/>
  <c r="AP36" i="1"/>
  <c r="AO36" i="1"/>
  <c r="AN36" i="1"/>
  <c r="AL36" i="1"/>
  <c r="AM36" i="1" s="1"/>
  <c r="M36" i="1"/>
  <c r="O36" i="1" s="1"/>
  <c r="BD36" i="1" s="1"/>
  <c r="I36" i="1"/>
  <c r="F36" i="1"/>
  <c r="AX35" i="1"/>
  <c r="AV35" i="1"/>
  <c r="AY35" i="1" s="1"/>
  <c r="AU35" i="1"/>
  <c r="AP35" i="1"/>
  <c r="AO35" i="1"/>
  <c r="AN35" i="1"/>
  <c r="AL35" i="1"/>
  <c r="O35" i="1"/>
  <c r="M35" i="1"/>
  <c r="AX34" i="1"/>
  <c r="AV34" i="1"/>
  <c r="AU34" i="1"/>
  <c r="AP34" i="1"/>
  <c r="AO34" i="1"/>
  <c r="AN34" i="1"/>
  <c r="AL34" i="1"/>
  <c r="AM34" i="1" s="1"/>
  <c r="M34" i="1"/>
  <c r="O34" i="1" s="1"/>
  <c r="BD34" i="1" s="1"/>
  <c r="I34" i="1"/>
  <c r="F34" i="1"/>
  <c r="BD33" i="1"/>
  <c r="AX33" i="1"/>
  <c r="AV33" i="1"/>
  <c r="AY33" i="1" s="1"/>
  <c r="AU33" i="1"/>
  <c r="AP33" i="1"/>
  <c r="AO33" i="1"/>
  <c r="AN33" i="1"/>
  <c r="AM33" i="1"/>
  <c r="I33" i="1" s="1"/>
  <c r="AL33" i="1"/>
  <c r="M33" i="1"/>
  <c r="O33" i="1" s="1"/>
  <c r="F33" i="1"/>
  <c r="AX32" i="1"/>
  <c r="AU32" i="1"/>
  <c r="AV32" i="1" s="1"/>
  <c r="AY32" i="1" s="1"/>
  <c r="AP32" i="1"/>
  <c r="AO32" i="1"/>
  <c r="AN32" i="1"/>
  <c r="AM32" i="1"/>
  <c r="I32" i="1" s="1"/>
  <c r="AL32" i="1"/>
  <c r="M32" i="1"/>
  <c r="O32" i="1" s="1"/>
  <c r="BD32" i="1" s="1"/>
  <c r="F32" i="1"/>
  <c r="AX31" i="1"/>
  <c r="AU31" i="1"/>
  <c r="AV31" i="1" s="1"/>
  <c r="AY31" i="1" s="1"/>
  <c r="AP31" i="1"/>
  <c r="AO31" i="1"/>
  <c r="AN31" i="1"/>
  <c r="AQ31" i="1" s="1"/>
  <c r="K31" i="1" s="1"/>
  <c r="AR31" i="1" s="1"/>
  <c r="AM31" i="1"/>
  <c r="I31" i="1" s="1"/>
  <c r="AL31" i="1"/>
  <c r="M31" i="1"/>
  <c r="O31" i="1" s="1"/>
  <c r="BD31" i="1" s="1"/>
  <c r="F31" i="1"/>
  <c r="BD30" i="1"/>
  <c r="AX30" i="1"/>
  <c r="AU30" i="1"/>
  <c r="AV30" i="1" s="1"/>
  <c r="AY30" i="1" s="1"/>
  <c r="AP30" i="1"/>
  <c r="AO30" i="1"/>
  <c r="AN30" i="1"/>
  <c r="AM30" i="1"/>
  <c r="I30" i="1" s="1"/>
  <c r="AL30" i="1"/>
  <c r="M30" i="1"/>
  <c r="O30" i="1" s="1"/>
  <c r="F30" i="1"/>
  <c r="BD29" i="1"/>
  <c r="AX29" i="1"/>
  <c r="AV29" i="1"/>
  <c r="AY29" i="1" s="1"/>
  <c r="AU29" i="1"/>
  <c r="AP29" i="1"/>
  <c r="AO29" i="1"/>
  <c r="AN29" i="1"/>
  <c r="AM29" i="1"/>
  <c r="I29" i="1" s="1"/>
  <c r="AL29" i="1"/>
  <c r="M29" i="1"/>
  <c r="O29" i="1" s="1"/>
  <c r="F29" i="1"/>
  <c r="AX28" i="1"/>
  <c r="AU28" i="1"/>
  <c r="AV28" i="1" s="1"/>
  <c r="AY28" i="1" s="1"/>
  <c r="AP28" i="1"/>
  <c r="AO28" i="1"/>
  <c r="AN28" i="1"/>
  <c r="AM28" i="1"/>
  <c r="I28" i="1" s="1"/>
  <c r="AL28" i="1"/>
  <c r="M28" i="1"/>
  <c r="O28" i="1" s="1"/>
  <c r="BD28" i="1" s="1"/>
  <c r="F28" i="1"/>
  <c r="AX27" i="1"/>
  <c r="AU27" i="1"/>
  <c r="AV27" i="1" s="1"/>
  <c r="AY27" i="1" s="1"/>
  <c r="AP27" i="1"/>
  <c r="AO27" i="1"/>
  <c r="AN27" i="1"/>
  <c r="AQ27" i="1" s="1"/>
  <c r="K27" i="1" s="1"/>
  <c r="AR27" i="1" s="1"/>
  <c r="AM27" i="1"/>
  <c r="I27" i="1" s="1"/>
  <c r="AL27" i="1"/>
  <c r="M27" i="1"/>
  <c r="O27" i="1" s="1"/>
  <c r="BD27" i="1" s="1"/>
  <c r="F27" i="1"/>
  <c r="BD26" i="1"/>
  <c r="AX26" i="1"/>
  <c r="AU26" i="1"/>
  <c r="AV26" i="1" s="1"/>
  <c r="AY26" i="1" s="1"/>
  <c r="AP26" i="1"/>
  <c r="AO26" i="1"/>
  <c r="AN26" i="1"/>
  <c r="AM26" i="1"/>
  <c r="I26" i="1" s="1"/>
  <c r="AL26" i="1"/>
  <c r="M26" i="1"/>
  <c r="O26" i="1" s="1"/>
  <c r="F26" i="1"/>
  <c r="BD25" i="1"/>
  <c r="AX25" i="1"/>
  <c r="AV25" i="1"/>
  <c r="AY25" i="1" s="1"/>
  <c r="AU25" i="1"/>
  <c r="AP25" i="1"/>
  <c r="AO25" i="1"/>
  <c r="AN25" i="1"/>
  <c r="AM25" i="1"/>
  <c r="I25" i="1" s="1"/>
  <c r="AL25" i="1"/>
  <c r="M25" i="1"/>
  <c r="O25" i="1" s="1"/>
  <c r="F25" i="1"/>
  <c r="AX24" i="1"/>
  <c r="AU24" i="1"/>
  <c r="AV24" i="1" s="1"/>
  <c r="AY24" i="1" s="1"/>
  <c r="AP24" i="1"/>
  <c r="AO24" i="1"/>
  <c r="AN24" i="1"/>
  <c r="AM24" i="1"/>
  <c r="I24" i="1" s="1"/>
  <c r="AL24" i="1"/>
  <c r="M24" i="1"/>
  <c r="O24" i="1" s="1"/>
  <c r="BD24" i="1" s="1"/>
  <c r="F24" i="1"/>
  <c r="AX23" i="1"/>
  <c r="AU23" i="1"/>
  <c r="AV23" i="1" s="1"/>
  <c r="AY23" i="1" s="1"/>
  <c r="AP23" i="1"/>
  <c r="AO23" i="1"/>
  <c r="AN23" i="1"/>
  <c r="AQ23" i="1" s="1"/>
  <c r="K23" i="1" s="1"/>
  <c r="AR23" i="1" s="1"/>
  <c r="AM23" i="1"/>
  <c r="I23" i="1" s="1"/>
  <c r="AL23" i="1"/>
  <c r="M23" i="1"/>
  <c r="O23" i="1" s="1"/>
  <c r="BD23" i="1" s="1"/>
  <c r="F23" i="1"/>
  <c r="BD22" i="1"/>
  <c r="AX22" i="1"/>
  <c r="AU22" i="1"/>
  <c r="AV22" i="1" s="1"/>
  <c r="AY22" i="1" s="1"/>
  <c r="AP22" i="1"/>
  <c r="AO22" i="1"/>
  <c r="AN22" i="1"/>
  <c r="AM22" i="1"/>
  <c r="I22" i="1" s="1"/>
  <c r="AL22" i="1"/>
  <c r="M22" i="1"/>
  <c r="O22" i="1" s="1"/>
  <c r="F22" i="1"/>
  <c r="BD21" i="1"/>
  <c r="AX21" i="1"/>
  <c r="AV21" i="1"/>
  <c r="AY21" i="1" s="1"/>
  <c r="AU21" i="1"/>
  <c r="AP21" i="1"/>
  <c r="AO21" i="1"/>
  <c r="AN21" i="1"/>
  <c r="AM21" i="1"/>
  <c r="I21" i="1" s="1"/>
  <c r="AL21" i="1"/>
  <c r="M21" i="1"/>
  <c r="O21" i="1" s="1"/>
  <c r="F21" i="1"/>
  <c r="AX20" i="1"/>
  <c r="AU20" i="1"/>
  <c r="AV20" i="1" s="1"/>
  <c r="AY20" i="1" s="1"/>
  <c r="AP20" i="1"/>
  <c r="AO20" i="1"/>
  <c r="AN20" i="1"/>
  <c r="AM20" i="1"/>
  <c r="I20" i="1" s="1"/>
  <c r="AL20" i="1"/>
  <c r="M20" i="1"/>
  <c r="O20" i="1" s="1"/>
  <c r="BD20" i="1" s="1"/>
  <c r="F20" i="1"/>
  <c r="AX19" i="1"/>
  <c r="AU19" i="1"/>
  <c r="AV19" i="1" s="1"/>
  <c r="AY19" i="1" s="1"/>
  <c r="AP19" i="1"/>
  <c r="AO19" i="1"/>
  <c r="AN19" i="1"/>
  <c r="AQ19" i="1" s="1"/>
  <c r="K19" i="1" s="1"/>
  <c r="AR19" i="1" s="1"/>
  <c r="AM19" i="1"/>
  <c r="I19" i="1" s="1"/>
  <c r="AL19" i="1"/>
  <c r="M19" i="1"/>
  <c r="O19" i="1" s="1"/>
  <c r="BD19" i="1" s="1"/>
  <c r="F19" i="1"/>
  <c r="BD18" i="1"/>
  <c r="AX18" i="1"/>
  <c r="AU18" i="1"/>
  <c r="AV18" i="1" s="1"/>
  <c r="AY18" i="1" s="1"/>
  <c r="AP18" i="1"/>
  <c r="AO18" i="1"/>
  <c r="AN18" i="1"/>
  <c r="AM18" i="1"/>
  <c r="I18" i="1" s="1"/>
  <c r="AL18" i="1"/>
  <c r="M18" i="1"/>
  <c r="O18" i="1" s="1"/>
  <c r="F18" i="1"/>
  <c r="BD17" i="1"/>
  <c r="AX17" i="1"/>
  <c r="AV17" i="1"/>
  <c r="AY17" i="1" s="1"/>
  <c r="AU17" i="1"/>
  <c r="AP17" i="1"/>
  <c r="AO17" i="1"/>
  <c r="AN17" i="1"/>
  <c r="AM17" i="1"/>
  <c r="I17" i="1" s="1"/>
  <c r="AL17" i="1"/>
  <c r="M17" i="1"/>
  <c r="O17" i="1" s="1"/>
  <c r="F17" i="1"/>
  <c r="AX16" i="1"/>
  <c r="AU16" i="1"/>
  <c r="AV16" i="1" s="1"/>
  <c r="AY16" i="1" s="1"/>
  <c r="AP16" i="1"/>
  <c r="AO16" i="1"/>
  <c r="AN16" i="1"/>
  <c r="AM16" i="1"/>
  <c r="I16" i="1" s="1"/>
  <c r="AL16" i="1"/>
  <c r="M16" i="1"/>
  <c r="O16" i="1" s="1"/>
  <c r="BD16" i="1" s="1"/>
  <c r="F16" i="1"/>
  <c r="AX15" i="1"/>
  <c r="AU15" i="1"/>
  <c r="AV15" i="1" s="1"/>
  <c r="AY15" i="1" s="1"/>
  <c r="AP15" i="1"/>
  <c r="AO15" i="1"/>
  <c r="AN15" i="1"/>
  <c r="AQ15" i="1" s="1"/>
  <c r="K15" i="1" s="1"/>
  <c r="AR15" i="1" s="1"/>
  <c r="AM15" i="1"/>
  <c r="I15" i="1" s="1"/>
  <c r="AL15" i="1"/>
  <c r="M15" i="1"/>
  <c r="O15" i="1" s="1"/>
  <c r="BD15" i="1" s="1"/>
  <c r="F15" i="1"/>
  <c r="BD14" i="1"/>
  <c r="AX14" i="1"/>
  <c r="AU14" i="1"/>
  <c r="AV14" i="1" s="1"/>
  <c r="AY14" i="1" s="1"/>
  <c r="AP14" i="1"/>
  <c r="AO14" i="1"/>
  <c r="AN14" i="1"/>
  <c r="AM14" i="1"/>
  <c r="I14" i="1" s="1"/>
  <c r="AL14" i="1"/>
  <c r="M14" i="1"/>
  <c r="O14" i="1" s="1"/>
  <c r="F14" i="1"/>
  <c r="BD13" i="1"/>
  <c r="AX13" i="1"/>
  <c r="AV13" i="1"/>
  <c r="AY13" i="1" s="1"/>
  <c r="AU13" i="1"/>
  <c r="AP13" i="1"/>
  <c r="AO13" i="1"/>
  <c r="AN13" i="1"/>
  <c r="AM13" i="1"/>
  <c r="I13" i="1" s="1"/>
  <c r="AL13" i="1"/>
  <c r="M13" i="1"/>
  <c r="O13" i="1" s="1"/>
  <c r="F13" i="1"/>
  <c r="AX12" i="1"/>
  <c r="AU12" i="1"/>
  <c r="AV12" i="1" s="1"/>
  <c r="AY12" i="1" s="1"/>
  <c r="AP12" i="1"/>
  <c r="AO12" i="1"/>
  <c r="AN12" i="1"/>
  <c r="AM12" i="1"/>
  <c r="I12" i="1" s="1"/>
  <c r="AL12" i="1"/>
  <c r="M12" i="1"/>
  <c r="O12" i="1" s="1"/>
  <c r="BD12" i="1" s="1"/>
  <c r="F12" i="1"/>
  <c r="AX11" i="1"/>
  <c r="AU11" i="1"/>
  <c r="AV11" i="1" s="1"/>
  <c r="AY11" i="1" s="1"/>
  <c r="AP11" i="1"/>
  <c r="AO11" i="1"/>
  <c r="AN11" i="1"/>
  <c r="AQ11" i="1" s="1"/>
  <c r="K11" i="1" s="1"/>
  <c r="AR11" i="1" s="1"/>
  <c r="AM11" i="1"/>
  <c r="I11" i="1" s="1"/>
  <c r="AL11" i="1"/>
  <c r="M11" i="1"/>
  <c r="O11" i="1" s="1"/>
  <c r="BD11" i="1" s="1"/>
  <c r="F11" i="1"/>
  <c r="J15" i="1" l="1"/>
  <c r="AS15" i="1"/>
  <c r="AT15" i="1" s="1"/>
  <c r="AW15" i="1" s="1"/>
  <c r="G15" i="1" s="1"/>
  <c r="AZ15" i="1" s="1"/>
  <c r="H15" i="1" s="1"/>
  <c r="BC15" i="1"/>
  <c r="BE15" i="1" s="1"/>
  <c r="J31" i="1"/>
  <c r="AS31" i="1"/>
  <c r="AT31" i="1" s="1"/>
  <c r="AW31" i="1" s="1"/>
  <c r="G31" i="1" s="1"/>
  <c r="AZ31" i="1" s="1"/>
  <c r="H31" i="1" s="1"/>
  <c r="BC31" i="1"/>
  <c r="BE31" i="1" s="1"/>
  <c r="J23" i="1"/>
  <c r="AS23" i="1"/>
  <c r="AT23" i="1" s="1"/>
  <c r="AW23" i="1" s="1"/>
  <c r="G23" i="1" s="1"/>
  <c r="AZ23" i="1" s="1"/>
  <c r="H23" i="1" s="1"/>
  <c r="J19" i="1"/>
  <c r="AS19" i="1"/>
  <c r="AT19" i="1" s="1"/>
  <c r="AW19" i="1" s="1"/>
  <c r="G19" i="1" s="1"/>
  <c r="AZ19" i="1" s="1"/>
  <c r="H19" i="1" s="1"/>
  <c r="BC19" i="1"/>
  <c r="BE19" i="1" s="1"/>
  <c r="J11" i="1"/>
  <c r="AS11" i="1"/>
  <c r="AT11" i="1" s="1"/>
  <c r="AW11" i="1" s="1"/>
  <c r="G11" i="1" s="1"/>
  <c r="AZ11" i="1" s="1"/>
  <c r="H11" i="1" s="1"/>
  <c r="BC11" i="1"/>
  <c r="BE11" i="1" s="1"/>
  <c r="J27" i="1"/>
  <c r="AS27" i="1"/>
  <c r="AT27" i="1" s="1"/>
  <c r="AW27" i="1" s="1"/>
  <c r="G27" i="1" s="1"/>
  <c r="AZ27" i="1" s="1"/>
  <c r="H27" i="1" s="1"/>
  <c r="BC27" i="1"/>
  <c r="BE27" i="1" s="1"/>
  <c r="AQ18" i="1"/>
  <c r="K18" i="1" s="1"/>
  <c r="AR18" i="1" s="1"/>
  <c r="AQ26" i="1"/>
  <c r="K26" i="1" s="1"/>
  <c r="AR26" i="1" s="1"/>
  <c r="AQ57" i="1"/>
  <c r="K57" i="1" s="1"/>
  <c r="AR57" i="1" s="1"/>
  <c r="I110" i="1"/>
  <c r="AQ17" i="1"/>
  <c r="K17" i="1" s="1"/>
  <c r="AR17" i="1" s="1"/>
  <c r="AQ25" i="1"/>
  <c r="K25" i="1" s="1"/>
  <c r="AR25" i="1" s="1"/>
  <c r="AQ14" i="1"/>
  <c r="K14" i="1" s="1"/>
  <c r="AR14" i="1" s="1"/>
  <c r="AQ22" i="1"/>
  <c r="K22" i="1" s="1"/>
  <c r="AR22" i="1" s="1"/>
  <c r="AQ30" i="1"/>
  <c r="K30" i="1" s="1"/>
  <c r="AR30" i="1" s="1"/>
  <c r="AM35" i="1"/>
  <c r="F35" i="1"/>
  <c r="AM43" i="1"/>
  <c r="F43" i="1"/>
  <c r="AM51" i="1"/>
  <c r="F51" i="1"/>
  <c r="AS65" i="1"/>
  <c r="AT65" i="1" s="1"/>
  <c r="AW65" i="1" s="1"/>
  <c r="G65" i="1" s="1"/>
  <c r="AZ65" i="1" s="1"/>
  <c r="J65" i="1"/>
  <c r="AS73" i="1"/>
  <c r="AT73" i="1" s="1"/>
  <c r="AW73" i="1" s="1"/>
  <c r="G73" i="1" s="1"/>
  <c r="AZ73" i="1" s="1"/>
  <c r="J73" i="1"/>
  <c r="BD90" i="1"/>
  <c r="AQ110" i="1"/>
  <c r="K110" i="1" s="1"/>
  <c r="AR110" i="1" s="1"/>
  <c r="AQ13" i="1"/>
  <c r="K13" i="1" s="1"/>
  <c r="AR13" i="1" s="1"/>
  <c r="AQ21" i="1"/>
  <c r="K21" i="1" s="1"/>
  <c r="AR21" i="1" s="1"/>
  <c r="AQ29" i="1"/>
  <c r="K29" i="1" s="1"/>
  <c r="AR29" i="1" s="1"/>
  <c r="AQ33" i="1"/>
  <c r="K33" i="1" s="1"/>
  <c r="AR33" i="1" s="1"/>
  <c r="AM41" i="1"/>
  <c r="F41" i="1"/>
  <c r="AM49" i="1"/>
  <c r="AQ49" i="1" s="1"/>
  <c r="K49" i="1" s="1"/>
  <c r="AR49" i="1" s="1"/>
  <c r="F49" i="1"/>
  <c r="AM57" i="1"/>
  <c r="F57" i="1"/>
  <c r="AS63" i="1"/>
  <c r="AT63" i="1" s="1"/>
  <c r="AW63" i="1" s="1"/>
  <c r="G63" i="1" s="1"/>
  <c r="AZ63" i="1" s="1"/>
  <c r="J63" i="1"/>
  <c r="AS71" i="1"/>
  <c r="AT71" i="1" s="1"/>
  <c r="AW71" i="1" s="1"/>
  <c r="G71" i="1" s="1"/>
  <c r="AZ71" i="1" s="1"/>
  <c r="H71" i="1" s="1"/>
  <c r="J71" i="1"/>
  <c r="AM84" i="1"/>
  <c r="F84" i="1"/>
  <c r="AM92" i="1"/>
  <c r="F92" i="1"/>
  <c r="AQ12" i="1"/>
  <c r="K12" i="1" s="1"/>
  <c r="AR12" i="1" s="1"/>
  <c r="AQ16" i="1"/>
  <c r="K16" i="1" s="1"/>
  <c r="AR16" i="1" s="1"/>
  <c r="AQ20" i="1"/>
  <c r="K20" i="1" s="1"/>
  <c r="AR20" i="1" s="1"/>
  <c r="AQ24" i="1"/>
  <c r="K24" i="1" s="1"/>
  <c r="AR24" i="1" s="1"/>
  <c r="AQ28" i="1"/>
  <c r="K28" i="1" s="1"/>
  <c r="AR28" i="1" s="1"/>
  <c r="AQ32" i="1"/>
  <c r="K32" i="1" s="1"/>
  <c r="AR32" i="1" s="1"/>
  <c r="AQ37" i="1"/>
  <c r="K37" i="1" s="1"/>
  <c r="AR37" i="1" s="1"/>
  <c r="AM39" i="1"/>
  <c r="F39" i="1"/>
  <c r="AM47" i="1"/>
  <c r="F47" i="1"/>
  <c r="AQ53" i="1"/>
  <c r="K53" i="1" s="1"/>
  <c r="AR53" i="1" s="1"/>
  <c r="AM55" i="1"/>
  <c r="F55" i="1"/>
  <c r="AS61" i="1"/>
  <c r="AT61" i="1" s="1"/>
  <c r="AW61" i="1" s="1"/>
  <c r="G61" i="1" s="1"/>
  <c r="AZ61" i="1" s="1"/>
  <c r="J61" i="1"/>
  <c r="AS69" i="1"/>
  <c r="AT69" i="1" s="1"/>
  <c r="AW69" i="1" s="1"/>
  <c r="G69" i="1" s="1"/>
  <c r="AZ69" i="1" s="1"/>
  <c r="H69" i="1" s="1"/>
  <c r="J69" i="1"/>
  <c r="BD83" i="1"/>
  <c r="BD86" i="1"/>
  <c r="BD94" i="1"/>
  <c r="I100" i="1"/>
  <c r="AQ100" i="1"/>
  <c r="K100" i="1" s="1"/>
  <c r="AR100" i="1" s="1"/>
  <c r="AQ35" i="1"/>
  <c r="K35" i="1" s="1"/>
  <c r="AR35" i="1" s="1"/>
  <c r="AM37" i="1"/>
  <c r="F37" i="1"/>
  <c r="BD42" i="1"/>
  <c r="AM45" i="1"/>
  <c r="F45" i="1"/>
  <c r="BD50" i="1"/>
  <c r="AQ51" i="1"/>
  <c r="K51" i="1" s="1"/>
  <c r="AR51" i="1" s="1"/>
  <c r="AM53" i="1"/>
  <c r="F53" i="1"/>
  <c r="AS59" i="1"/>
  <c r="AT59" i="1" s="1"/>
  <c r="AW59" i="1" s="1"/>
  <c r="G59" i="1" s="1"/>
  <c r="AZ59" i="1" s="1"/>
  <c r="J59" i="1"/>
  <c r="AS67" i="1"/>
  <c r="AT67" i="1" s="1"/>
  <c r="AW67" i="1" s="1"/>
  <c r="G67" i="1" s="1"/>
  <c r="AZ67" i="1" s="1"/>
  <c r="J67" i="1"/>
  <c r="AM88" i="1"/>
  <c r="F88" i="1"/>
  <c r="AM96" i="1"/>
  <c r="F96" i="1"/>
  <c r="AS99" i="1"/>
  <c r="AT99" i="1" s="1"/>
  <c r="AW99" i="1" s="1"/>
  <c r="G99" i="1" s="1"/>
  <c r="AZ99" i="1" s="1"/>
  <c r="H99" i="1" s="1"/>
  <c r="J99" i="1"/>
  <c r="I86" i="1"/>
  <c r="I90" i="1"/>
  <c r="I94" i="1"/>
  <c r="BD103" i="1"/>
  <c r="AS104" i="1"/>
  <c r="AT104" i="1" s="1"/>
  <c r="AW104" i="1" s="1"/>
  <c r="G104" i="1" s="1"/>
  <c r="AZ104" i="1" s="1"/>
  <c r="H104" i="1" s="1"/>
  <c r="J104" i="1"/>
  <c r="BD58" i="1"/>
  <c r="BD60" i="1"/>
  <c r="BC61" i="1"/>
  <c r="BD62" i="1"/>
  <c r="BC63" i="1"/>
  <c r="BD64" i="1"/>
  <c r="BC65" i="1"/>
  <c r="BD66" i="1"/>
  <c r="BD68" i="1"/>
  <c r="BC69" i="1"/>
  <c r="BD70" i="1"/>
  <c r="BD72" i="1"/>
  <c r="BC73" i="1"/>
  <c r="BD74" i="1"/>
  <c r="AQ80" i="1"/>
  <c r="K80" i="1" s="1"/>
  <c r="AR80" i="1" s="1"/>
  <c r="AM82" i="1"/>
  <c r="F82" i="1"/>
  <c r="AM85" i="1"/>
  <c r="F85" i="1"/>
  <c r="AM89" i="1"/>
  <c r="F89" i="1"/>
  <c r="AM93" i="1"/>
  <c r="F93" i="1"/>
  <c r="BD105" i="1"/>
  <c r="I105" i="1"/>
  <c r="AQ105" i="1"/>
  <c r="K105" i="1" s="1"/>
  <c r="AR105" i="1" s="1"/>
  <c r="I106" i="1"/>
  <c r="AQ106" i="1"/>
  <c r="K106" i="1" s="1"/>
  <c r="AR106" i="1" s="1"/>
  <c r="AQ34" i="1"/>
  <c r="K34" i="1" s="1"/>
  <c r="AR34" i="1" s="1"/>
  <c r="AQ36" i="1"/>
  <c r="K36" i="1" s="1"/>
  <c r="AR36" i="1" s="1"/>
  <c r="AQ38" i="1"/>
  <c r="K38" i="1" s="1"/>
  <c r="AR38" i="1" s="1"/>
  <c r="AQ40" i="1"/>
  <c r="K40" i="1" s="1"/>
  <c r="AR40" i="1" s="1"/>
  <c r="AQ42" i="1"/>
  <c r="K42" i="1" s="1"/>
  <c r="AR42" i="1" s="1"/>
  <c r="AQ44" i="1"/>
  <c r="K44" i="1" s="1"/>
  <c r="AR44" i="1" s="1"/>
  <c r="AQ46" i="1"/>
  <c r="K46" i="1" s="1"/>
  <c r="AR46" i="1" s="1"/>
  <c r="AQ48" i="1"/>
  <c r="K48" i="1" s="1"/>
  <c r="AR48" i="1" s="1"/>
  <c r="AQ50" i="1"/>
  <c r="K50" i="1" s="1"/>
  <c r="AR50" i="1" s="1"/>
  <c r="AQ52" i="1"/>
  <c r="K52" i="1" s="1"/>
  <c r="AR52" i="1" s="1"/>
  <c r="AQ54" i="1"/>
  <c r="K54" i="1" s="1"/>
  <c r="AR54" i="1" s="1"/>
  <c r="AQ56" i="1"/>
  <c r="K56" i="1" s="1"/>
  <c r="AR56" i="1" s="1"/>
  <c r="AQ58" i="1"/>
  <c r="K58" i="1" s="1"/>
  <c r="AR58" i="1" s="1"/>
  <c r="AQ60" i="1"/>
  <c r="K60" i="1" s="1"/>
  <c r="AR60" i="1" s="1"/>
  <c r="AQ62" i="1"/>
  <c r="K62" i="1" s="1"/>
  <c r="AR62" i="1" s="1"/>
  <c r="AQ64" i="1"/>
  <c r="K64" i="1" s="1"/>
  <c r="AR64" i="1" s="1"/>
  <c r="AQ66" i="1"/>
  <c r="K66" i="1" s="1"/>
  <c r="AR66" i="1" s="1"/>
  <c r="AQ68" i="1"/>
  <c r="K68" i="1" s="1"/>
  <c r="AR68" i="1" s="1"/>
  <c r="AQ70" i="1"/>
  <c r="K70" i="1" s="1"/>
  <c r="AR70" i="1" s="1"/>
  <c r="AQ72" i="1"/>
  <c r="K72" i="1" s="1"/>
  <c r="AR72" i="1" s="1"/>
  <c r="AQ74" i="1"/>
  <c r="K74" i="1" s="1"/>
  <c r="AR74" i="1" s="1"/>
  <c r="BD77" i="1"/>
  <c r="AM80" i="1"/>
  <c r="F80" i="1"/>
  <c r="AY34" i="1"/>
  <c r="AY36" i="1"/>
  <c r="AY38" i="1"/>
  <c r="AY40" i="1"/>
  <c r="AY42" i="1"/>
  <c r="AY44" i="1"/>
  <c r="AY46" i="1"/>
  <c r="AY48" i="1"/>
  <c r="AY50" i="1"/>
  <c r="AY52" i="1"/>
  <c r="AY54" i="1"/>
  <c r="AY56" i="1"/>
  <c r="AY58" i="1"/>
  <c r="F59" i="1"/>
  <c r="AY60" i="1"/>
  <c r="F61" i="1"/>
  <c r="AY62" i="1"/>
  <c r="F63" i="1"/>
  <c r="AY64" i="1"/>
  <c r="F65" i="1"/>
  <c r="AY66" i="1"/>
  <c r="F67" i="1"/>
  <c r="AY68" i="1"/>
  <c r="F69" i="1"/>
  <c r="AY70" i="1"/>
  <c r="F71" i="1"/>
  <c r="AY72" i="1"/>
  <c r="F73" i="1"/>
  <c r="AY74" i="1"/>
  <c r="AQ75" i="1"/>
  <c r="K75" i="1" s="1"/>
  <c r="AR75" i="1" s="1"/>
  <c r="AM76" i="1"/>
  <c r="F76" i="1"/>
  <c r="AM78" i="1"/>
  <c r="F78" i="1"/>
  <c r="AQ84" i="1"/>
  <c r="K84" i="1" s="1"/>
  <c r="AR84" i="1" s="1"/>
  <c r="AM87" i="1"/>
  <c r="F87" i="1"/>
  <c r="AM91" i="1"/>
  <c r="F91" i="1"/>
  <c r="AM95" i="1"/>
  <c r="F95" i="1"/>
  <c r="I97" i="1"/>
  <c r="AQ97" i="1"/>
  <c r="K97" i="1" s="1"/>
  <c r="AR97" i="1" s="1"/>
  <c r="I98" i="1"/>
  <c r="AQ98" i="1"/>
  <c r="K98" i="1" s="1"/>
  <c r="AR98" i="1" s="1"/>
  <c r="BD100" i="1"/>
  <c r="AY107" i="1"/>
  <c r="AQ77" i="1"/>
  <c r="K77" i="1" s="1"/>
  <c r="AR77" i="1" s="1"/>
  <c r="AQ79" i="1"/>
  <c r="K79" i="1" s="1"/>
  <c r="AR79" i="1" s="1"/>
  <c r="AQ81" i="1"/>
  <c r="K81" i="1" s="1"/>
  <c r="AR81" i="1" s="1"/>
  <c r="AQ83" i="1"/>
  <c r="K83" i="1" s="1"/>
  <c r="AR83" i="1" s="1"/>
  <c r="AQ101" i="1"/>
  <c r="K101" i="1" s="1"/>
  <c r="AR101" i="1" s="1"/>
  <c r="I102" i="1"/>
  <c r="AQ102" i="1"/>
  <c r="K102" i="1" s="1"/>
  <c r="AR102" i="1" s="1"/>
  <c r="AY75" i="1"/>
  <c r="AY77" i="1"/>
  <c r="AY79" i="1"/>
  <c r="AY81" i="1"/>
  <c r="AY83" i="1"/>
  <c r="AY85" i="1"/>
  <c r="AQ87" i="1"/>
  <c r="K87" i="1" s="1"/>
  <c r="AR87" i="1" s="1"/>
  <c r="AY87" i="1"/>
  <c r="AQ89" i="1"/>
  <c r="K89" i="1" s="1"/>
  <c r="AR89" i="1" s="1"/>
  <c r="AY89" i="1"/>
  <c r="AY91" i="1"/>
  <c r="AY93" i="1"/>
  <c r="AQ95" i="1"/>
  <c r="K95" i="1" s="1"/>
  <c r="AR95" i="1" s="1"/>
  <c r="AY95" i="1"/>
  <c r="AQ103" i="1"/>
  <c r="K103" i="1" s="1"/>
  <c r="AR103" i="1" s="1"/>
  <c r="BD106" i="1"/>
  <c r="AQ107" i="1"/>
  <c r="K107" i="1" s="1"/>
  <c r="AR107" i="1" s="1"/>
  <c r="F108" i="1"/>
  <c r="AQ86" i="1"/>
  <c r="K86" i="1" s="1"/>
  <c r="AR86" i="1" s="1"/>
  <c r="AQ88" i="1"/>
  <c r="K88" i="1" s="1"/>
  <c r="AR88" i="1" s="1"/>
  <c r="AQ90" i="1"/>
  <c r="K90" i="1" s="1"/>
  <c r="AR90" i="1" s="1"/>
  <c r="AQ94" i="1"/>
  <c r="K94" i="1" s="1"/>
  <c r="AR94" i="1" s="1"/>
  <c r="BC99" i="1"/>
  <c r="BE99" i="1" s="1"/>
  <c r="BD104" i="1"/>
  <c r="BD107" i="1"/>
  <c r="I109" i="1"/>
  <c r="AQ109" i="1"/>
  <c r="K109" i="1" s="1"/>
  <c r="AR109" i="1" s="1"/>
  <c r="AQ108" i="1"/>
  <c r="K108" i="1" s="1"/>
  <c r="AR108" i="1" s="1"/>
  <c r="BD110" i="1"/>
  <c r="BD109" i="1"/>
  <c r="AS49" i="1" l="1"/>
  <c r="AT49" i="1" s="1"/>
  <c r="AW49" i="1" s="1"/>
  <c r="G49" i="1" s="1"/>
  <c r="AZ49" i="1" s="1"/>
  <c r="H49" i="1" s="1"/>
  <c r="J49" i="1"/>
  <c r="BC22" i="1"/>
  <c r="BE22" i="1" s="1"/>
  <c r="J86" i="1"/>
  <c r="AS86" i="1"/>
  <c r="AT86" i="1" s="1"/>
  <c r="AW86" i="1" s="1"/>
  <c r="G86" i="1" s="1"/>
  <c r="AZ86" i="1" s="1"/>
  <c r="H86" i="1" s="1"/>
  <c r="J83" i="1"/>
  <c r="AS83" i="1"/>
  <c r="AT83" i="1" s="1"/>
  <c r="AW83" i="1" s="1"/>
  <c r="G83" i="1" s="1"/>
  <c r="AZ83" i="1" s="1"/>
  <c r="H83" i="1" s="1"/>
  <c r="AS84" i="1"/>
  <c r="AT84" i="1" s="1"/>
  <c r="AW84" i="1" s="1"/>
  <c r="G84" i="1" s="1"/>
  <c r="AZ84" i="1" s="1"/>
  <c r="H84" i="1" s="1"/>
  <c r="J84" i="1"/>
  <c r="BD73" i="1"/>
  <c r="BE73" i="1"/>
  <c r="J70" i="1"/>
  <c r="AS70" i="1"/>
  <c r="AT70" i="1" s="1"/>
  <c r="AW70" i="1" s="1"/>
  <c r="G70" i="1" s="1"/>
  <c r="AZ70" i="1" s="1"/>
  <c r="H70" i="1" s="1"/>
  <c r="J62" i="1"/>
  <c r="AS62" i="1"/>
  <c r="AT62" i="1" s="1"/>
  <c r="AW62" i="1" s="1"/>
  <c r="G62" i="1" s="1"/>
  <c r="AZ62" i="1" s="1"/>
  <c r="H62" i="1" s="1"/>
  <c r="AS38" i="1"/>
  <c r="AT38" i="1" s="1"/>
  <c r="AW38" i="1" s="1"/>
  <c r="G38" i="1" s="1"/>
  <c r="AZ38" i="1" s="1"/>
  <c r="H38" i="1" s="1"/>
  <c r="J38" i="1"/>
  <c r="AS80" i="1"/>
  <c r="AT80" i="1" s="1"/>
  <c r="AW80" i="1" s="1"/>
  <c r="G80" i="1" s="1"/>
  <c r="AZ80" i="1" s="1"/>
  <c r="H80" i="1" s="1"/>
  <c r="J80" i="1"/>
  <c r="BD96" i="1"/>
  <c r="I45" i="1"/>
  <c r="BD37" i="1"/>
  <c r="AS37" i="1"/>
  <c r="AT37" i="1" s="1"/>
  <c r="AW37" i="1" s="1"/>
  <c r="G37" i="1" s="1"/>
  <c r="AZ37" i="1" s="1"/>
  <c r="H37" i="1" s="1"/>
  <c r="J37" i="1"/>
  <c r="BB71" i="1"/>
  <c r="BA71" i="1"/>
  <c r="J33" i="1"/>
  <c r="AS33" i="1"/>
  <c r="AT33" i="1" s="1"/>
  <c r="AW33" i="1" s="1"/>
  <c r="G33" i="1" s="1"/>
  <c r="AZ33" i="1" s="1"/>
  <c r="H33" i="1" s="1"/>
  <c r="AS110" i="1"/>
  <c r="AT110" i="1" s="1"/>
  <c r="AW110" i="1" s="1"/>
  <c r="G110" i="1" s="1"/>
  <c r="AZ110" i="1" s="1"/>
  <c r="H110" i="1" s="1"/>
  <c r="J110" i="1"/>
  <c r="BD51" i="1"/>
  <c r="I43" i="1"/>
  <c r="BB23" i="1"/>
  <c r="BA23" i="1"/>
  <c r="BD108" i="1"/>
  <c r="J60" i="1"/>
  <c r="AS60" i="1"/>
  <c r="AT60" i="1" s="1"/>
  <c r="AW60" i="1" s="1"/>
  <c r="G60" i="1" s="1"/>
  <c r="AS107" i="1"/>
  <c r="AT107" i="1" s="1"/>
  <c r="AW107" i="1" s="1"/>
  <c r="G107" i="1" s="1"/>
  <c r="AZ107" i="1" s="1"/>
  <c r="H107" i="1" s="1"/>
  <c r="J107" i="1"/>
  <c r="BD87" i="1"/>
  <c r="BD69" i="1"/>
  <c r="BE69" i="1"/>
  <c r="BD61" i="1"/>
  <c r="BE61" i="1"/>
  <c r="AS74" i="1"/>
  <c r="AT74" i="1" s="1"/>
  <c r="AW74" i="1" s="1"/>
  <c r="G74" i="1" s="1"/>
  <c r="AZ74" i="1" s="1"/>
  <c r="H74" i="1" s="1"/>
  <c r="J74" i="1"/>
  <c r="AS66" i="1"/>
  <c r="AT66" i="1" s="1"/>
  <c r="AW66" i="1" s="1"/>
  <c r="G66" i="1" s="1"/>
  <c r="AZ66" i="1" s="1"/>
  <c r="H66" i="1" s="1"/>
  <c r="J66" i="1"/>
  <c r="AS58" i="1"/>
  <c r="AT58" i="1" s="1"/>
  <c r="AW58" i="1" s="1"/>
  <c r="G58" i="1" s="1"/>
  <c r="AZ58" i="1" s="1"/>
  <c r="H58" i="1" s="1"/>
  <c r="J58" i="1"/>
  <c r="J50" i="1"/>
  <c r="AS50" i="1"/>
  <c r="AT50" i="1" s="1"/>
  <c r="AW50" i="1" s="1"/>
  <c r="G50" i="1" s="1"/>
  <c r="AZ50" i="1" s="1"/>
  <c r="H50" i="1" s="1"/>
  <c r="J42" i="1"/>
  <c r="AS42" i="1"/>
  <c r="AT42" i="1" s="1"/>
  <c r="AW42" i="1" s="1"/>
  <c r="G42" i="1" s="1"/>
  <c r="AZ42" i="1" s="1"/>
  <c r="H42" i="1" s="1"/>
  <c r="J34" i="1"/>
  <c r="AS34" i="1"/>
  <c r="AT34" i="1" s="1"/>
  <c r="AW34" i="1" s="1"/>
  <c r="G34" i="1" s="1"/>
  <c r="AZ34" i="1" s="1"/>
  <c r="H34" i="1" s="1"/>
  <c r="AS105" i="1"/>
  <c r="AT105" i="1" s="1"/>
  <c r="AW105" i="1" s="1"/>
  <c r="G105" i="1" s="1"/>
  <c r="AZ105" i="1" s="1"/>
  <c r="H105" i="1" s="1"/>
  <c r="J105" i="1"/>
  <c r="I89" i="1"/>
  <c r="I82" i="1"/>
  <c r="BC71" i="1"/>
  <c r="BC67" i="1"/>
  <c r="BC59" i="1"/>
  <c r="BE88" i="1"/>
  <c r="BD88" i="1"/>
  <c r="BD53" i="1"/>
  <c r="AQ43" i="1"/>
  <c r="K43" i="1" s="1"/>
  <c r="AR43" i="1" s="1"/>
  <c r="AQ82" i="1"/>
  <c r="K82" i="1" s="1"/>
  <c r="AR82" i="1" s="1"/>
  <c r="I55" i="1"/>
  <c r="I47" i="1"/>
  <c r="I39" i="1"/>
  <c r="J28" i="1"/>
  <c r="AS28" i="1"/>
  <c r="AT28" i="1" s="1"/>
  <c r="AW28" i="1" s="1"/>
  <c r="G28" i="1" s="1"/>
  <c r="AZ28" i="1" s="1"/>
  <c r="H28" i="1" s="1"/>
  <c r="BC28" i="1"/>
  <c r="BE28" i="1" s="1"/>
  <c r="J12" i="1"/>
  <c r="AS12" i="1"/>
  <c r="AT12" i="1" s="1"/>
  <c r="AW12" i="1" s="1"/>
  <c r="G12" i="1" s="1"/>
  <c r="AZ12" i="1" s="1"/>
  <c r="H12" i="1" s="1"/>
  <c r="BC84" i="1"/>
  <c r="I84" i="1"/>
  <c r="BC57" i="1"/>
  <c r="BE57" i="1" s="1"/>
  <c r="I57" i="1"/>
  <c r="J21" i="1"/>
  <c r="AS21" i="1"/>
  <c r="AT21" i="1" s="1"/>
  <c r="AW21" i="1" s="1"/>
  <c r="G21" i="1" s="1"/>
  <c r="AZ21" i="1" s="1"/>
  <c r="H21" i="1" s="1"/>
  <c r="BC21" i="1"/>
  <c r="BE21" i="1" s="1"/>
  <c r="BD35" i="1"/>
  <c r="J14" i="1"/>
  <c r="AS14" i="1"/>
  <c r="AT14" i="1" s="1"/>
  <c r="AW14" i="1" s="1"/>
  <c r="G14" i="1" s="1"/>
  <c r="BC110" i="1"/>
  <c r="BE110" i="1" s="1"/>
  <c r="BB11" i="1"/>
  <c r="BA11" i="1"/>
  <c r="BB15" i="1"/>
  <c r="BA15" i="1"/>
  <c r="J94" i="1"/>
  <c r="AS94" i="1"/>
  <c r="AT94" i="1" s="1"/>
  <c r="AW94" i="1" s="1"/>
  <c r="G94" i="1" s="1"/>
  <c r="AZ94" i="1" s="1"/>
  <c r="H94" i="1" s="1"/>
  <c r="AS102" i="1"/>
  <c r="AT102" i="1" s="1"/>
  <c r="AW102" i="1" s="1"/>
  <c r="G102" i="1" s="1"/>
  <c r="AZ102" i="1" s="1"/>
  <c r="H102" i="1" s="1"/>
  <c r="J102" i="1"/>
  <c r="AS98" i="1"/>
  <c r="AT98" i="1" s="1"/>
  <c r="AW98" i="1" s="1"/>
  <c r="G98" i="1" s="1"/>
  <c r="AZ98" i="1" s="1"/>
  <c r="H98" i="1" s="1"/>
  <c r="J98" i="1"/>
  <c r="BD91" i="1"/>
  <c r="I76" i="1"/>
  <c r="BD65" i="1"/>
  <c r="BE65" i="1" s="1"/>
  <c r="BD80" i="1"/>
  <c r="AS54" i="1"/>
  <c r="AT54" i="1" s="1"/>
  <c r="AW54" i="1" s="1"/>
  <c r="G54" i="1" s="1"/>
  <c r="AZ54" i="1" s="1"/>
  <c r="H54" i="1" s="1"/>
  <c r="J54" i="1"/>
  <c r="AS46" i="1"/>
  <c r="AT46" i="1" s="1"/>
  <c r="AW46" i="1" s="1"/>
  <c r="G46" i="1" s="1"/>
  <c r="AZ46" i="1" s="1"/>
  <c r="H46" i="1" s="1"/>
  <c r="J46" i="1"/>
  <c r="I93" i="1"/>
  <c r="I85" i="1"/>
  <c r="BB69" i="1"/>
  <c r="BA69" i="1"/>
  <c r="AS53" i="1"/>
  <c r="AT53" i="1" s="1"/>
  <c r="AW53" i="1" s="1"/>
  <c r="G53" i="1" s="1"/>
  <c r="AZ53" i="1" s="1"/>
  <c r="H53" i="1" s="1"/>
  <c r="J53" i="1"/>
  <c r="AQ45" i="1"/>
  <c r="K45" i="1" s="1"/>
  <c r="AR45" i="1" s="1"/>
  <c r="J20" i="1"/>
  <c r="AS20" i="1"/>
  <c r="AT20" i="1" s="1"/>
  <c r="AW20" i="1" s="1"/>
  <c r="G20" i="1" s="1"/>
  <c r="AZ20" i="1" s="1"/>
  <c r="H20" i="1" s="1"/>
  <c r="I92" i="1"/>
  <c r="BD49" i="1"/>
  <c r="BD41" i="1"/>
  <c r="H73" i="1"/>
  <c r="J30" i="1"/>
  <c r="AS30" i="1"/>
  <c r="AT30" i="1" s="1"/>
  <c r="AW30" i="1" s="1"/>
  <c r="G30" i="1" s="1"/>
  <c r="J25" i="1"/>
  <c r="AS25" i="1"/>
  <c r="AT25" i="1" s="1"/>
  <c r="AW25" i="1" s="1"/>
  <c r="G25" i="1" s="1"/>
  <c r="AZ25" i="1" s="1"/>
  <c r="H25" i="1" s="1"/>
  <c r="J26" i="1"/>
  <c r="AS26" i="1"/>
  <c r="AT26" i="1" s="1"/>
  <c r="AW26" i="1" s="1"/>
  <c r="G26" i="1" s="1"/>
  <c r="AZ26" i="1" s="1"/>
  <c r="H26" i="1" s="1"/>
  <c r="AS108" i="1"/>
  <c r="AT108" i="1" s="1"/>
  <c r="AW108" i="1" s="1"/>
  <c r="G108" i="1" s="1"/>
  <c r="AZ108" i="1" s="1"/>
  <c r="H108" i="1" s="1"/>
  <c r="J108" i="1"/>
  <c r="BC108" i="1"/>
  <c r="BE108" i="1" s="1"/>
  <c r="AQ92" i="1"/>
  <c r="K92" i="1" s="1"/>
  <c r="AR92" i="1" s="1"/>
  <c r="AS103" i="1"/>
  <c r="AT103" i="1" s="1"/>
  <c r="AW103" i="1" s="1"/>
  <c r="G103" i="1" s="1"/>
  <c r="AZ103" i="1" s="1"/>
  <c r="H103" i="1" s="1"/>
  <c r="J103" i="1"/>
  <c r="BC103" i="1"/>
  <c r="BE103" i="1" s="1"/>
  <c r="AQ93" i="1"/>
  <c r="K93" i="1" s="1"/>
  <c r="AR93" i="1" s="1"/>
  <c r="AS89" i="1"/>
  <c r="AT89" i="1" s="1"/>
  <c r="AW89" i="1" s="1"/>
  <c r="G89" i="1" s="1"/>
  <c r="AZ89" i="1" s="1"/>
  <c r="H89" i="1" s="1"/>
  <c r="J89" i="1"/>
  <c r="AQ85" i="1"/>
  <c r="K85" i="1" s="1"/>
  <c r="AR85" i="1" s="1"/>
  <c r="J81" i="1"/>
  <c r="AS81" i="1"/>
  <c r="AT81" i="1" s="1"/>
  <c r="AW81" i="1" s="1"/>
  <c r="G81" i="1" s="1"/>
  <c r="BC98" i="1"/>
  <c r="BE98" i="1" s="1"/>
  <c r="I91" i="1"/>
  <c r="BD78" i="1"/>
  <c r="J75" i="1"/>
  <c r="AS75" i="1"/>
  <c r="AT75" i="1" s="1"/>
  <c r="AW75" i="1" s="1"/>
  <c r="G75" i="1" s="1"/>
  <c r="AZ75" i="1" s="1"/>
  <c r="H75" i="1" s="1"/>
  <c r="BC70" i="1"/>
  <c r="BE70" i="1" s="1"/>
  <c r="BD67" i="1"/>
  <c r="BE67" i="1" s="1"/>
  <c r="BD59" i="1"/>
  <c r="BE59" i="1"/>
  <c r="BC80" i="1"/>
  <c r="BE80" i="1" s="1"/>
  <c r="I80" i="1"/>
  <c r="AQ76" i="1"/>
  <c r="K76" i="1" s="1"/>
  <c r="AR76" i="1" s="1"/>
  <c r="J68" i="1"/>
  <c r="AS68" i="1"/>
  <c r="AT68" i="1" s="1"/>
  <c r="AW68" i="1" s="1"/>
  <c r="G68" i="1" s="1"/>
  <c r="AS52" i="1"/>
  <c r="AT52" i="1" s="1"/>
  <c r="AW52" i="1" s="1"/>
  <c r="G52" i="1" s="1"/>
  <c r="J52" i="1"/>
  <c r="AS44" i="1"/>
  <c r="AT44" i="1" s="1"/>
  <c r="AW44" i="1" s="1"/>
  <c r="G44" i="1" s="1"/>
  <c r="J44" i="1"/>
  <c r="AS36" i="1"/>
  <c r="AT36" i="1" s="1"/>
  <c r="AW36" i="1" s="1"/>
  <c r="G36" i="1" s="1"/>
  <c r="J36" i="1"/>
  <c r="BD89" i="1"/>
  <c r="BD82" i="1"/>
  <c r="BA104" i="1"/>
  <c r="BB104" i="1"/>
  <c r="BC94" i="1"/>
  <c r="BE94" i="1" s="1"/>
  <c r="BC86" i="1"/>
  <c r="BE86" i="1" s="1"/>
  <c r="I96" i="1"/>
  <c r="H59" i="1"/>
  <c r="AS51" i="1"/>
  <c r="AT51" i="1" s="1"/>
  <c r="AW51" i="1" s="1"/>
  <c r="G51" i="1" s="1"/>
  <c r="AZ51" i="1" s="1"/>
  <c r="H51" i="1" s="1"/>
  <c r="J51" i="1"/>
  <c r="BC37" i="1"/>
  <c r="BE37" i="1" s="1"/>
  <c r="I37" i="1"/>
  <c r="BC26" i="1"/>
  <c r="BE26" i="1" s="1"/>
  <c r="AS100" i="1"/>
  <c r="AT100" i="1" s="1"/>
  <c r="AW100" i="1" s="1"/>
  <c r="G100" i="1" s="1"/>
  <c r="AZ100" i="1" s="1"/>
  <c r="H100" i="1" s="1"/>
  <c r="J100" i="1"/>
  <c r="BD55" i="1"/>
  <c r="BD47" i="1"/>
  <c r="BD39" i="1"/>
  <c r="J32" i="1"/>
  <c r="AS32" i="1"/>
  <c r="AT32" i="1" s="1"/>
  <c r="AW32" i="1" s="1"/>
  <c r="G32" i="1" s="1"/>
  <c r="AZ32" i="1" s="1"/>
  <c r="H32" i="1" s="1"/>
  <c r="BC32" i="1"/>
  <c r="BE32" i="1" s="1"/>
  <c r="J16" i="1"/>
  <c r="AS16" i="1"/>
  <c r="AT16" i="1" s="1"/>
  <c r="AW16" i="1" s="1"/>
  <c r="G16" i="1" s="1"/>
  <c r="AZ16" i="1" s="1"/>
  <c r="H16" i="1" s="1"/>
  <c r="BE84" i="1"/>
  <c r="BD84" i="1"/>
  <c r="BD57" i="1"/>
  <c r="BC49" i="1"/>
  <c r="BE49" i="1" s="1"/>
  <c r="I49" i="1"/>
  <c r="I41" i="1"/>
  <c r="J29" i="1"/>
  <c r="AS29" i="1"/>
  <c r="AT29" i="1" s="1"/>
  <c r="AW29" i="1" s="1"/>
  <c r="G29" i="1" s="1"/>
  <c r="AZ29" i="1" s="1"/>
  <c r="H29" i="1" s="1"/>
  <c r="BC29" i="1"/>
  <c r="BE29" i="1" s="1"/>
  <c r="BC51" i="1"/>
  <c r="BE51" i="1" s="1"/>
  <c r="I51" i="1"/>
  <c r="AQ41" i="1"/>
  <c r="K41" i="1" s="1"/>
  <c r="AR41" i="1" s="1"/>
  <c r="J22" i="1"/>
  <c r="AS22" i="1"/>
  <c r="AT22" i="1" s="1"/>
  <c r="AW22" i="1" s="1"/>
  <c r="G22" i="1" s="1"/>
  <c r="AZ22" i="1" s="1"/>
  <c r="H22" i="1" s="1"/>
  <c r="J17" i="1"/>
  <c r="AS17" i="1"/>
  <c r="AT17" i="1" s="1"/>
  <c r="AW17" i="1" s="1"/>
  <c r="G17" i="1" s="1"/>
  <c r="AZ17" i="1" s="1"/>
  <c r="H17" i="1" s="1"/>
  <c r="BC17" i="1"/>
  <c r="BE17" i="1" s="1"/>
  <c r="AS57" i="1"/>
  <c r="AT57" i="1" s="1"/>
  <c r="AW57" i="1" s="1"/>
  <c r="G57" i="1" s="1"/>
  <c r="AZ57" i="1" s="1"/>
  <c r="H57" i="1" s="1"/>
  <c r="J57" i="1"/>
  <c r="J18" i="1"/>
  <c r="AS18" i="1"/>
  <c r="AT18" i="1" s="1"/>
  <c r="AW18" i="1" s="1"/>
  <c r="G18" i="1" s="1"/>
  <c r="AZ18" i="1" s="1"/>
  <c r="H18" i="1" s="1"/>
  <c r="BB19" i="1"/>
  <c r="BA19" i="1"/>
  <c r="AS109" i="1"/>
  <c r="AT109" i="1" s="1"/>
  <c r="AW109" i="1" s="1"/>
  <c r="G109" i="1" s="1"/>
  <c r="AZ109" i="1" s="1"/>
  <c r="H109" i="1" s="1"/>
  <c r="J109" i="1"/>
  <c r="J90" i="1"/>
  <c r="AS90" i="1"/>
  <c r="AT90" i="1" s="1"/>
  <c r="AW90" i="1" s="1"/>
  <c r="G90" i="1" s="1"/>
  <c r="AZ90" i="1" s="1"/>
  <c r="H90" i="1" s="1"/>
  <c r="AS79" i="1"/>
  <c r="AT79" i="1" s="1"/>
  <c r="AW79" i="1" s="1"/>
  <c r="G79" i="1" s="1"/>
  <c r="AZ79" i="1" s="1"/>
  <c r="H79" i="1" s="1"/>
  <c r="J79" i="1"/>
  <c r="BD95" i="1"/>
  <c r="I78" i="1"/>
  <c r="H67" i="1"/>
  <c r="BC109" i="1"/>
  <c r="BE109" i="1" s="1"/>
  <c r="BC104" i="1"/>
  <c r="BE104" i="1" s="1"/>
  <c r="AQ96" i="1"/>
  <c r="K96" i="1" s="1"/>
  <c r="AR96" i="1" s="1"/>
  <c r="J88" i="1"/>
  <c r="AS88" i="1"/>
  <c r="AT88" i="1" s="1"/>
  <c r="AW88" i="1" s="1"/>
  <c r="G88" i="1" s="1"/>
  <c r="AZ88" i="1" s="1"/>
  <c r="H88" i="1" s="1"/>
  <c r="AS95" i="1"/>
  <c r="AT95" i="1" s="1"/>
  <c r="AW95" i="1" s="1"/>
  <c r="G95" i="1" s="1"/>
  <c r="AZ95" i="1" s="1"/>
  <c r="H95" i="1" s="1"/>
  <c r="J95" i="1"/>
  <c r="AQ91" i="1"/>
  <c r="K91" i="1" s="1"/>
  <c r="AR91" i="1" s="1"/>
  <c r="AS87" i="1"/>
  <c r="AT87" i="1" s="1"/>
  <c r="AW87" i="1" s="1"/>
  <c r="G87" i="1" s="1"/>
  <c r="AZ87" i="1" s="1"/>
  <c r="H87" i="1" s="1"/>
  <c r="J87" i="1"/>
  <c r="BC83" i="1"/>
  <c r="BE83" i="1" s="1"/>
  <c r="BC75" i="1"/>
  <c r="BE75" i="1" s="1"/>
  <c r="AS101" i="1"/>
  <c r="AT101" i="1" s="1"/>
  <c r="AW101" i="1" s="1"/>
  <c r="G101" i="1" s="1"/>
  <c r="AZ101" i="1" s="1"/>
  <c r="H101" i="1" s="1"/>
  <c r="J101" i="1"/>
  <c r="AS77" i="1"/>
  <c r="AT77" i="1" s="1"/>
  <c r="AW77" i="1" s="1"/>
  <c r="G77" i="1" s="1"/>
  <c r="J77" i="1"/>
  <c r="AS97" i="1"/>
  <c r="AT97" i="1" s="1"/>
  <c r="AW97" i="1" s="1"/>
  <c r="G97" i="1" s="1"/>
  <c r="J97" i="1"/>
  <c r="BC95" i="1"/>
  <c r="BE95" i="1" s="1"/>
  <c r="I95" i="1"/>
  <c r="BC87" i="1"/>
  <c r="BE87" i="1" s="1"/>
  <c r="I87" i="1"/>
  <c r="BD76" i="1"/>
  <c r="BC74" i="1"/>
  <c r="BE74" i="1" s="1"/>
  <c r="BD71" i="1"/>
  <c r="BE71" i="1"/>
  <c r="BC66" i="1"/>
  <c r="BE66" i="1" s="1"/>
  <c r="BD63" i="1"/>
  <c r="BE63" i="1" s="1"/>
  <c r="BC58" i="1"/>
  <c r="BE58" i="1" s="1"/>
  <c r="BC50" i="1"/>
  <c r="BE50" i="1" s="1"/>
  <c r="BC46" i="1"/>
  <c r="BE46" i="1" s="1"/>
  <c r="BC38" i="1"/>
  <c r="BE38" i="1" s="1"/>
  <c r="BC34" i="1"/>
  <c r="BE34" i="1" s="1"/>
  <c r="AQ78" i="1"/>
  <c r="K78" i="1" s="1"/>
  <c r="AR78" i="1" s="1"/>
  <c r="AS72" i="1"/>
  <c r="AT72" i="1" s="1"/>
  <c r="AW72" i="1" s="1"/>
  <c r="G72" i="1" s="1"/>
  <c r="J72" i="1"/>
  <c r="AS64" i="1"/>
  <c r="AT64" i="1" s="1"/>
  <c r="AW64" i="1" s="1"/>
  <c r="G64" i="1" s="1"/>
  <c r="J64" i="1"/>
  <c r="J56" i="1"/>
  <c r="AS56" i="1"/>
  <c r="AT56" i="1" s="1"/>
  <c r="AW56" i="1" s="1"/>
  <c r="G56" i="1" s="1"/>
  <c r="J48" i="1"/>
  <c r="AS48" i="1"/>
  <c r="AT48" i="1" s="1"/>
  <c r="AW48" i="1" s="1"/>
  <c r="G48" i="1" s="1"/>
  <c r="J40" i="1"/>
  <c r="AS40" i="1"/>
  <c r="AT40" i="1" s="1"/>
  <c r="AW40" i="1" s="1"/>
  <c r="G40" i="1" s="1"/>
  <c r="AS106" i="1"/>
  <c r="AT106" i="1" s="1"/>
  <c r="AW106" i="1" s="1"/>
  <c r="G106" i="1" s="1"/>
  <c r="J106" i="1"/>
  <c r="BC105" i="1"/>
  <c r="BE105" i="1" s="1"/>
  <c r="BD93" i="1"/>
  <c r="BD85" i="1"/>
  <c r="BC90" i="1"/>
  <c r="BE90" i="1" s="1"/>
  <c r="BA99" i="1"/>
  <c r="BB99" i="1"/>
  <c r="BC88" i="1"/>
  <c r="I88" i="1"/>
  <c r="BC53" i="1"/>
  <c r="BE53" i="1" s="1"/>
  <c r="I53" i="1"/>
  <c r="BD45" i="1"/>
  <c r="AS35" i="1"/>
  <c r="AT35" i="1" s="1"/>
  <c r="AW35" i="1" s="1"/>
  <c r="G35" i="1" s="1"/>
  <c r="AZ35" i="1" s="1"/>
  <c r="H35" i="1" s="1"/>
  <c r="J35" i="1"/>
  <c r="H61" i="1"/>
  <c r="J24" i="1"/>
  <c r="AS24" i="1"/>
  <c r="AT24" i="1" s="1"/>
  <c r="AW24" i="1" s="1"/>
  <c r="G24" i="1" s="1"/>
  <c r="AZ24" i="1" s="1"/>
  <c r="H24" i="1" s="1"/>
  <c r="BC24" i="1"/>
  <c r="BE24" i="1" s="1"/>
  <c r="BD92" i="1"/>
  <c r="H63" i="1"/>
  <c r="AQ55" i="1"/>
  <c r="K55" i="1" s="1"/>
  <c r="AR55" i="1" s="1"/>
  <c r="AQ47" i="1"/>
  <c r="K47" i="1" s="1"/>
  <c r="AR47" i="1" s="1"/>
  <c r="AQ39" i="1"/>
  <c r="K39" i="1" s="1"/>
  <c r="AR39" i="1" s="1"/>
  <c r="J13" i="1"/>
  <c r="AS13" i="1"/>
  <c r="AT13" i="1" s="1"/>
  <c r="AW13" i="1" s="1"/>
  <c r="G13" i="1" s="1"/>
  <c r="AZ13" i="1" s="1"/>
  <c r="H13" i="1" s="1"/>
  <c r="H65" i="1"/>
  <c r="BD43" i="1"/>
  <c r="I35" i="1"/>
  <c r="BB27" i="1"/>
  <c r="BA27" i="1"/>
  <c r="BC23" i="1"/>
  <c r="BE23" i="1" s="1"/>
  <c r="BB31" i="1"/>
  <c r="BA31" i="1"/>
  <c r="BC78" i="1" l="1"/>
  <c r="BE78" i="1" s="1"/>
  <c r="BB65" i="1"/>
  <c r="BA65" i="1"/>
  <c r="AZ106" i="1"/>
  <c r="H106" i="1" s="1"/>
  <c r="BC106" i="1"/>
  <c r="BE106" i="1" s="1"/>
  <c r="AZ97" i="1"/>
  <c r="H97" i="1" s="1"/>
  <c r="BC97" i="1"/>
  <c r="BE97" i="1" s="1"/>
  <c r="BA100" i="1"/>
  <c r="BB100" i="1"/>
  <c r="AZ30" i="1"/>
  <c r="H30" i="1" s="1"/>
  <c r="BC30" i="1"/>
  <c r="BE30" i="1" s="1"/>
  <c r="BA54" i="1"/>
  <c r="BB54" i="1"/>
  <c r="AZ14" i="1"/>
  <c r="H14" i="1" s="1"/>
  <c r="BC14" i="1"/>
  <c r="BE14" i="1" s="1"/>
  <c r="BA42" i="1"/>
  <c r="BB42" i="1"/>
  <c r="BA62" i="1"/>
  <c r="BB62" i="1"/>
  <c r="BC35" i="1"/>
  <c r="BE35" i="1" s="1"/>
  <c r="BC13" i="1"/>
  <c r="BE13" i="1" s="1"/>
  <c r="AS47" i="1"/>
  <c r="AT47" i="1" s="1"/>
  <c r="AW47" i="1" s="1"/>
  <c r="G47" i="1" s="1"/>
  <c r="J47" i="1"/>
  <c r="BB61" i="1"/>
  <c r="BA61" i="1"/>
  <c r="AZ40" i="1"/>
  <c r="H40" i="1" s="1"/>
  <c r="BC40" i="1"/>
  <c r="BE40" i="1" s="1"/>
  <c r="AZ56" i="1"/>
  <c r="H56" i="1" s="1"/>
  <c r="BC56" i="1"/>
  <c r="BE56" i="1" s="1"/>
  <c r="BC54" i="1"/>
  <c r="BE54" i="1" s="1"/>
  <c r="BA101" i="1"/>
  <c r="BB101" i="1"/>
  <c r="BB95" i="1"/>
  <c r="BA95" i="1"/>
  <c r="BA79" i="1"/>
  <c r="BB79" i="1"/>
  <c r="BA109" i="1"/>
  <c r="BB109" i="1"/>
  <c r="BB17" i="1"/>
  <c r="BA17" i="1"/>
  <c r="AS41" i="1"/>
  <c r="AT41" i="1" s="1"/>
  <c r="AW41" i="1" s="1"/>
  <c r="G41" i="1" s="1"/>
  <c r="J41" i="1"/>
  <c r="BB29" i="1"/>
  <c r="BA29" i="1"/>
  <c r="BB51" i="1"/>
  <c r="BA51" i="1"/>
  <c r="J76" i="1"/>
  <c r="AS76" i="1"/>
  <c r="AT76" i="1" s="1"/>
  <c r="AW76" i="1" s="1"/>
  <c r="G76" i="1" s="1"/>
  <c r="AZ76" i="1" s="1"/>
  <c r="H76" i="1" s="1"/>
  <c r="AZ81" i="1"/>
  <c r="H81" i="1" s="1"/>
  <c r="BC81" i="1"/>
  <c r="BE81" i="1" s="1"/>
  <c r="BC25" i="1"/>
  <c r="BE25" i="1" s="1"/>
  <c r="BC20" i="1"/>
  <c r="BE20" i="1" s="1"/>
  <c r="BB94" i="1"/>
  <c r="BA94" i="1"/>
  <c r="BB21" i="1"/>
  <c r="BA21" i="1"/>
  <c r="BA105" i="1"/>
  <c r="BB105" i="1"/>
  <c r="BA58" i="1"/>
  <c r="BB58" i="1"/>
  <c r="BA74" i="1"/>
  <c r="BB74" i="1"/>
  <c r="BC107" i="1"/>
  <c r="BE107" i="1" s="1"/>
  <c r="BB37" i="1"/>
  <c r="BA37" i="1"/>
  <c r="BB80" i="1"/>
  <c r="BA80" i="1"/>
  <c r="AS39" i="1"/>
  <c r="AT39" i="1" s="1"/>
  <c r="AW39" i="1" s="1"/>
  <c r="G39" i="1" s="1"/>
  <c r="AZ39" i="1" s="1"/>
  <c r="H39" i="1" s="1"/>
  <c r="J39" i="1"/>
  <c r="BB18" i="1"/>
  <c r="BA18" i="1"/>
  <c r="AZ44" i="1"/>
  <c r="H44" i="1" s="1"/>
  <c r="BC44" i="1"/>
  <c r="BE44" i="1" s="1"/>
  <c r="BA102" i="1"/>
  <c r="BB102" i="1"/>
  <c r="AS43" i="1"/>
  <c r="AT43" i="1" s="1"/>
  <c r="AW43" i="1" s="1"/>
  <c r="G43" i="1" s="1"/>
  <c r="AZ43" i="1" s="1"/>
  <c r="H43" i="1" s="1"/>
  <c r="J43" i="1"/>
  <c r="BB33" i="1"/>
  <c r="BA33" i="1"/>
  <c r="BA83" i="1"/>
  <c r="BB83" i="1"/>
  <c r="BB13" i="1"/>
  <c r="BA13" i="1"/>
  <c r="AS55" i="1"/>
  <c r="AT55" i="1" s="1"/>
  <c r="AW55" i="1" s="1"/>
  <c r="G55" i="1" s="1"/>
  <c r="AZ55" i="1" s="1"/>
  <c r="H55" i="1" s="1"/>
  <c r="J55" i="1"/>
  <c r="BC18" i="1"/>
  <c r="BE18" i="1" s="1"/>
  <c r="AZ72" i="1"/>
  <c r="H72" i="1" s="1"/>
  <c r="BC72" i="1"/>
  <c r="BE72" i="1" s="1"/>
  <c r="BC42" i="1"/>
  <c r="BE42" i="1" s="1"/>
  <c r="AZ77" i="1"/>
  <c r="H77" i="1" s="1"/>
  <c r="BC77" i="1"/>
  <c r="BE77" i="1" s="1"/>
  <c r="BB87" i="1"/>
  <c r="BA87" i="1"/>
  <c r="BB88" i="1"/>
  <c r="BA88" i="1"/>
  <c r="BB90" i="1"/>
  <c r="BA90" i="1"/>
  <c r="BB59" i="1"/>
  <c r="BA59" i="1"/>
  <c r="AZ36" i="1"/>
  <c r="H36" i="1" s="1"/>
  <c r="BC36" i="1"/>
  <c r="BE36" i="1" s="1"/>
  <c r="AZ52" i="1"/>
  <c r="H52" i="1" s="1"/>
  <c r="BC52" i="1"/>
  <c r="BE52" i="1" s="1"/>
  <c r="BC62" i="1"/>
  <c r="BE62" i="1" s="1"/>
  <c r="BA75" i="1"/>
  <c r="BB75" i="1"/>
  <c r="BB89" i="1"/>
  <c r="BA89" i="1"/>
  <c r="BA103" i="1"/>
  <c r="BB103" i="1"/>
  <c r="BA108" i="1"/>
  <c r="BB108" i="1"/>
  <c r="BB25" i="1"/>
  <c r="BA25" i="1"/>
  <c r="BB73" i="1"/>
  <c r="BA73" i="1"/>
  <c r="BB20" i="1"/>
  <c r="BA20" i="1"/>
  <c r="BB53" i="1"/>
  <c r="BA53" i="1"/>
  <c r="BA46" i="1"/>
  <c r="BB46" i="1"/>
  <c r="BC76" i="1"/>
  <c r="BE76" i="1" s="1"/>
  <c r="BA98" i="1"/>
  <c r="BB98" i="1"/>
  <c r="BC39" i="1"/>
  <c r="BE39" i="1" s="1"/>
  <c r="BA34" i="1"/>
  <c r="BB34" i="1"/>
  <c r="BA50" i="1"/>
  <c r="BB50" i="1"/>
  <c r="BA107" i="1"/>
  <c r="BB107" i="1"/>
  <c r="BC43" i="1"/>
  <c r="BE43" i="1" s="1"/>
  <c r="BA110" i="1"/>
  <c r="BB110" i="1"/>
  <c r="BA70" i="1"/>
  <c r="BB70" i="1"/>
  <c r="BB86" i="1"/>
  <c r="BA86" i="1"/>
  <c r="BB49" i="1"/>
  <c r="BA49" i="1"/>
  <c r="BB35" i="1"/>
  <c r="BA35" i="1"/>
  <c r="AZ64" i="1"/>
  <c r="H64" i="1" s="1"/>
  <c r="BC64" i="1"/>
  <c r="BE64" i="1" s="1"/>
  <c r="J96" i="1"/>
  <c r="AS96" i="1"/>
  <c r="AT96" i="1" s="1"/>
  <c r="AW96" i="1" s="1"/>
  <c r="G96" i="1" s="1"/>
  <c r="AZ96" i="1" s="1"/>
  <c r="H96" i="1" s="1"/>
  <c r="BB16" i="1"/>
  <c r="BA16" i="1"/>
  <c r="AS85" i="1"/>
  <c r="AT85" i="1" s="1"/>
  <c r="AW85" i="1" s="1"/>
  <c r="G85" i="1" s="1"/>
  <c r="AZ85" i="1" s="1"/>
  <c r="H85" i="1" s="1"/>
  <c r="J85" i="1"/>
  <c r="AS45" i="1"/>
  <c r="AT45" i="1" s="1"/>
  <c r="AW45" i="1" s="1"/>
  <c r="G45" i="1" s="1"/>
  <c r="AZ45" i="1" s="1"/>
  <c r="H45" i="1" s="1"/>
  <c r="J45" i="1"/>
  <c r="BB12" i="1"/>
  <c r="BA12" i="1"/>
  <c r="BB63" i="1"/>
  <c r="BA63" i="1"/>
  <c r="BB24" i="1"/>
  <c r="BA24" i="1"/>
  <c r="AZ48" i="1"/>
  <c r="H48" i="1" s="1"/>
  <c r="BC48" i="1"/>
  <c r="BE48" i="1" s="1"/>
  <c r="AS78" i="1"/>
  <c r="AT78" i="1" s="1"/>
  <c r="AW78" i="1" s="1"/>
  <c r="G78" i="1" s="1"/>
  <c r="AZ78" i="1" s="1"/>
  <c r="H78" i="1" s="1"/>
  <c r="J78" i="1"/>
  <c r="BC101" i="1"/>
  <c r="BE101" i="1" s="1"/>
  <c r="BC79" i="1"/>
  <c r="BE79" i="1" s="1"/>
  <c r="AS91" i="1"/>
  <c r="AT91" i="1" s="1"/>
  <c r="AW91" i="1" s="1"/>
  <c r="G91" i="1" s="1"/>
  <c r="AZ91" i="1" s="1"/>
  <c r="H91" i="1" s="1"/>
  <c r="J91" i="1"/>
  <c r="BB67" i="1"/>
  <c r="BA67" i="1"/>
  <c r="BB57" i="1"/>
  <c r="BA57" i="1"/>
  <c r="BB22" i="1"/>
  <c r="BA22" i="1"/>
  <c r="BC16" i="1"/>
  <c r="BE16" i="1" s="1"/>
  <c r="BB32" i="1"/>
  <c r="BA32" i="1"/>
  <c r="AZ68" i="1"/>
  <c r="H68" i="1" s="1"/>
  <c r="BC68" i="1"/>
  <c r="BE68" i="1" s="1"/>
  <c r="BC91" i="1"/>
  <c r="BE91" i="1" s="1"/>
  <c r="BC102" i="1"/>
  <c r="BE102" i="1" s="1"/>
  <c r="AS93" i="1"/>
  <c r="AT93" i="1" s="1"/>
  <c r="AW93" i="1" s="1"/>
  <c r="G93" i="1" s="1"/>
  <c r="J93" i="1"/>
  <c r="J92" i="1"/>
  <c r="AS92" i="1"/>
  <c r="AT92" i="1" s="1"/>
  <c r="AW92" i="1" s="1"/>
  <c r="G92" i="1" s="1"/>
  <c r="BB26" i="1"/>
  <c r="BA26" i="1"/>
  <c r="BC12" i="1"/>
  <c r="BE12" i="1" s="1"/>
  <c r="BB28" i="1"/>
  <c r="BA28" i="1"/>
  <c r="AS82" i="1"/>
  <c r="AT82" i="1" s="1"/>
  <c r="AW82" i="1" s="1"/>
  <c r="G82" i="1" s="1"/>
  <c r="J82" i="1"/>
  <c r="BC89" i="1"/>
  <c r="BE89" i="1" s="1"/>
  <c r="BA66" i="1"/>
  <c r="BB66" i="1"/>
  <c r="AZ60" i="1"/>
  <c r="H60" i="1" s="1"/>
  <c r="BC60" i="1"/>
  <c r="BE60" i="1" s="1"/>
  <c r="BC33" i="1"/>
  <c r="BE33" i="1" s="1"/>
  <c r="BA38" i="1"/>
  <c r="BB38" i="1"/>
  <c r="BB84" i="1"/>
  <c r="BA84" i="1"/>
  <c r="BC100" i="1"/>
  <c r="BE100" i="1" s="1"/>
  <c r="AZ92" i="1" l="1"/>
  <c r="H92" i="1" s="1"/>
  <c r="BC92" i="1"/>
  <c r="BE92" i="1" s="1"/>
  <c r="BB45" i="1"/>
  <c r="BA45" i="1"/>
  <c r="BA81" i="1"/>
  <c r="BB81" i="1"/>
  <c r="BA60" i="1"/>
  <c r="BB60" i="1"/>
  <c r="BB96" i="1"/>
  <c r="BA96" i="1"/>
  <c r="BA36" i="1"/>
  <c r="BB36" i="1"/>
  <c r="BB55" i="1"/>
  <c r="BA55" i="1"/>
  <c r="BB43" i="1"/>
  <c r="BA43" i="1"/>
  <c r="BA44" i="1"/>
  <c r="BB44" i="1"/>
  <c r="BB39" i="1"/>
  <c r="BA39" i="1"/>
  <c r="BB76" i="1"/>
  <c r="BA76" i="1"/>
  <c r="BA56" i="1"/>
  <c r="BB56" i="1"/>
  <c r="BA106" i="1"/>
  <c r="BB106" i="1"/>
  <c r="BC85" i="1"/>
  <c r="BE85" i="1" s="1"/>
  <c r="BA64" i="1"/>
  <c r="BB64" i="1"/>
  <c r="AZ41" i="1"/>
  <c r="H41" i="1" s="1"/>
  <c r="BC41" i="1"/>
  <c r="BE41" i="1" s="1"/>
  <c r="AZ82" i="1"/>
  <c r="H82" i="1" s="1"/>
  <c r="BC82" i="1"/>
  <c r="BE82" i="1" s="1"/>
  <c r="BB91" i="1"/>
  <c r="BA91" i="1"/>
  <c r="BB78" i="1"/>
  <c r="BA78" i="1"/>
  <c r="BB85" i="1"/>
  <c r="BA85" i="1"/>
  <c r="BC55" i="1"/>
  <c r="BE55" i="1" s="1"/>
  <c r="BA72" i="1"/>
  <c r="BB72" i="1"/>
  <c r="BC96" i="1"/>
  <c r="BE96" i="1" s="1"/>
  <c r="BA48" i="1"/>
  <c r="BB48" i="1"/>
  <c r="AZ93" i="1"/>
  <c r="H93" i="1" s="1"/>
  <c r="BC93" i="1"/>
  <c r="BE93" i="1" s="1"/>
  <c r="BA68" i="1"/>
  <c r="BB68" i="1"/>
  <c r="BA52" i="1"/>
  <c r="BB52" i="1"/>
  <c r="BA77" i="1"/>
  <c r="BB77" i="1"/>
  <c r="BA40" i="1"/>
  <c r="BB40" i="1"/>
  <c r="AZ47" i="1"/>
  <c r="H47" i="1" s="1"/>
  <c r="BC47" i="1"/>
  <c r="BE47" i="1" s="1"/>
  <c r="BB14" i="1"/>
  <c r="BA14" i="1"/>
  <c r="BB30" i="1"/>
  <c r="BA30" i="1"/>
  <c r="BA97" i="1"/>
  <c r="BB97" i="1"/>
  <c r="BC45" i="1"/>
  <c r="BE45" i="1" s="1"/>
  <c r="BB82" i="1" l="1"/>
  <c r="BA82" i="1"/>
  <c r="BB47" i="1"/>
  <c r="BA47" i="1"/>
  <c r="BB93" i="1"/>
  <c r="BA93" i="1"/>
  <c r="BB41" i="1"/>
  <c r="BA41" i="1"/>
  <c r="BB92" i="1"/>
  <c r="BA92" i="1"/>
</calcChain>
</file>

<file path=xl/sharedStrings.xml><?xml version="1.0" encoding="utf-8"?>
<sst xmlns="http://schemas.openxmlformats.org/spreadsheetml/2006/main" count="324" uniqueCount="172">
  <si>
    <t>OPEN 6.2.3</t>
  </si>
  <si>
    <t>Sun Jan 12 2020 11:37:16</t>
  </si>
  <si>
    <t>Unit=</t>
  </si>
  <si>
    <t>PSC-3622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</si>
  <si>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</si>
  <si>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</si>
  <si>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</si>
  <si>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</si>
  <si>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</si>
  <si>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</si>
  <si>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</si>
  <si>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</si>
  <si>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</si>
  <si>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</si>
  <si>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</si>
  <si>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</si>
  <si>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</si>
  <si>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</si>
  <si>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</si>
  <si>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</si>
  <si>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</si>
  <si>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</si>
  <si>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</si>
  <si>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</si>
  <si>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</si>
  <si>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</si>
  <si>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</si>
  <si>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</si>
  <si>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</si>
  <si>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</si>
  <si>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</si>
  <si>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</si>
  <si>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</si>
  <si>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</si>
  <si>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</si>
  <si>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</si>
  <si>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</si>
  <si>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</si>
  <si>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</si>
  <si>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</si>
  <si>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</si>
  <si>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</si>
  <si>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</si>
  <si>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</si>
  <si>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</si>
  <si>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</si>
  <si>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</si>
  <si>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</si>
  <si>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</si>
  <si>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</si>
  <si>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</si>
  <si>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</si>
  <si>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</si>
  <si>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</si>
  <si>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</si>
  <si>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</si>
  <si>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</si>
  <si>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</si>
  <si>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</si>
  <si>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</si>
  <si>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</si>
  <si>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</si>
  <si>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</si>
  <si>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</si>
  <si>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</si>
  <si>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</si>
  <si>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</si>
  <si>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</si>
  <si>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</si>
  <si>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11:38:48</t>
  </si>
  <si>
    <t>11:39:27</t>
  </si>
  <si>
    <t>11:40:32</t>
  </si>
  <si>
    <t>11:41:07</t>
  </si>
  <si>
    <t>11:41:45</t>
  </si>
  <si>
    <t>11:42:36</t>
  </si>
  <si>
    <t>11:43:04</t>
  </si>
  <si>
    <t>11:44:49</t>
  </si>
  <si>
    <t>11:45:25</t>
  </si>
  <si>
    <t>11:46:10</t>
  </si>
  <si>
    <t>11:46:46</t>
  </si>
  <si>
    <t>11:47:37</t>
  </si>
  <si>
    <t>11:48:26</t>
  </si>
  <si>
    <t>11:49:02</t>
  </si>
  <si>
    <t>11:49:57</t>
  </si>
  <si>
    <t>11:50:57</t>
  </si>
  <si>
    <t>11:52:22</t>
  </si>
  <si>
    <t>11:52:53</t>
  </si>
  <si>
    <t>11:53:28</t>
  </si>
  <si>
    <t>11:54:14</t>
  </si>
  <si>
    <t>11:57:18</t>
  </si>
  <si>
    <t>11:58:53</t>
  </si>
  <si>
    <t>11:59:22</t>
  </si>
  <si>
    <t>11:59:54</t>
  </si>
  <si>
    <t>12:00:24</t>
  </si>
  <si>
    <t>12:01:08</t>
  </si>
  <si>
    <t>12:02:56</t>
  </si>
  <si>
    <t>12:03:29</t>
  </si>
  <si>
    <t>12:04:09</t>
  </si>
  <si>
    <t>12:04:54</t>
  </si>
  <si>
    <t>12:05:44</t>
  </si>
  <si>
    <t>12:06:33</t>
  </si>
  <si>
    <t>12:08:34</t>
  </si>
  <si>
    <t>12:09:13</t>
  </si>
  <si>
    <t>12:09:49</t>
  </si>
  <si>
    <t>12:10:23</t>
  </si>
  <si>
    <t>12:11:01</t>
  </si>
  <si>
    <t>12:12:00</t>
  </si>
  <si>
    <t>12:12:53</t>
  </si>
  <si>
    <t>12:13:24</t>
  </si>
  <si>
    <t>12:14:05</t>
  </si>
  <si>
    <t>12:14:47</t>
  </si>
  <si>
    <t>12:15:22</t>
  </si>
  <si>
    <t>12:17:05</t>
  </si>
  <si>
    <t>12:22:23</t>
  </si>
  <si>
    <t>12:23:09</t>
  </si>
  <si>
    <t>12:24:17</t>
  </si>
  <si>
    <t>12:24:51</t>
  </si>
  <si>
    <t>12:25:29</t>
  </si>
  <si>
    <t>12:26:23</t>
  </si>
  <si>
    <t>12:31:19</t>
  </si>
  <si>
    <t>12:32:06</t>
  </si>
  <si>
    <t>12:33:24</t>
  </si>
  <si>
    <t>12:34:19</t>
  </si>
  <si>
    <t>12:35:04</t>
  </si>
  <si>
    <t>12:35:58</t>
  </si>
  <si>
    <t>12:38:16</t>
  </si>
  <si>
    <t>12:39:01</t>
  </si>
  <si>
    <t>12:39:38</t>
  </si>
  <si>
    <t>12:40:26</t>
  </si>
  <si>
    <t>12:41:08</t>
  </si>
  <si>
    <t>12:41:51</t>
  </si>
  <si>
    <t>12:43:06</t>
  </si>
  <si>
    <t>12:43:59</t>
  </si>
  <si>
    <t>12:44:39</t>
  </si>
  <si>
    <t>12:45:33</t>
  </si>
  <si>
    <t>12:46:21</t>
  </si>
  <si>
    <t>12:47:05</t>
  </si>
  <si>
    <t>12:49:29</t>
  </si>
  <si>
    <t>12:50:16</t>
  </si>
  <si>
    <t>12:51:07</t>
  </si>
  <si>
    <t>12:51:57</t>
  </si>
  <si>
    <t>12:52:36</t>
  </si>
  <si>
    <t>12:53:57</t>
  </si>
  <si>
    <t>12:55:06</t>
  </si>
  <si>
    <t>12:55:38</t>
  </si>
  <si>
    <t>12:56:55</t>
  </si>
  <si>
    <t>12:57:19</t>
  </si>
  <si>
    <t>12:57:51</t>
  </si>
  <si>
    <t>12:58:37</t>
  </si>
  <si>
    <t>13:00:46</t>
  </si>
  <si>
    <t>13:01:30</t>
  </si>
  <si>
    <t>13:02:02</t>
  </si>
  <si>
    <t>13:02:47</t>
  </si>
  <si>
    <t>13:03:28</t>
  </si>
  <si>
    <t>13:04:15</t>
  </si>
  <si>
    <t>13:05:06</t>
  </si>
  <si>
    <t>13:05:45</t>
  </si>
  <si>
    <t>13:06:41</t>
  </si>
  <si>
    <t>13:07:26</t>
  </si>
  <si>
    <t>13:07:56</t>
  </si>
  <si>
    <t>13:08:16</t>
  </si>
  <si>
    <t>13:08:52</t>
  </si>
  <si>
    <t>13:11:16</t>
  </si>
  <si>
    <t>13:11:57</t>
  </si>
  <si>
    <t>13:12:49</t>
  </si>
  <si>
    <t>13:13:24</t>
  </si>
  <si>
    <t>13:13:55</t>
  </si>
  <si>
    <t>13:14:46</t>
  </si>
  <si>
    <t>13:15:36</t>
  </si>
  <si>
    <t>test</t>
  </si>
  <si>
    <t>control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</si>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</sst>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B23C-2B41-4879-9DB8-FB07F39F3C98}">
  <dimension ref="A1:BE110"/>
  <sheetViews>
    <sheetView tabSelected="1" topLeftCell="D1" workbookViewId="0">
      <selection activeCell="E9" sqref="E9"/>
    </sheetView>
  </sheetViews>
  <sheetFormatPr defaultColWidth="11.5546875" defaultRowHeight="14.4" x14ac:dyDescent="0.3"/>
  <cols>
    <col min="5" max="5" width="13.44140625" bestFit="1" customWidth="1"/>
  </cols>
  <sheetData>
    <row r="1" spans="1:57" x14ac:dyDescent="0.3">
      <c r="A1" s="1" t="s">
        <v>0</v>
      </c>
    </row>
    <row r="2" spans="1:57" x14ac:dyDescent="0.3">
      <c r="A2" s="1" t="s">
        <v>1</v>
      </c>
    </row>
    <row r="3" spans="1:57" x14ac:dyDescent="0.3">
      <c r="A3" s="1" t="s">
        <v>2</v>
      </c>
      <c r="B3" s="1" t="s">
        <v>3</v>
      </c>
    </row>
    <row r="4" spans="1:57" x14ac:dyDescent="0.3">
      <c r="A4" s="1" t="s">
        <v>4</v>
      </c>
      <c r="B4" s="1" t="s">
        <v>5</v>
      </c>
      <c r="C4" s="1">
        <v>1</v>
      </c>
      <c r="D4" s="1">
        <v>0.15999999642372131</v>
      </c>
      <c r="E4" s="1"/>
    </row>
    <row r="5" spans="1:57" x14ac:dyDescent="0.3">
      <c r="A5" s="1" t="s">
        <v>6</v>
      </c>
      <c r="B5" s="1">
        <v>4</v>
      </c>
    </row>
    <row r="6" spans="1:57" x14ac:dyDescent="0.3">
      <c r="A6" s="1" t="s">
        <v>7</v>
      </c>
      <c r="B6" s="1" t="s">
        <v>8</v>
      </c>
    </row>
    <row r="7" spans="1:57" x14ac:dyDescent="0.3">
      <c r="A7" s="1" t="s">
        <v>9</v>
      </c>
      <c r="B7" s="1" t="s">
        <v>10</v>
      </c>
    </row>
    <row r="9" spans="1:57" x14ac:dyDescent="0.3">
      <c r="A9" s="1" t="s">
        <v>11</v>
      </c>
      <c r="B9" s="1" t="s">
        <v>12</v>
      </c>
      <c r="C9" s="1" t="s">
        <v>13</v>
      </c>
      <c r="D9" s="1" t="s">
        <v>14</v>
      </c>
      <c r="E9" s="1" t="s">
        <v>171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  <c r="X9" s="1" t="s">
        <v>33</v>
      </c>
      <c r="Y9" s="1" t="s">
        <v>34</v>
      </c>
      <c r="Z9" s="1" t="s">
        <v>35</v>
      </c>
      <c r="AA9" s="1" t="s">
        <v>36</v>
      </c>
      <c r="AB9" s="1" t="s">
        <v>37</v>
      </c>
      <c r="AC9" s="1" t="s">
        <v>38</v>
      </c>
      <c r="AD9" s="1" t="s">
        <v>39</v>
      </c>
      <c r="AE9" s="1" t="s">
        <v>40</v>
      </c>
      <c r="AF9" s="1" t="s">
        <v>41</v>
      </c>
      <c r="AG9" s="1" t="s">
        <v>42</v>
      </c>
      <c r="AH9" s="1" t="s">
        <v>43</v>
      </c>
      <c r="AI9" s="1" t="s">
        <v>44</v>
      </c>
      <c r="AJ9" s="1" t="s">
        <v>45</v>
      </c>
      <c r="AK9" s="1" t="s">
        <v>46</v>
      </c>
      <c r="AL9" s="1" t="s">
        <v>47</v>
      </c>
      <c r="AM9" s="1" t="s">
        <v>48</v>
      </c>
      <c r="AN9" s="1" t="s">
        <v>49</v>
      </c>
      <c r="AO9" s="1" t="s">
        <v>50</v>
      </c>
      <c r="AP9" s="1" t="s">
        <v>51</v>
      </c>
      <c r="AQ9" s="1" t="s">
        <v>52</v>
      </c>
      <c r="AR9" s="1" t="s">
        <v>53</v>
      </c>
      <c r="AS9" s="1" t="s">
        <v>54</v>
      </c>
      <c r="AT9" s="1" t="s">
        <v>55</v>
      </c>
      <c r="AU9" s="1" t="s">
        <v>56</v>
      </c>
      <c r="AV9" s="1" t="s">
        <v>57</v>
      </c>
      <c r="AW9" s="1" t="s">
        <v>58</v>
      </c>
      <c r="AX9" s="1" t="s">
        <v>59</v>
      </c>
      <c r="AY9" s="1" t="s">
        <v>60</v>
      </c>
      <c r="AZ9" s="1" t="s">
        <v>61</v>
      </c>
      <c r="BA9" s="1" t="s">
        <v>62</v>
      </c>
      <c r="BB9" s="1" t="s">
        <v>63</v>
      </c>
      <c r="BC9" s="1" t="s">
        <v>64</v>
      </c>
      <c r="BD9" s="1" t="s">
        <v>65</v>
      </c>
      <c r="BE9" s="1" t="s">
        <v>66</v>
      </c>
    </row>
    <row r="10" spans="1:57" x14ac:dyDescent="0.3">
      <c r="A10" s="1" t="s">
        <v>67</v>
      </c>
      <c r="B10" s="1" t="s">
        <v>67</v>
      </c>
      <c r="C10" s="1" t="s">
        <v>67</v>
      </c>
      <c r="D10" s="1" t="s">
        <v>67</v>
      </c>
      <c r="E10" s="1"/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68</v>
      </c>
      <c r="L10" s="1" t="s">
        <v>67</v>
      </c>
      <c r="M10" s="1" t="s">
        <v>68</v>
      </c>
      <c r="N10" s="1" t="s">
        <v>67</v>
      </c>
      <c r="O10" s="1" t="s">
        <v>68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67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1" t="s">
        <v>68</v>
      </c>
    </row>
    <row r="11" spans="1:57" x14ac:dyDescent="0.3">
      <c r="A11" s="1">
        <v>1</v>
      </c>
      <c r="B11" s="1" t="s">
        <v>69</v>
      </c>
      <c r="C11" s="1">
        <v>102.9999976977706</v>
      </c>
      <c r="D11" s="1">
        <v>0</v>
      </c>
      <c r="E11" s="1" t="s">
        <v>169</v>
      </c>
      <c r="F11">
        <f t="shared" ref="F11:F74" si="0">(S11-T11*(1000-U11)/(1000-V11))*AL11</f>
        <v>20.136514325914302</v>
      </c>
      <c r="G11">
        <f t="shared" ref="G11:G74" si="1">IF(AW11&lt;&gt;0,1/(1/AW11-1/O11),0)</f>
        <v>0.18969400981608836</v>
      </c>
      <c r="H11">
        <f t="shared" ref="H11:H74" si="2">((AZ11-AM11/2)*T11-F11)/(AZ11+AM11/2)</f>
        <v>181.61982778492145</v>
      </c>
      <c r="I11">
        <f t="shared" ref="I11:I74" si="3">AM11*1000</f>
        <v>3.2471253675890921</v>
      </c>
      <c r="J11">
        <f t="shared" ref="J11:J74" si="4">(AR11-AX11)</f>
        <v>1.4307166357521657</v>
      </c>
      <c r="K11">
        <f t="shared" ref="K11:K74" si="5">(Q11+AQ11*D11)</f>
        <v>20.942773818969727</v>
      </c>
      <c r="L11" s="1">
        <v>6</v>
      </c>
      <c r="M11">
        <f t="shared" ref="M11:M74" si="6">(L11*AF11+AG11)</f>
        <v>1.4200000166893005</v>
      </c>
      <c r="N11" s="1">
        <v>1</v>
      </c>
      <c r="O11">
        <f t="shared" ref="O11:O74" si="7">M11*(N11+1)*(N11+1)/(N11*N11+1)</f>
        <v>2.8400000333786011</v>
      </c>
      <c r="P11" s="1">
        <v>22.963403701782227</v>
      </c>
      <c r="Q11" s="1">
        <v>20.942773818969727</v>
      </c>
      <c r="R11" s="1">
        <v>23.147226333618164</v>
      </c>
      <c r="S11" s="1">
        <v>401.08798217773438</v>
      </c>
      <c r="T11" s="1">
        <v>369.15145874023438</v>
      </c>
      <c r="U11" s="1">
        <v>8.3893861770629883</v>
      </c>
      <c r="V11" s="1">
        <v>13.185896873474121</v>
      </c>
      <c r="W11" s="1">
        <v>23.890531539916992</v>
      </c>
      <c r="X11" s="1">
        <v>37.549598693847656</v>
      </c>
      <c r="Y11" s="1">
        <v>400.83001708984375</v>
      </c>
      <c r="Z11" s="1">
        <v>325.95587158203125</v>
      </c>
      <c r="AA11" s="1">
        <v>306.38967895507813</v>
      </c>
      <c r="AB11" s="1">
        <v>80.119781494140625</v>
      </c>
      <c r="AC11" s="1">
        <v>35.255699157714844</v>
      </c>
      <c r="AD11" s="1">
        <v>0.56111997365951538</v>
      </c>
      <c r="AE11" s="1">
        <v>0.3333333432674408</v>
      </c>
      <c r="AF11" s="1">
        <v>-0.21956524252891541</v>
      </c>
      <c r="AG11" s="1">
        <v>2.737391471862793</v>
      </c>
      <c r="AH11" s="1">
        <v>1</v>
      </c>
      <c r="AI11" s="1">
        <v>0</v>
      </c>
      <c r="AJ11" s="1">
        <v>0.15999999642372131</v>
      </c>
      <c r="AK11" s="1">
        <v>111115</v>
      </c>
      <c r="AL11">
        <f t="shared" ref="AL11:AL74" si="8">Y11*0.000001/(L11*0.0001)</f>
        <v>0.66805002848307282</v>
      </c>
      <c r="AM11">
        <f t="shared" ref="AM11:AM74" si="9">(V11-U11)/(1000-V11)*AL11</f>
        <v>3.247125367589092E-3</v>
      </c>
      <c r="AN11">
        <f t="shared" ref="AN11:AN74" si="10">(Q11+273.15)</f>
        <v>294.0927738189697</v>
      </c>
      <c r="AO11">
        <f t="shared" ref="AO11:AO74" si="11">(P11+273.15)</f>
        <v>296.1134037017822</v>
      </c>
      <c r="AP11">
        <f t="shared" ref="AP11:AP74" si="12">(Z11*AH11+AA11*AI11)*AJ11</f>
        <v>52.152938287415964</v>
      </c>
      <c r="AQ11">
        <f t="shared" ref="AQ11:AQ74" si="13">((AP11+0.00000010773*(AO11^4-AN11^4))-AM11*44100)/(M11*51.4+0.00000043092*AN11^3)</f>
        <v>-0.81797152362228676</v>
      </c>
      <c r="AR11">
        <f t="shared" ref="AR11:AR74" si="14">0.61365*EXP(17.502*K11/(240.97+K11))</f>
        <v>2.4871678120591842</v>
      </c>
      <c r="AS11">
        <f t="shared" ref="AS11:AS74" si="15">AR11*1000/AB11</f>
        <v>31.043117762884531</v>
      </c>
      <c r="AT11">
        <f t="shared" ref="AT11:AT74" si="16">(AS11-V11)</f>
        <v>17.85722088941041</v>
      </c>
      <c r="AU11">
        <f t="shared" ref="AU11:AU74" si="17">IF(D11,Q11,(P11+Q11)/2)</f>
        <v>21.953088760375977</v>
      </c>
      <c r="AV11">
        <f t="shared" ref="AV11:AV74" si="18">0.61365*EXP(17.502*AU11/(240.97+AU11))</f>
        <v>2.6459247053073054</v>
      </c>
      <c r="AW11">
        <f t="shared" ref="AW11:AW74" si="19">IF(AT11&lt;&gt;0,(1000-(AS11+V11)/2)/AT11*AM11,0)</f>
        <v>0.17781696320772433</v>
      </c>
      <c r="AX11">
        <f t="shared" ref="AX11:AX74" si="20">V11*AB11/1000</f>
        <v>1.0564511763070186</v>
      </c>
      <c r="AY11">
        <f t="shared" ref="AY11:AY74" si="21">(AV11-AX11)</f>
        <v>1.5894735290002868</v>
      </c>
      <c r="AZ11">
        <f t="shared" ref="AZ11:AZ74" si="22">1/(1.6/G11+1.37/O11)</f>
        <v>0.11214495350404907</v>
      </c>
      <c r="BA11">
        <f t="shared" ref="BA11:BA74" si="23">H11*AB11*0.001</f>
        <v>14.551340917131359</v>
      </c>
      <c r="BB11">
        <f t="shared" ref="BB11:BB74" si="24">H11/T11</f>
        <v>0.49199271324761107</v>
      </c>
      <c r="BC11">
        <f t="shared" ref="BC11:BC74" si="25">(1-AM11*AB11/AR11/G11)*100</f>
        <v>44.858305573037313</v>
      </c>
      <c r="BD11">
        <f t="shared" ref="BD11:BD74" si="26">(T11-F11/(O11/1.35))</f>
        <v>359.57952422597856</v>
      </c>
      <c r="BE11">
        <f t="shared" ref="BE11:BE74" si="27">F11*BC11/100/BD11</f>
        <v>2.5120727181340629E-2</v>
      </c>
    </row>
    <row r="12" spans="1:57" x14ac:dyDescent="0.3">
      <c r="A12" s="1">
        <v>2</v>
      </c>
      <c r="B12" s="1" t="s">
        <v>70</v>
      </c>
      <c r="C12" s="1">
        <v>141.49999683722854</v>
      </c>
      <c r="D12" s="1">
        <v>0</v>
      </c>
      <c r="E12" s="1" t="s">
        <v>169</v>
      </c>
      <c r="F12">
        <f t="shared" si="0"/>
        <v>23.594745479703587</v>
      </c>
      <c r="G12">
        <f t="shared" si="1"/>
        <v>0.22003390502563408</v>
      </c>
      <c r="H12">
        <f t="shared" si="2"/>
        <v>173.72228724697541</v>
      </c>
      <c r="I12">
        <f t="shared" si="3"/>
        <v>3.5693900353357386</v>
      </c>
      <c r="J12">
        <f t="shared" si="4"/>
        <v>1.3691676979406988</v>
      </c>
      <c r="K12">
        <f t="shared" si="5"/>
        <v>20.798797607421875</v>
      </c>
      <c r="L12" s="1">
        <v>6</v>
      </c>
      <c r="M12">
        <f t="shared" si="6"/>
        <v>1.4200000166893005</v>
      </c>
      <c r="N12" s="1">
        <v>1</v>
      </c>
      <c r="O12">
        <f t="shared" si="7"/>
        <v>2.8400000333786011</v>
      </c>
      <c r="P12" s="1">
        <v>22.991872787475586</v>
      </c>
      <c r="Q12" s="1">
        <v>20.798797607421875</v>
      </c>
      <c r="R12" s="1">
        <v>23.191705703735352</v>
      </c>
      <c r="S12" s="1">
        <v>401.3956298828125</v>
      </c>
      <c r="T12" s="1">
        <v>364.118896484375</v>
      </c>
      <c r="U12" s="1">
        <v>8.4097909927368164</v>
      </c>
      <c r="V12" s="1">
        <v>13.681445121765137</v>
      </c>
      <c r="W12" s="1">
        <v>23.905550003051758</v>
      </c>
      <c r="X12" s="1">
        <v>38.890678405761719</v>
      </c>
      <c r="Y12" s="1">
        <v>400.69650268554688</v>
      </c>
      <c r="Z12" s="1">
        <v>336.58709716796875</v>
      </c>
      <c r="AA12" s="1">
        <v>312.99819946289063</v>
      </c>
      <c r="AB12" s="1">
        <v>80.113578796386719</v>
      </c>
      <c r="AC12" s="1">
        <v>35.255699157714844</v>
      </c>
      <c r="AD12" s="1">
        <v>0.56111997365951538</v>
      </c>
      <c r="AE12" s="1">
        <v>0.3333333432674408</v>
      </c>
      <c r="AF12" s="1">
        <v>-0.21956524252891541</v>
      </c>
      <c r="AG12" s="1">
        <v>2.737391471862793</v>
      </c>
      <c r="AH12" s="1">
        <v>1</v>
      </c>
      <c r="AI12" s="1">
        <v>0</v>
      </c>
      <c r="AJ12" s="1">
        <v>0.15999999642372131</v>
      </c>
      <c r="AK12" s="1">
        <v>111115</v>
      </c>
      <c r="AL12">
        <f t="shared" si="8"/>
        <v>0.66782750447591133</v>
      </c>
      <c r="AM12">
        <f t="shared" si="9"/>
        <v>3.5693900353357387E-3</v>
      </c>
      <c r="AN12">
        <f t="shared" si="10"/>
        <v>293.94879760742185</v>
      </c>
      <c r="AO12">
        <f t="shared" si="11"/>
        <v>296.14187278747556</v>
      </c>
      <c r="AP12">
        <f t="shared" si="12"/>
        <v>53.853934343145738</v>
      </c>
      <c r="AQ12">
        <f t="shared" si="13"/>
        <v>-0.94460247229595784</v>
      </c>
      <c r="AR12">
        <f t="shared" si="14"/>
        <v>2.4652372297516707</v>
      </c>
      <c r="AS12">
        <f t="shared" si="15"/>
        <v>30.771777603609664</v>
      </c>
      <c r="AT12">
        <f t="shared" si="16"/>
        <v>17.090332481844527</v>
      </c>
      <c r="AU12">
        <f t="shared" si="17"/>
        <v>21.89533519744873</v>
      </c>
      <c r="AV12">
        <f t="shared" si="18"/>
        <v>2.6366162028250075</v>
      </c>
      <c r="AW12">
        <f t="shared" si="19"/>
        <v>0.2042122114315828</v>
      </c>
      <c r="AX12">
        <f t="shared" si="20"/>
        <v>1.0960695318109719</v>
      </c>
      <c r="AY12">
        <f t="shared" si="21"/>
        <v>1.5405466710140356</v>
      </c>
      <c r="AZ12">
        <f t="shared" si="22"/>
        <v>0.12896567884772106</v>
      </c>
      <c r="BA12">
        <f t="shared" si="23"/>
        <v>13.917514148049094</v>
      </c>
      <c r="BB12">
        <f t="shared" si="24"/>
        <v>0.47710319053554023</v>
      </c>
      <c r="BC12">
        <f t="shared" si="25"/>
        <v>47.282863095321446</v>
      </c>
      <c r="BD12">
        <f t="shared" si="26"/>
        <v>352.90308450436385</v>
      </c>
      <c r="BE12">
        <f t="shared" si="27"/>
        <v>3.1612846962010159E-2</v>
      </c>
    </row>
    <row r="13" spans="1:57" x14ac:dyDescent="0.3">
      <c r="A13" s="1">
        <v>3</v>
      </c>
      <c r="B13" s="1" t="s">
        <v>71</v>
      </c>
      <c r="C13" s="1">
        <v>206.49999538436532</v>
      </c>
      <c r="D13" s="1">
        <v>0</v>
      </c>
      <c r="E13" s="1" t="s">
        <v>169</v>
      </c>
      <c r="F13">
        <f t="shared" si="0"/>
        <v>22.60104326979782</v>
      </c>
      <c r="G13">
        <f t="shared" si="1"/>
        <v>0.24824340618067789</v>
      </c>
      <c r="H13">
        <f t="shared" si="2"/>
        <v>200.66994817906019</v>
      </c>
      <c r="I13">
        <f t="shared" si="3"/>
        <v>4.0005303875807607</v>
      </c>
      <c r="J13">
        <f t="shared" si="4"/>
        <v>1.37168928926065</v>
      </c>
      <c r="K13">
        <f t="shared" si="5"/>
        <v>21.155336380004883</v>
      </c>
      <c r="L13" s="1">
        <v>6</v>
      </c>
      <c r="M13">
        <f t="shared" si="6"/>
        <v>1.4200000166893005</v>
      </c>
      <c r="N13" s="1">
        <v>1</v>
      </c>
      <c r="O13">
        <f t="shared" si="7"/>
        <v>2.8400000333786011</v>
      </c>
      <c r="P13" s="1">
        <v>23.092086791992188</v>
      </c>
      <c r="Q13" s="1">
        <v>21.155336380004883</v>
      </c>
      <c r="R13" s="1">
        <v>23.287630081176758</v>
      </c>
      <c r="S13" s="1">
        <v>401.11727905273438</v>
      </c>
      <c r="T13" s="1">
        <v>365.08251953125</v>
      </c>
      <c r="U13" s="1">
        <v>8.4272375106811523</v>
      </c>
      <c r="V13" s="1">
        <v>14.332588195800781</v>
      </c>
      <c r="W13" s="1">
        <v>23.808950424194336</v>
      </c>
      <c r="X13" s="1">
        <v>40.492973327636719</v>
      </c>
      <c r="Y13" s="1">
        <v>400.6392822265625</v>
      </c>
      <c r="Z13" s="1">
        <v>221.4464111328125</v>
      </c>
      <c r="AA13" s="1">
        <v>167.9810791015625</v>
      </c>
      <c r="AB13" s="1">
        <v>80.10894775390625</v>
      </c>
      <c r="AC13" s="1">
        <v>35.255699157714844</v>
      </c>
      <c r="AD13" s="1">
        <v>0.56111997365951538</v>
      </c>
      <c r="AE13" s="1">
        <v>0.66666668653488159</v>
      </c>
      <c r="AF13" s="1">
        <v>-0.21956524252891541</v>
      </c>
      <c r="AG13" s="1">
        <v>2.737391471862793</v>
      </c>
      <c r="AH13" s="1">
        <v>1</v>
      </c>
      <c r="AI13" s="1">
        <v>0</v>
      </c>
      <c r="AJ13" s="1">
        <v>0.15999999642372131</v>
      </c>
      <c r="AK13" s="1">
        <v>111115</v>
      </c>
      <c r="AL13">
        <f t="shared" si="8"/>
        <v>0.6677321370442707</v>
      </c>
      <c r="AM13">
        <f t="shared" si="9"/>
        <v>4.0005303875807604E-3</v>
      </c>
      <c r="AN13">
        <f t="shared" si="10"/>
        <v>294.30533638000486</v>
      </c>
      <c r="AO13">
        <f t="shared" si="11"/>
        <v>296.24208679199216</v>
      </c>
      <c r="AP13">
        <f t="shared" si="12"/>
        <v>35.43142498929592</v>
      </c>
      <c r="AQ13">
        <f t="shared" si="13"/>
        <v>-1.4231550221704536</v>
      </c>
      <c r="AR13">
        <f t="shared" si="14"/>
        <v>2.5198578482163083</v>
      </c>
      <c r="AS13">
        <f t="shared" si="15"/>
        <v>31.455385682474351</v>
      </c>
      <c r="AT13">
        <f t="shared" si="16"/>
        <v>17.122797486673569</v>
      </c>
      <c r="AU13">
        <f t="shared" si="17"/>
        <v>22.123711585998535</v>
      </c>
      <c r="AV13">
        <f t="shared" si="18"/>
        <v>2.6735932912318754</v>
      </c>
      <c r="AW13">
        <f t="shared" si="19"/>
        <v>0.22828876532471626</v>
      </c>
      <c r="AX13">
        <f t="shared" si="20"/>
        <v>1.1481685589556583</v>
      </c>
      <c r="AY13">
        <f t="shared" si="21"/>
        <v>1.5254247322762171</v>
      </c>
      <c r="AZ13">
        <f t="shared" si="22"/>
        <v>0.14434844029305835</v>
      </c>
      <c r="BA13">
        <f t="shared" si="23"/>
        <v>16.075458394455406</v>
      </c>
      <c r="BB13">
        <f t="shared" si="24"/>
        <v>0.54965641312192004</v>
      </c>
      <c r="BC13">
        <f t="shared" si="25"/>
        <v>48.767583909280411</v>
      </c>
      <c r="BD13">
        <f t="shared" si="26"/>
        <v>354.33906599053677</v>
      </c>
      <c r="BE13">
        <f t="shared" si="27"/>
        <v>3.1105750956813175E-2</v>
      </c>
    </row>
    <row r="14" spans="1:57" x14ac:dyDescent="0.3">
      <c r="A14" s="1">
        <v>4</v>
      </c>
      <c r="B14" s="1" t="s">
        <v>72</v>
      </c>
      <c r="C14" s="1">
        <v>241.49999460205436</v>
      </c>
      <c r="D14" s="1">
        <v>0</v>
      </c>
      <c r="E14" s="1" t="s">
        <v>169</v>
      </c>
      <c r="F14">
        <f t="shared" si="0"/>
        <v>22.321786562570558</v>
      </c>
      <c r="G14">
        <f t="shared" si="1"/>
        <v>0.33995678693593467</v>
      </c>
      <c r="H14">
        <f t="shared" si="2"/>
        <v>242.11295978305532</v>
      </c>
      <c r="I14">
        <f t="shared" si="3"/>
        <v>4.6777018626266376</v>
      </c>
      <c r="J14">
        <f t="shared" si="4"/>
        <v>1.2059536500317702</v>
      </c>
      <c r="K14">
        <f t="shared" si="5"/>
        <v>20.582496643066406</v>
      </c>
      <c r="L14" s="1">
        <v>6</v>
      </c>
      <c r="M14">
        <f t="shared" si="6"/>
        <v>1.4200000166893005</v>
      </c>
      <c r="N14" s="1">
        <v>1</v>
      </c>
      <c r="O14">
        <f t="shared" si="7"/>
        <v>2.8400000333786011</v>
      </c>
      <c r="P14" s="1">
        <v>23.101526260375977</v>
      </c>
      <c r="Q14" s="1">
        <v>20.582496643066406</v>
      </c>
      <c r="R14" s="1">
        <v>23.323171615600586</v>
      </c>
      <c r="S14" s="1">
        <v>401.31167602539063</v>
      </c>
      <c r="T14" s="1">
        <v>365.30960083007813</v>
      </c>
      <c r="U14" s="1">
        <v>8.412592887878418</v>
      </c>
      <c r="V14" s="1">
        <v>15.313300132751465</v>
      </c>
      <c r="W14" s="1">
        <v>23.752508163452148</v>
      </c>
      <c r="X14" s="1">
        <v>43.236286163330078</v>
      </c>
      <c r="Y14" s="1">
        <v>400.48684692382813</v>
      </c>
      <c r="Z14" s="1">
        <v>204.708740234375</v>
      </c>
      <c r="AA14" s="1">
        <v>205.72866821289063</v>
      </c>
      <c r="AB14" s="1">
        <v>80.1038818359375</v>
      </c>
      <c r="AC14" s="1">
        <v>35.255699157714844</v>
      </c>
      <c r="AD14" s="1">
        <v>0.56111997365951538</v>
      </c>
      <c r="AE14" s="1">
        <v>0.3333333432674408</v>
      </c>
      <c r="AF14" s="1">
        <v>-0.21956524252891541</v>
      </c>
      <c r="AG14" s="1">
        <v>2.737391471862793</v>
      </c>
      <c r="AH14" s="1">
        <v>1</v>
      </c>
      <c r="AI14" s="1">
        <v>0</v>
      </c>
      <c r="AJ14" s="1">
        <v>0.15999999642372131</v>
      </c>
      <c r="AK14" s="1">
        <v>111115</v>
      </c>
      <c r="AL14">
        <f t="shared" si="8"/>
        <v>0.66747807820638017</v>
      </c>
      <c r="AM14">
        <f t="shared" si="9"/>
        <v>4.6777018626266379E-3</v>
      </c>
      <c r="AN14">
        <f t="shared" si="10"/>
        <v>293.73249664306638</v>
      </c>
      <c r="AO14">
        <f t="shared" si="11"/>
        <v>296.25152626037595</v>
      </c>
      <c r="AP14">
        <f t="shared" si="12"/>
        <v>32.753397705404495</v>
      </c>
      <c r="AQ14">
        <f t="shared" si="13"/>
        <v>-1.7360243343138488</v>
      </c>
      <c r="AR14">
        <f t="shared" si="14"/>
        <v>2.4326084343839396</v>
      </c>
      <c r="AS14">
        <f t="shared" si="15"/>
        <v>30.368171661970365</v>
      </c>
      <c r="AT14">
        <f t="shared" si="16"/>
        <v>15.0548715292189</v>
      </c>
      <c r="AU14">
        <f t="shared" si="17"/>
        <v>21.842011451721191</v>
      </c>
      <c r="AV14">
        <f t="shared" si="18"/>
        <v>2.6280471463770221</v>
      </c>
      <c r="AW14">
        <f t="shared" si="19"/>
        <v>0.30361333213003788</v>
      </c>
      <c r="AX14">
        <f t="shared" si="20"/>
        <v>1.2266547843521693</v>
      </c>
      <c r="AY14">
        <f t="shared" si="21"/>
        <v>1.4013923620248527</v>
      </c>
      <c r="AZ14">
        <f t="shared" si="22"/>
        <v>0.19272000585713256</v>
      </c>
      <c r="BA14">
        <f t="shared" si="23"/>
        <v>19.39418792141095</v>
      </c>
      <c r="BB14">
        <f t="shared" si="24"/>
        <v>0.66276100938193772</v>
      </c>
      <c r="BC14">
        <f t="shared" si="25"/>
        <v>54.690405377834828</v>
      </c>
      <c r="BD14">
        <f t="shared" si="26"/>
        <v>354.69889255356418</v>
      </c>
      <c r="BE14">
        <f t="shared" si="27"/>
        <v>3.4417574497505238E-2</v>
      </c>
    </row>
    <row r="15" spans="1:57" x14ac:dyDescent="0.3">
      <c r="A15" s="1">
        <v>5</v>
      </c>
      <c r="B15" s="1" t="s">
        <v>73</v>
      </c>
      <c r="C15" s="1">
        <v>279.49999375268817</v>
      </c>
      <c r="D15" s="1">
        <v>0</v>
      </c>
      <c r="E15" s="1" t="s">
        <v>169</v>
      </c>
      <c r="F15">
        <f t="shared" si="0"/>
        <v>19.478639149913743</v>
      </c>
      <c r="G15">
        <f t="shared" si="1"/>
        <v>0.2921898370521489</v>
      </c>
      <c r="H15">
        <f t="shared" si="2"/>
        <v>245.38867564063261</v>
      </c>
      <c r="I15">
        <f t="shared" si="3"/>
        <v>4.4551408493391795</v>
      </c>
      <c r="J15">
        <f t="shared" si="4"/>
        <v>1.3158123409387472</v>
      </c>
      <c r="K15">
        <f t="shared" si="5"/>
        <v>21.126653671264648</v>
      </c>
      <c r="L15" s="1">
        <v>6</v>
      </c>
      <c r="M15">
        <f t="shared" si="6"/>
        <v>1.4200000166893005</v>
      </c>
      <c r="N15" s="1">
        <v>1</v>
      </c>
      <c r="O15">
        <f t="shared" si="7"/>
        <v>2.8400000333786011</v>
      </c>
      <c r="P15" s="1">
        <v>23.107105255126953</v>
      </c>
      <c r="Q15" s="1">
        <v>21.126653671264648</v>
      </c>
      <c r="R15" s="1">
        <v>23.351388931274414</v>
      </c>
      <c r="S15" s="1">
        <v>401.27059936523438</v>
      </c>
      <c r="T15" s="1">
        <v>369.61056518554688</v>
      </c>
      <c r="U15" s="1">
        <v>8.3987522125244141</v>
      </c>
      <c r="V15" s="1">
        <v>14.975584983825684</v>
      </c>
      <c r="W15" s="1">
        <v>23.705629348754883</v>
      </c>
      <c r="X15" s="1">
        <v>42.268856048583984</v>
      </c>
      <c r="Y15" s="1">
        <v>400.35281372070313</v>
      </c>
      <c r="Z15" s="1">
        <v>142.16285705566406</v>
      </c>
      <c r="AA15" s="1">
        <v>176.01298522949219</v>
      </c>
      <c r="AB15" s="1">
        <v>80.10455322265625</v>
      </c>
      <c r="AC15" s="1">
        <v>35.255699157714844</v>
      </c>
      <c r="AD15" s="1">
        <v>0.56111997365951538</v>
      </c>
      <c r="AE15" s="1">
        <v>0.3333333432674408</v>
      </c>
      <c r="AF15" s="1">
        <v>-0.21956524252891541</v>
      </c>
      <c r="AG15" s="1">
        <v>2.737391471862793</v>
      </c>
      <c r="AH15" s="1">
        <v>1</v>
      </c>
      <c r="AI15" s="1">
        <v>0</v>
      </c>
      <c r="AJ15" s="1">
        <v>0.15999999642372131</v>
      </c>
      <c r="AK15" s="1">
        <v>111115</v>
      </c>
      <c r="AL15">
        <f t="shared" si="8"/>
        <v>0.66725468953450506</v>
      </c>
      <c r="AM15">
        <f t="shared" si="9"/>
        <v>4.4551408493391795E-3</v>
      </c>
      <c r="AN15">
        <f t="shared" si="10"/>
        <v>294.27665367126463</v>
      </c>
      <c r="AO15">
        <f t="shared" si="11"/>
        <v>296.25710525512693</v>
      </c>
      <c r="AP15">
        <f t="shared" si="12"/>
        <v>22.746056620492254</v>
      </c>
      <c r="AQ15">
        <f t="shared" si="13"/>
        <v>-1.8072819213484876</v>
      </c>
      <c r="AR15">
        <f t="shared" si="14"/>
        <v>2.5154248853160235</v>
      </c>
      <c r="AS15">
        <f t="shared" si="15"/>
        <v>31.401771611211945</v>
      </c>
      <c r="AT15">
        <f t="shared" si="16"/>
        <v>16.426186627386262</v>
      </c>
      <c r="AU15">
        <f t="shared" si="17"/>
        <v>22.116879463195801</v>
      </c>
      <c r="AV15">
        <f t="shared" si="18"/>
        <v>2.6724805309569817</v>
      </c>
      <c r="AW15">
        <f t="shared" si="19"/>
        <v>0.26493258113591661</v>
      </c>
      <c r="AX15">
        <f t="shared" si="20"/>
        <v>1.1996125443772763</v>
      </c>
      <c r="AY15">
        <f t="shared" si="21"/>
        <v>1.4728679865797054</v>
      </c>
      <c r="AZ15">
        <f t="shared" si="22"/>
        <v>0.16783349010670356</v>
      </c>
      <c r="BA15">
        <f t="shared" si="23"/>
        <v>19.656750228092189</v>
      </c>
      <c r="BB15">
        <f t="shared" si="24"/>
        <v>0.66391142124805314</v>
      </c>
      <c r="BC15">
        <f t="shared" si="25"/>
        <v>51.444080583915785</v>
      </c>
      <c r="BD15">
        <f t="shared" si="26"/>
        <v>360.35135302240462</v>
      </c>
      <c r="BE15">
        <f t="shared" si="27"/>
        <v>2.7807878996110692E-2</v>
      </c>
    </row>
    <row r="16" spans="1:57" x14ac:dyDescent="0.3">
      <c r="A16" s="1">
        <v>6</v>
      </c>
      <c r="B16" s="1" t="s">
        <v>74</v>
      </c>
      <c r="C16" s="1">
        <v>330.49999261274934</v>
      </c>
      <c r="D16" s="1">
        <v>0</v>
      </c>
      <c r="E16" s="1" t="s">
        <v>169</v>
      </c>
      <c r="F16">
        <f t="shared" si="0"/>
        <v>22.512756754391706</v>
      </c>
      <c r="G16">
        <f t="shared" si="1"/>
        <v>0.30919008094856554</v>
      </c>
      <c r="H16">
        <f t="shared" si="2"/>
        <v>229.53312269374666</v>
      </c>
      <c r="I16">
        <f t="shared" si="3"/>
        <v>4.6928948592654214</v>
      </c>
      <c r="J16">
        <f t="shared" si="4"/>
        <v>1.3164533440891468</v>
      </c>
      <c r="K16">
        <f t="shared" si="5"/>
        <v>21.301445007324219</v>
      </c>
      <c r="L16" s="1">
        <v>6</v>
      </c>
      <c r="M16">
        <f t="shared" si="6"/>
        <v>1.4200000166893005</v>
      </c>
      <c r="N16" s="1">
        <v>1</v>
      </c>
      <c r="O16">
        <f t="shared" si="7"/>
        <v>2.8400000333786011</v>
      </c>
      <c r="P16" s="1">
        <v>23.149040222167969</v>
      </c>
      <c r="Q16" s="1">
        <v>21.301445007324219</v>
      </c>
      <c r="R16" s="1">
        <v>23.380928039550781</v>
      </c>
      <c r="S16" s="1">
        <v>401.0855712890625</v>
      </c>
      <c r="T16" s="1">
        <v>364.78152465820313</v>
      </c>
      <c r="U16" s="1">
        <v>8.3811569213867188</v>
      </c>
      <c r="V16" s="1">
        <v>15.306473731994629</v>
      </c>
      <c r="W16" s="1">
        <v>23.595558166503906</v>
      </c>
      <c r="X16" s="1">
        <v>43.092472076416016</v>
      </c>
      <c r="Y16" s="1">
        <v>400.36260986328125</v>
      </c>
      <c r="Z16" s="1">
        <v>183.42835998535156</v>
      </c>
      <c r="AA16" s="1">
        <v>179.99400329589844</v>
      </c>
      <c r="AB16" s="1">
        <v>80.102851867675781</v>
      </c>
      <c r="AC16" s="1">
        <v>35.255699157714844</v>
      </c>
      <c r="AD16" s="1">
        <v>0.56111997365951538</v>
      </c>
      <c r="AE16" s="1">
        <v>0.66666668653488159</v>
      </c>
      <c r="AF16" s="1">
        <v>-0.21956524252891541</v>
      </c>
      <c r="AG16" s="1">
        <v>2.737391471862793</v>
      </c>
      <c r="AH16" s="1">
        <v>1</v>
      </c>
      <c r="AI16" s="1">
        <v>0</v>
      </c>
      <c r="AJ16" s="1">
        <v>0.15999999642372131</v>
      </c>
      <c r="AK16" s="1">
        <v>111115</v>
      </c>
      <c r="AL16">
        <f t="shared" si="8"/>
        <v>0.66727101643880193</v>
      </c>
      <c r="AM16">
        <f t="shared" si="9"/>
        <v>4.6928948592654214E-3</v>
      </c>
      <c r="AN16">
        <f t="shared" si="10"/>
        <v>294.4514450073242</v>
      </c>
      <c r="AO16">
        <f t="shared" si="11"/>
        <v>296.29904022216795</v>
      </c>
      <c r="AP16">
        <f t="shared" si="12"/>
        <v>29.348536941665316</v>
      </c>
      <c r="AQ16">
        <f t="shared" si="13"/>
        <v>-1.8703651529012026</v>
      </c>
      <c r="AR16">
        <f t="shared" si="14"/>
        <v>2.5425455420595831</v>
      </c>
      <c r="AS16">
        <f t="shared" si="15"/>
        <v>31.741011496815215</v>
      </c>
      <c r="AT16">
        <f t="shared" si="16"/>
        <v>16.434537764820586</v>
      </c>
      <c r="AU16">
        <f t="shared" si="17"/>
        <v>22.225242614746094</v>
      </c>
      <c r="AV16">
        <f t="shared" si="18"/>
        <v>2.6901776921482927</v>
      </c>
      <c r="AW16">
        <f t="shared" si="19"/>
        <v>0.27883354397035726</v>
      </c>
      <c r="AX16">
        <f t="shared" si="20"/>
        <v>1.2260921979704362</v>
      </c>
      <c r="AY16">
        <f t="shared" si="21"/>
        <v>1.4640854941778565</v>
      </c>
      <c r="AZ16">
        <f t="shared" si="22"/>
        <v>0.17676574720155763</v>
      </c>
      <c r="BA16">
        <f t="shared" si="23"/>
        <v>18.38625772586224</v>
      </c>
      <c r="BB16">
        <f t="shared" si="24"/>
        <v>0.62923450662370317</v>
      </c>
      <c r="BC16">
        <f t="shared" si="25"/>
        <v>52.181658536317087</v>
      </c>
      <c r="BD16">
        <f t="shared" si="26"/>
        <v>354.08003829861576</v>
      </c>
      <c r="BE16">
        <f t="shared" si="27"/>
        <v>3.3177611234838894E-2</v>
      </c>
    </row>
    <row r="17" spans="1:57" x14ac:dyDescent="0.3">
      <c r="A17" s="1">
        <v>7</v>
      </c>
      <c r="B17" s="1" t="s">
        <v>75</v>
      </c>
      <c r="C17" s="1">
        <v>359.49999196454883</v>
      </c>
      <c r="D17" s="1">
        <v>0</v>
      </c>
      <c r="E17" s="1" t="s">
        <v>169</v>
      </c>
      <c r="F17">
        <f t="shared" si="0"/>
        <v>18.392117101078547</v>
      </c>
      <c r="G17">
        <f t="shared" si="1"/>
        <v>0.17319577987735155</v>
      </c>
      <c r="H17">
        <f t="shared" si="2"/>
        <v>185.34004833670312</v>
      </c>
      <c r="I17">
        <f t="shared" si="3"/>
        <v>2.8147138080977592</v>
      </c>
      <c r="J17">
        <f t="shared" si="4"/>
        <v>1.3522189826818574</v>
      </c>
      <c r="K17">
        <f t="shared" si="5"/>
        <v>20.073379516601563</v>
      </c>
      <c r="L17" s="1">
        <v>6</v>
      </c>
      <c r="M17">
        <f t="shared" si="6"/>
        <v>1.4200000166893005</v>
      </c>
      <c r="N17" s="1">
        <v>1</v>
      </c>
      <c r="O17">
        <f t="shared" si="7"/>
        <v>2.8400000333786011</v>
      </c>
      <c r="P17" s="1">
        <v>23.127208709716797</v>
      </c>
      <c r="Q17" s="1">
        <v>20.073379516601563</v>
      </c>
      <c r="R17" s="1">
        <v>23.396657943725586</v>
      </c>
      <c r="S17" s="1">
        <v>400.86849975585938</v>
      </c>
      <c r="T17" s="1">
        <v>371.74151611328125</v>
      </c>
      <c r="U17" s="1">
        <v>8.3825035095214844</v>
      </c>
      <c r="V17" s="1">
        <v>12.547207832336426</v>
      </c>
      <c r="W17" s="1">
        <v>23.630786895751953</v>
      </c>
      <c r="X17" s="1">
        <v>35.371341705322266</v>
      </c>
      <c r="Y17" s="1">
        <v>400.4217529296875</v>
      </c>
      <c r="Z17" s="1">
        <v>122.79270935058594</v>
      </c>
      <c r="AA17" s="1">
        <v>125.29150390625</v>
      </c>
      <c r="AB17" s="1">
        <v>80.103759765625</v>
      </c>
      <c r="AC17" s="1">
        <v>35.255699157714844</v>
      </c>
      <c r="AD17" s="1">
        <v>0.56111997365951538</v>
      </c>
      <c r="AE17" s="1">
        <v>0.3333333432674408</v>
      </c>
      <c r="AF17" s="1">
        <v>-0.21956524252891541</v>
      </c>
      <c r="AG17" s="1">
        <v>2.737391471862793</v>
      </c>
      <c r="AH17" s="1">
        <v>1</v>
      </c>
      <c r="AI17" s="1">
        <v>0</v>
      </c>
      <c r="AJ17" s="1">
        <v>0.15999999642372131</v>
      </c>
      <c r="AK17" s="1">
        <v>111115</v>
      </c>
      <c r="AL17">
        <f t="shared" si="8"/>
        <v>0.66736958821614578</v>
      </c>
      <c r="AM17">
        <f t="shared" si="9"/>
        <v>2.8147138080977592E-3</v>
      </c>
      <c r="AN17">
        <f t="shared" si="10"/>
        <v>293.22337951660154</v>
      </c>
      <c r="AO17">
        <f t="shared" si="11"/>
        <v>296.27720870971677</v>
      </c>
      <c r="AP17">
        <f t="shared" si="12"/>
        <v>19.646833056952801</v>
      </c>
      <c r="AQ17">
        <f t="shared" si="13"/>
        <v>-0.84414305637403275</v>
      </c>
      <c r="AR17">
        <f t="shared" si="14"/>
        <v>2.3572975046127027</v>
      </c>
      <c r="AS17">
        <f t="shared" si="15"/>
        <v>29.42805071210018</v>
      </c>
      <c r="AT17">
        <f t="shared" si="16"/>
        <v>16.880842879763755</v>
      </c>
      <c r="AU17">
        <f t="shared" si="17"/>
        <v>21.60029411315918</v>
      </c>
      <c r="AV17">
        <f t="shared" si="18"/>
        <v>2.5895084648270092</v>
      </c>
      <c r="AW17">
        <f t="shared" si="19"/>
        <v>0.16324064253268936</v>
      </c>
      <c r="AX17">
        <f t="shared" si="20"/>
        <v>1.0050785219308453</v>
      </c>
      <c r="AY17">
        <f t="shared" si="21"/>
        <v>1.5844299428961639</v>
      </c>
      <c r="AZ17">
        <f t="shared" si="22"/>
        <v>0.10287542215016353</v>
      </c>
      <c r="BA17">
        <f t="shared" si="23"/>
        <v>14.846434706912593</v>
      </c>
      <c r="BB17">
        <f t="shared" si="24"/>
        <v>0.49857236897969776</v>
      </c>
      <c r="BC17">
        <f t="shared" si="25"/>
        <v>44.775035908335227</v>
      </c>
      <c r="BD17">
        <f t="shared" si="26"/>
        <v>362.99878449545173</v>
      </c>
      <c r="BE17">
        <f t="shared" si="27"/>
        <v>2.2686238599275987E-2</v>
      </c>
    </row>
    <row r="18" spans="1:57" x14ac:dyDescent="0.3">
      <c r="A18" s="1">
        <v>8</v>
      </c>
      <c r="B18" s="1" t="s">
        <v>76</v>
      </c>
      <c r="C18" s="1">
        <v>463.49998963996768</v>
      </c>
      <c r="D18" s="1">
        <v>0</v>
      </c>
      <c r="E18" s="2" t="s">
        <v>170</v>
      </c>
      <c r="F18">
        <f t="shared" si="0"/>
        <v>23.825466331545883</v>
      </c>
      <c r="G18">
        <f t="shared" si="1"/>
        <v>0.19924808743243239</v>
      </c>
      <c r="H18">
        <f t="shared" si="2"/>
        <v>153.06578169613954</v>
      </c>
      <c r="I18">
        <f t="shared" si="3"/>
        <v>3.363528691912391</v>
      </c>
      <c r="J18">
        <f t="shared" si="4"/>
        <v>1.4151877136750011</v>
      </c>
      <c r="K18">
        <f t="shared" si="5"/>
        <v>20.929845809936523</v>
      </c>
      <c r="L18" s="1">
        <v>6</v>
      </c>
      <c r="M18">
        <f t="shared" si="6"/>
        <v>1.4200000166893005</v>
      </c>
      <c r="N18" s="1">
        <v>1</v>
      </c>
      <c r="O18">
        <f t="shared" si="7"/>
        <v>2.8400000333786011</v>
      </c>
      <c r="P18" s="1">
        <v>23.078702926635742</v>
      </c>
      <c r="Q18" s="1">
        <v>20.929845809936523</v>
      </c>
      <c r="R18" s="1">
        <v>23.289430618286133</v>
      </c>
      <c r="S18" s="1">
        <v>400.77294921875</v>
      </c>
      <c r="T18" s="1">
        <v>363.27407836914063</v>
      </c>
      <c r="U18" s="1">
        <v>8.3876190185546875</v>
      </c>
      <c r="V18" s="1">
        <v>13.35596752166748</v>
      </c>
      <c r="W18" s="1">
        <v>23.717796325683594</v>
      </c>
      <c r="X18" s="1">
        <v>37.766868591308594</v>
      </c>
      <c r="Y18" s="1">
        <v>400.7696533203125</v>
      </c>
      <c r="Z18" s="1">
        <v>216.85542297363281</v>
      </c>
      <c r="AA18" s="1">
        <v>176.89515686035156</v>
      </c>
      <c r="AB18" s="1">
        <v>80.114295959472656</v>
      </c>
      <c r="AC18" s="1">
        <v>35.255699157714844</v>
      </c>
      <c r="AD18" s="1">
        <v>0.56111997365951538</v>
      </c>
      <c r="AE18" s="1">
        <v>0.3333333432674408</v>
      </c>
      <c r="AF18" s="1">
        <v>-0.21956524252891541</v>
      </c>
      <c r="AG18" s="1">
        <v>2.737391471862793</v>
      </c>
      <c r="AH18" s="1">
        <v>1</v>
      </c>
      <c r="AI18" s="1">
        <v>0</v>
      </c>
      <c r="AJ18" s="1">
        <v>0.15999999642372131</v>
      </c>
      <c r="AK18" s="1">
        <v>111115</v>
      </c>
      <c r="AL18">
        <f t="shared" si="8"/>
        <v>0.66794942220052078</v>
      </c>
      <c r="AM18">
        <f t="shared" si="9"/>
        <v>3.3635286919123908E-3</v>
      </c>
      <c r="AN18">
        <f t="shared" si="10"/>
        <v>294.0798458099365</v>
      </c>
      <c r="AO18">
        <f t="shared" si="11"/>
        <v>296.22870292663572</v>
      </c>
      <c r="AP18">
        <f t="shared" si="12"/>
        <v>34.696866900245823</v>
      </c>
      <c r="AQ18">
        <f t="shared" si="13"/>
        <v>-1.0700118927926348</v>
      </c>
      <c r="AR18">
        <f t="shared" si="14"/>
        <v>2.4851916485309742</v>
      </c>
      <c r="AS18">
        <f t="shared" si="15"/>
        <v>31.020576524671153</v>
      </c>
      <c r="AT18">
        <f t="shared" si="16"/>
        <v>17.664609003003672</v>
      </c>
      <c r="AU18">
        <f t="shared" si="17"/>
        <v>22.004274368286133</v>
      </c>
      <c r="AV18">
        <f t="shared" si="18"/>
        <v>2.6541986413605438</v>
      </c>
      <c r="AW18">
        <f t="shared" si="19"/>
        <v>0.18618571188183461</v>
      </c>
      <c r="AX18">
        <f t="shared" si="20"/>
        <v>1.0700039348559731</v>
      </c>
      <c r="AY18">
        <f t="shared" si="21"/>
        <v>1.5841947065045707</v>
      </c>
      <c r="AZ18">
        <f t="shared" si="22"/>
        <v>0.11747313826063331</v>
      </c>
      <c r="BA18">
        <f t="shared" si="23"/>
        <v>12.262757336072555</v>
      </c>
      <c r="BB18">
        <f t="shared" si="24"/>
        <v>0.42135068481435078</v>
      </c>
      <c r="BC18">
        <f t="shared" si="25"/>
        <v>45.580930656200756</v>
      </c>
      <c r="BD18">
        <f t="shared" si="26"/>
        <v>351.94859274605682</v>
      </c>
      <c r="BE18">
        <f t="shared" si="27"/>
        <v>3.0856407756499143E-2</v>
      </c>
    </row>
    <row r="19" spans="1:57" x14ac:dyDescent="0.3">
      <c r="A19" s="1">
        <v>9</v>
      </c>
      <c r="B19" s="1" t="s">
        <v>77</v>
      </c>
      <c r="C19" s="1">
        <v>499.49998883530498</v>
      </c>
      <c r="D19" s="1">
        <v>0</v>
      </c>
      <c r="E19" s="2" t="s">
        <v>170</v>
      </c>
      <c r="F19">
        <f t="shared" si="0"/>
        <v>23.844537397814968</v>
      </c>
      <c r="G19">
        <f t="shared" si="1"/>
        <v>0.19608893105368988</v>
      </c>
      <c r="H19">
        <f t="shared" si="2"/>
        <v>150.12929375276937</v>
      </c>
      <c r="I19">
        <f t="shared" si="3"/>
        <v>3.2622309691143796</v>
      </c>
      <c r="J19">
        <f t="shared" si="4"/>
        <v>1.3936910249919812</v>
      </c>
      <c r="K19">
        <f t="shared" si="5"/>
        <v>20.696403503417969</v>
      </c>
      <c r="L19" s="1">
        <v>6</v>
      </c>
      <c r="M19">
        <f t="shared" si="6"/>
        <v>1.4200000166893005</v>
      </c>
      <c r="N19" s="1">
        <v>1</v>
      </c>
      <c r="O19">
        <f t="shared" si="7"/>
        <v>2.8400000333786011</v>
      </c>
      <c r="P19" s="1">
        <v>23.059673309326172</v>
      </c>
      <c r="Q19" s="1">
        <v>20.696403503417969</v>
      </c>
      <c r="R19" s="1">
        <v>23.305004119873047</v>
      </c>
      <c r="S19" s="1">
        <v>400.93069458007813</v>
      </c>
      <c r="T19" s="1">
        <v>363.43194580078125</v>
      </c>
      <c r="U19" s="1">
        <v>8.3587617874145508</v>
      </c>
      <c r="V19" s="1">
        <v>13.181631088256836</v>
      </c>
      <c r="W19" s="1">
        <v>23.66377067565918</v>
      </c>
      <c r="X19" s="1">
        <v>37.317378997802734</v>
      </c>
      <c r="Y19" s="1">
        <v>400.49554443359375</v>
      </c>
      <c r="Z19" s="1">
        <v>266.95489501953125</v>
      </c>
      <c r="AA19" s="1">
        <v>292.25369262695313</v>
      </c>
      <c r="AB19" s="1">
        <v>80.115478515625</v>
      </c>
      <c r="AC19" s="1">
        <v>35.255699157714844</v>
      </c>
      <c r="AD19" s="1">
        <v>0.56111997365951538</v>
      </c>
      <c r="AE19" s="1">
        <v>0.66666668653488159</v>
      </c>
      <c r="AF19" s="1">
        <v>-0.21956524252891541</v>
      </c>
      <c r="AG19" s="1">
        <v>2.737391471862793</v>
      </c>
      <c r="AH19" s="1">
        <v>1</v>
      </c>
      <c r="AI19" s="1">
        <v>0</v>
      </c>
      <c r="AJ19" s="1">
        <v>0.15999999642372131</v>
      </c>
      <c r="AK19" s="1">
        <v>111115</v>
      </c>
      <c r="AL19">
        <f t="shared" si="8"/>
        <v>0.6674925740559895</v>
      </c>
      <c r="AM19">
        <f t="shared" si="9"/>
        <v>3.2622309691143795E-3</v>
      </c>
      <c r="AN19">
        <f t="shared" si="10"/>
        <v>293.84640350341795</v>
      </c>
      <c r="AO19">
        <f t="shared" si="11"/>
        <v>296.20967330932615</v>
      </c>
      <c r="AP19">
        <f t="shared" si="12"/>
        <v>42.712782248419899</v>
      </c>
      <c r="AQ19">
        <f t="shared" si="13"/>
        <v>-0.89368660885474072</v>
      </c>
      <c r="AR19">
        <f t="shared" si="14"/>
        <v>2.4497437072441164</v>
      </c>
      <c r="AS19">
        <f t="shared" si="15"/>
        <v>30.577658058502895</v>
      </c>
      <c r="AT19">
        <f t="shared" si="16"/>
        <v>17.396026970246059</v>
      </c>
      <c r="AU19">
        <f t="shared" si="17"/>
        <v>21.87803840637207</v>
      </c>
      <c r="AV19">
        <f t="shared" si="18"/>
        <v>2.6338339549911907</v>
      </c>
      <c r="AW19">
        <f t="shared" si="19"/>
        <v>0.18342432559178487</v>
      </c>
      <c r="AX19">
        <f t="shared" si="20"/>
        <v>1.0560526822521352</v>
      </c>
      <c r="AY19">
        <f t="shared" si="21"/>
        <v>1.5777812727390554</v>
      </c>
      <c r="AZ19">
        <f t="shared" si="22"/>
        <v>0.11571452511693796</v>
      </c>
      <c r="BA19">
        <f t="shared" si="23"/>
        <v>12.027680208215948</v>
      </c>
      <c r="BB19">
        <f t="shared" si="24"/>
        <v>0.41308777471935337</v>
      </c>
      <c r="BC19">
        <f t="shared" si="25"/>
        <v>45.592670786546222</v>
      </c>
      <c r="BD19">
        <f t="shared" si="26"/>
        <v>352.09739470616199</v>
      </c>
      <c r="BE19">
        <f t="shared" si="27"/>
        <v>3.0876006468134244E-2</v>
      </c>
    </row>
    <row r="20" spans="1:57" x14ac:dyDescent="0.3">
      <c r="A20" s="1">
        <v>10</v>
      </c>
      <c r="B20" s="1" t="s">
        <v>78</v>
      </c>
      <c r="C20" s="1">
        <v>544.49998782947659</v>
      </c>
      <c r="D20" s="1">
        <v>0</v>
      </c>
      <c r="E20" s="2" t="s">
        <v>170</v>
      </c>
      <c r="F20">
        <f t="shared" si="0"/>
        <v>20.674454068658648</v>
      </c>
      <c r="G20">
        <f t="shared" si="1"/>
        <v>0.26884091700056439</v>
      </c>
      <c r="H20">
        <f t="shared" si="2"/>
        <v>226.6268158807558</v>
      </c>
      <c r="I20">
        <f t="shared" si="3"/>
        <v>4.1556990122368243</v>
      </c>
      <c r="J20">
        <f t="shared" si="4"/>
        <v>1.3248262610247168</v>
      </c>
      <c r="K20">
        <f t="shared" si="5"/>
        <v>20.920431137084961</v>
      </c>
      <c r="L20" s="1">
        <v>6</v>
      </c>
      <c r="M20">
        <f t="shared" si="6"/>
        <v>1.4200000166893005</v>
      </c>
      <c r="N20" s="1">
        <v>1</v>
      </c>
      <c r="O20">
        <f t="shared" si="7"/>
        <v>2.8400000333786011</v>
      </c>
      <c r="P20" s="1">
        <v>23.086204528808594</v>
      </c>
      <c r="Q20" s="1">
        <v>20.920431137084961</v>
      </c>
      <c r="R20" s="1">
        <v>23.334133148193359</v>
      </c>
      <c r="S20" s="1">
        <v>400.84909057617188</v>
      </c>
      <c r="T20" s="1">
        <v>367.58737182617188</v>
      </c>
      <c r="U20" s="1">
        <v>8.3299312591552734</v>
      </c>
      <c r="V20" s="1">
        <v>14.465682029724121</v>
      </c>
      <c r="W20" s="1">
        <v>23.54437255859375</v>
      </c>
      <c r="X20" s="1">
        <v>40.886940002441406</v>
      </c>
      <c r="Y20" s="1">
        <v>400.49710083007813</v>
      </c>
      <c r="Z20" s="1">
        <v>77.523269653320313</v>
      </c>
      <c r="AA20" s="1">
        <v>90.358016967773438</v>
      </c>
      <c r="AB20" s="1">
        <v>80.115623474121094</v>
      </c>
      <c r="AC20" s="1">
        <v>35.255699157714844</v>
      </c>
      <c r="AD20" s="1">
        <v>0.56111997365951538</v>
      </c>
      <c r="AE20" s="1">
        <v>0.3333333432674408</v>
      </c>
      <c r="AF20" s="1">
        <v>-0.21956524252891541</v>
      </c>
      <c r="AG20" s="1">
        <v>2.737391471862793</v>
      </c>
      <c r="AH20" s="1">
        <v>1</v>
      </c>
      <c r="AI20" s="1">
        <v>0</v>
      </c>
      <c r="AJ20" s="1">
        <v>0.15999999642372131</v>
      </c>
      <c r="AK20" s="1">
        <v>111115</v>
      </c>
      <c r="AL20">
        <f t="shared" si="8"/>
        <v>0.66749516805013009</v>
      </c>
      <c r="AM20">
        <f t="shared" si="9"/>
        <v>4.1556990122368241E-3</v>
      </c>
      <c r="AN20">
        <f t="shared" si="10"/>
        <v>294.07043113708494</v>
      </c>
      <c r="AO20">
        <f t="shared" si="11"/>
        <v>296.23620452880857</v>
      </c>
      <c r="AP20">
        <f t="shared" si="12"/>
        <v>12.403722867286433</v>
      </c>
      <c r="AQ20">
        <f t="shared" si="13"/>
        <v>-1.7495134696294072</v>
      </c>
      <c r="AR20">
        <f t="shared" si="14"/>
        <v>2.4837533958144542</v>
      </c>
      <c r="AS20">
        <f t="shared" si="15"/>
        <v>31.002110301453932</v>
      </c>
      <c r="AT20">
        <f t="shared" si="16"/>
        <v>16.536428271729811</v>
      </c>
      <c r="AU20">
        <f t="shared" si="17"/>
        <v>22.003317832946777</v>
      </c>
      <c r="AV20">
        <f t="shared" si="18"/>
        <v>2.6540438140816347</v>
      </c>
      <c r="AW20">
        <f t="shared" si="19"/>
        <v>0.24559256180732444</v>
      </c>
      <c r="AX20">
        <f t="shared" si="20"/>
        <v>1.1589271347897374</v>
      </c>
      <c r="AY20">
        <f t="shared" si="21"/>
        <v>1.4951166792918973</v>
      </c>
      <c r="AZ20">
        <f t="shared" si="22"/>
        <v>0.15542746393251944</v>
      </c>
      <c r="BA20">
        <f t="shared" si="23"/>
        <v>18.156348650241597</v>
      </c>
      <c r="BB20">
        <f t="shared" si="24"/>
        <v>0.61652503119156443</v>
      </c>
      <c r="BC20">
        <f t="shared" si="25"/>
        <v>50.139404639772735</v>
      </c>
      <c r="BD20">
        <f t="shared" si="26"/>
        <v>357.75972652171549</v>
      </c>
      <c r="BE20">
        <f t="shared" si="27"/>
        <v>2.897488849103174E-2</v>
      </c>
    </row>
    <row r="21" spans="1:57" x14ac:dyDescent="0.3">
      <c r="A21" s="1">
        <v>11</v>
      </c>
      <c r="B21" s="1" t="s">
        <v>79</v>
      </c>
      <c r="C21" s="1">
        <v>580.49998702481389</v>
      </c>
      <c r="D21" s="1">
        <v>0</v>
      </c>
      <c r="E21" s="2" t="s">
        <v>170</v>
      </c>
      <c r="F21">
        <f t="shared" si="0"/>
        <v>22.664233514920038</v>
      </c>
      <c r="G21">
        <f t="shared" si="1"/>
        <v>0.28261719913713673</v>
      </c>
      <c r="H21">
        <f t="shared" si="2"/>
        <v>217.63167192719754</v>
      </c>
      <c r="I21">
        <f t="shared" si="3"/>
        <v>4.2785338849768078</v>
      </c>
      <c r="J21">
        <f t="shared" si="4"/>
        <v>1.303206910733866</v>
      </c>
      <c r="K21">
        <f t="shared" si="5"/>
        <v>20.866678237915039</v>
      </c>
      <c r="L21" s="1">
        <v>6</v>
      </c>
      <c r="M21">
        <f t="shared" si="6"/>
        <v>1.4200000166893005</v>
      </c>
      <c r="N21" s="1">
        <v>1</v>
      </c>
      <c r="O21">
        <f t="shared" si="7"/>
        <v>2.8400000333786011</v>
      </c>
      <c r="P21" s="1">
        <v>23.116670608520508</v>
      </c>
      <c r="Q21" s="1">
        <v>20.866678237915039</v>
      </c>
      <c r="R21" s="1">
        <v>23.354066848754883</v>
      </c>
      <c r="S21" s="1">
        <v>400.8056640625</v>
      </c>
      <c r="T21" s="1">
        <v>364.5267333984375</v>
      </c>
      <c r="U21" s="1">
        <v>8.319188117980957</v>
      </c>
      <c r="V21" s="1">
        <v>14.633176803588867</v>
      </c>
      <c r="W21" s="1">
        <v>23.47077751159668</v>
      </c>
      <c r="X21" s="1">
        <v>41.284324645996094</v>
      </c>
      <c r="Y21" s="1">
        <v>400.62713623046875</v>
      </c>
      <c r="Z21" s="1">
        <v>191.79313659667969</v>
      </c>
      <c r="AA21" s="1">
        <v>196.39051818847656</v>
      </c>
      <c r="AB21" s="1">
        <v>80.115806579589844</v>
      </c>
      <c r="AC21" s="1">
        <v>35.255699157714844</v>
      </c>
      <c r="AD21" s="1">
        <v>0.56111997365951538</v>
      </c>
      <c r="AE21" s="1">
        <v>0.3333333432674408</v>
      </c>
      <c r="AF21" s="1">
        <v>-0.21956524252891541</v>
      </c>
      <c r="AG21" s="1">
        <v>2.737391471862793</v>
      </c>
      <c r="AH21" s="1">
        <v>1</v>
      </c>
      <c r="AI21" s="1">
        <v>0</v>
      </c>
      <c r="AJ21" s="1">
        <v>0.15999999642372131</v>
      </c>
      <c r="AK21" s="1">
        <v>111115</v>
      </c>
      <c r="AL21">
        <f t="shared" si="8"/>
        <v>0.66771189371744777</v>
      </c>
      <c r="AM21">
        <f t="shared" si="9"/>
        <v>4.2785338849768081E-3</v>
      </c>
      <c r="AN21">
        <f t="shared" si="10"/>
        <v>294.01667823791502</v>
      </c>
      <c r="AO21">
        <f t="shared" si="11"/>
        <v>296.26667060852049</v>
      </c>
      <c r="AP21">
        <f t="shared" si="12"/>
        <v>30.686901169563043</v>
      </c>
      <c r="AQ21">
        <f t="shared" si="13"/>
        <v>-1.5852794371555521</v>
      </c>
      <c r="AR21">
        <f t="shared" si="14"/>
        <v>2.4755556731751325</v>
      </c>
      <c r="AS21">
        <f t="shared" si="15"/>
        <v>30.899716034386159</v>
      </c>
      <c r="AT21">
        <f t="shared" si="16"/>
        <v>16.266539230797292</v>
      </c>
      <c r="AU21">
        <f t="shared" si="17"/>
        <v>21.991674423217773</v>
      </c>
      <c r="AV21">
        <f t="shared" si="18"/>
        <v>2.6521598154031127</v>
      </c>
      <c r="AW21">
        <f t="shared" si="19"/>
        <v>0.25703850174944226</v>
      </c>
      <c r="AX21">
        <f t="shared" si="20"/>
        <v>1.1723487624412665</v>
      </c>
      <c r="AY21">
        <f t="shared" si="21"/>
        <v>1.4798110529618462</v>
      </c>
      <c r="AZ21">
        <f t="shared" si="22"/>
        <v>0.16276670915452193</v>
      </c>
      <c r="BA21">
        <f t="shared" si="23"/>
        <v>17.435736933712114</v>
      </c>
      <c r="BB21">
        <f t="shared" si="24"/>
        <v>0.59702527136554429</v>
      </c>
      <c r="BC21">
        <f t="shared" si="25"/>
        <v>51.006112626522437</v>
      </c>
      <c r="BD21">
        <f t="shared" si="26"/>
        <v>353.75324224155793</v>
      </c>
      <c r="BE21">
        <f t="shared" si="27"/>
        <v>3.2678554122380014E-2</v>
      </c>
    </row>
    <row r="22" spans="1:57" x14ac:dyDescent="0.3">
      <c r="A22" s="1">
        <v>12</v>
      </c>
      <c r="B22" s="1" t="s">
        <v>80</v>
      </c>
      <c r="C22" s="1">
        <v>631.49998588487506</v>
      </c>
      <c r="D22" s="1">
        <v>0</v>
      </c>
      <c r="E22" s="2" t="s">
        <v>170</v>
      </c>
      <c r="F22">
        <f t="shared" si="0"/>
        <v>26.828174077623405</v>
      </c>
      <c r="G22">
        <f t="shared" si="1"/>
        <v>0.30147098422796664</v>
      </c>
      <c r="H22">
        <f t="shared" si="2"/>
        <v>195.6829956929613</v>
      </c>
      <c r="I22">
        <f t="shared" si="3"/>
        <v>4.4917075420393591</v>
      </c>
      <c r="J22">
        <f t="shared" si="4"/>
        <v>1.2900175215772827</v>
      </c>
      <c r="K22">
        <f t="shared" si="5"/>
        <v>20.931785583496094</v>
      </c>
      <c r="L22" s="1">
        <v>6</v>
      </c>
      <c r="M22">
        <f t="shared" si="6"/>
        <v>1.4200000166893005</v>
      </c>
      <c r="N22" s="1">
        <v>1</v>
      </c>
      <c r="O22">
        <f t="shared" si="7"/>
        <v>2.8400000333786011</v>
      </c>
      <c r="P22" s="1">
        <v>23.158832550048828</v>
      </c>
      <c r="Q22" s="1">
        <v>20.931785583496094</v>
      </c>
      <c r="R22" s="1">
        <v>23.392017364501953</v>
      </c>
      <c r="S22" s="1">
        <v>400.79876708984375</v>
      </c>
      <c r="T22" s="1">
        <v>358.21240234375</v>
      </c>
      <c r="U22" s="1">
        <v>8.2958869934082031</v>
      </c>
      <c r="V22" s="1">
        <v>14.922115325927734</v>
      </c>
      <c r="W22" s="1">
        <v>23.344926834106445</v>
      </c>
      <c r="X22" s="1">
        <v>41.991371154785156</v>
      </c>
      <c r="Y22" s="1">
        <v>400.651611328125</v>
      </c>
      <c r="Z22" s="1">
        <v>360.5616455078125</v>
      </c>
      <c r="AA22" s="1">
        <v>379.70352172851563</v>
      </c>
      <c r="AB22" s="1">
        <v>80.114013671875</v>
      </c>
      <c r="AC22" s="1">
        <v>35.255699157714844</v>
      </c>
      <c r="AD22" s="1">
        <v>0.56111997365951538</v>
      </c>
      <c r="AE22" s="1">
        <v>0.3333333432674408</v>
      </c>
      <c r="AF22" s="1">
        <v>-0.21956524252891541</v>
      </c>
      <c r="AG22" s="1">
        <v>2.737391471862793</v>
      </c>
      <c r="AH22" s="1">
        <v>1</v>
      </c>
      <c r="AI22" s="1">
        <v>0</v>
      </c>
      <c r="AJ22" s="1">
        <v>0.15999999642372131</v>
      </c>
      <c r="AK22" s="1">
        <v>111115</v>
      </c>
      <c r="AL22">
        <f t="shared" si="8"/>
        <v>0.66775268554687495</v>
      </c>
      <c r="AM22">
        <f t="shared" si="9"/>
        <v>4.4917075420393589E-3</v>
      </c>
      <c r="AN22">
        <f t="shared" si="10"/>
        <v>294.08178558349607</v>
      </c>
      <c r="AO22">
        <f t="shared" si="11"/>
        <v>296.30883255004881</v>
      </c>
      <c r="AP22">
        <f t="shared" si="12"/>
        <v>57.689861991781072</v>
      </c>
      <c r="AQ22">
        <f t="shared" si="13"/>
        <v>-1.3783319611989377</v>
      </c>
      <c r="AR22">
        <f t="shared" si="14"/>
        <v>2.4854880728119526</v>
      </c>
      <c r="AS22">
        <f t="shared" si="15"/>
        <v>31.024385858282287</v>
      </c>
      <c r="AT22">
        <f t="shared" si="16"/>
        <v>16.102270532354552</v>
      </c>
      <c r="AU22">
        <f t="shared" si="17"/>
        <v>22.045309066772461</v>
      </c>
      <c r="AV22">
        <f t="shared" si="18"/>
        <v>2.6608480722148347</v>
      </c>
      <c r="AW22">
        <f t="shared" si="19"/>
        <v>0.27254034828639351</v>
      </c>
      <c r="AX22">
        <f t="shared" si="20"/>
        <v>1.1954705512346699</v>
      </c>
      <c r="AY22">
        <f t="shared" si="21"/>
        <v>1.4653775209801647</v>
      </c>
      <c r="AZ22">
        <f t="shared" si="22"/>
        <v>0.172720387802624</v>
      </c>
      <c r="BA22">
        <f t="shared" si="23"/>
        <v>15.676950192299358</v>
      </c>
      <c r="BB22">
        <f t="shared" si="24"/>
        <v>0.54627643937682191</v>
      </c>
      <c r="BC22">
        <f t="shared" si="25"/>
        <v>51.975510246196741</v>
      </c>
      <c r="BD22">
        <f t="shared" si="26"/>
        <v>345.45957326659504</v>
      </c>
      <c r="BE22">
        <f t="shared" si="27"/>
        <v>4.0363855703086413E-2</v>
      </c>
    </row>
    <row r="23" spans="1:57" x14ac:dyDescent="0.3">
      <c r="A23" s="1">
        <v>13</v>
      </c>
      <c r="B23" s="1" t="s">
        <v>81</v>
      </c>
      <c r="C23" s="1">
        <v>680.49998478963971</v>
      </c>
      <c r="D23" s="1">
        <v>0</v>
      </c>
      <c r="E23" s="2" t="s">
        <v>170</v>
      </c>
      <c r="F23">
        <f t="shared" si="0"/>
        <v>22.843532716434055</v>
      </c>
      <c r="G23">
        <f t="shared" si="1"/>
        <v>0.30000774063880842</v>
      </c>
      <c r="H23">
        <f t="shared" si="2"/>
        <v>222.72707430827882</v>
      </c>
      <c r="I23">
        <f t="shared" si="3"/>
        <v>4.8685743471621175</v>
      </c>
      <c r="J23">
        <f t="shared" si="4"/>
        <v>1.4026214112363955</v>
      </c>
      <c r="K23">
        <f t="shared" si="5"/>
        <v>21.923139572143555</v>
      </c>
      <c r="L23" s="1">
        <v>6</v>
      </c>
      <c r="M23">
        <f t="shared" si="6"/>
        <v>1.4200000166893005</v>
      </c>
      <c r="N23" s="1">
        <v>1</v>
      </c>
      <c r="O23">
        <f t="shared" si="7"/>
        <v>2.8400000333786011</v>
      </c>
      <c r="P23" s="1">
        <v>23.248632431030273</v>
      </c>
      <c r="Q23" s="1">
        <v>21.923139572143555</v>
      </c>
      <c r="R23" s="1">
        <v>23.529916763305664</v>
      </c>
      <c r="S23" s="1">
        <v>400.76004028320313</v>
      </c>
      <c r="T23" s="1">
        <v>363.88018798828125</v>
      </c>
      <c r="U23" s="1">
        <v>8.2774162292480469</v>
      </c>
      <c r="V23" s="1">
        <v>15.45904541015625</v>
      </c>
      <c r="W23" s="1">
        <v>23.166627883911133</v>
      </c>
      <c r="X23" s="1">
        <v>43.266395568847656</v>
      </c>
      <c r="Y23" s="1">
        <v>400.46435546875</v>
      </c>
      <c r="Z23" s="1">
        <v>321.43276977539063</v>
      </c>
      <c r="AA23" s="1">
        <v>330.73989868164063</v>
      </c>
      <c r="AB23" s="1">
        <v>80.113136291503906</v>
      </c>
      <c r="AC23" s="1">
        <v>35.255699157714844</v>
      </c>
      <c r="AD23" s="1">
        <v>0.56111997365951538</v>
      </c>
      <c r="AE23" s="1">
        <v>0.3333333432674408</v>
      </c>
      <c r="AF23" s="1">
        <v>-0.21956524252891541</v>
      </c>
      <c r="AG23" s="1">
        <v>2.737391471862793</v>
      </c>
      <c r="AH23" s="1">
        <v>1</v>
      </c>
      <c r="AI23" s="1">
        <v>0</v>
      </c>
      <c r="AJ23" s="1">
        <v>0.15999999642372131</v>
      </c>
      <c r="AK23" s="1">
        <v>111115</v>
      </c>
      <c r="AL23">
        <f t="shared" si="8"/>
        <v>0.66744059244791654</v>
      </c>
      <c r="AM23">
        <f t="shared" si="9"/>
        <v>4.8685743471621173E-3</v>
      </c>
      <c r="AN23">
        <f t="shared" si="10"/>
        <v>295.07313957214353</v>
      </c>
      <c r="AO23">
        <f t="shared" si="11"/>
        <v>296.39863243103025</v>
      </c>
      <c r="AP23">
        <f t="shared" si="12"/>
        <v>51.429242014529336</v>
      </c>
      <c r="AQ23">
        <f t="shared" si="13"/>
        <v>-1.7666314222806208</v>
      </c>
      <c r="AR23">
        <f t="shared" si="14"/>
        <v>2.641094023116791</v>
      </c>
      <c r="AS23">
        <f t="shared" si="15"/>
        <v>32.967053162252519</v>
      </c>
      <c r="AT23">
        <f t="shared" si="16"/>
        <v>17.508007752096269</v>
      </c>
      <c r="AU23">
        <f t="shared" si="17"/>
        <v>22.585886001586914</v>
      </c>
      <c r="AV23">
        <f t="shared" si="18"/>
        <v>2.7498164947634458</v>
      </c>
      <c r="AW23">
        <f t="shared" si="19"/>
        <v>0.27134391210055986</v>
      </c>
      <c r="AX23">
        <f t="shared" si="20"/>
        <v>1.2384726118803955</v>
      </c>
      <c r="AY23">
        <f t="shared" si="21"/>
        <v>1.5113438828830503</v>
      </c>
      <c r="AZ23">
        <f t="shared" si="22"/>
        <v>0.17195159651947992</v>
      </c>
      <c r="BA23">
        <f t="shared" si="23"/>
        <v>17.843364459867058</v>
      </c>
      <c r="BB23">
        <f t="shared" si="24"/>
        <v>0.61208903826182404</v>
      </c>
      <c r="BC23">
        <f t="shared" si="25"/>
        <v>50.774604098852464</v>
      </c>
      <c r="BD23">
        <f t="shared" si="26"/>
        <v>353.02146657816257</v>
      </c>
      <c r="BE23">
        <f t="shared" si="27"/>
        <v>3.2855546750138367E-2</v>
      </c>
    </row>
    <row r="24" spans="1:57" x14ac:dyDescent="0.3">
      <c r="A24" s="1">
        <v>14</v>
      </c>
      <c r="B24" s="1" t="s">
        <v>82</v>
      </c>
      <c r="C24" s="1">
        <v>717.49998396262527</v>
      </c>
      <c r="D24" s="1">
        <v>0</v>
      </c>
      <c r="E24" s="2" t="s">
        <v>170</v>
      </c>
      <c r="F24">
        <f t="shared" si="0"/>
        <v>23.017468681523336</v>
      </c>
      <c r="G24">
        <f t="shared" si="1"/>
        <v>0.23210097359923706</v>
      </c>
      <c r="H24">
        <f t="shared" si="2"/>
        <v>186.61420548180746</v>
      </c>
      <c r="I24">
        <f t="shared" si="3"/>
        <v>3.8860914604132191</v>
      </c>
      <c r="J24">
        <f t="shared" si="4"/>
        <v>1.417849592280809</v>
      </c>
      <c r="K24">
        <f t="shared" si="5"/>
        <v>21.281848907470703</v>
      </c>
      <c r="L24" s="1">
        <v>6</v>
      </c>
      <c r="M24">
        <f t="shared" si="6"/>
        <v>1.4200000166893005</v>
      </c>
      <c r="N24" s="1">
        <v>1</v>
      </c>
      <c r="O24">
        <f t="shared" si="7"/>
        <v>2.8400000333786011</v>
      </c>
      <c r="P24" s="1">
        <v>23.319091796875</v>
      </c>
      <c r="Q24" s="1">
        <v>21.281848907470703</v>
      </c>
      <c r="R24" s="1">
        <v>23.60491943359375</v>
      </c>
      <c r="S24" s="1">
        <v>400.88180541992188</v>
      </c>
      <c r="T24" s="1">
        <v>364.28518676757813</v>
      </c>
      <c r="U24" s="1">
        <v>8.2611522674560547</v>
      </c>
      <c r="V24" s="1">
        <v>14.000359535217285</v>
      </c>
      <c r="W24" s="1">
        <v>23.02354621887207</v>
      </c>
      <c r="X24" s="1">
        <v>39.018516540527344</v>
      </c>
      <c r="Y24" s="1">
        <v>400.57986450195313</v>
      </c>
      <c r="Z24" s="1">
        <v>246.19207763671875</v>
      </c>
      <c r="AA24" s="1">
        <v>234.58647155761719</v>
      </c>
      <c r="AB24" s="1">
        <v>80.115280151367188</v>
      </c>
      <c r="AC24" s="1">
        <v>35.255699157714844</v>
      </c>
      <c r="AD24" s="1">
        <v>0.56111997365951538</v>
      </c>
      <c r="AE24" s="1">
        <v>0</v>
      </c>
      <c r="AF24" s="1">
        <v>-0.21956524252891541</v>
      </c>
      <c r="AG24" s="1">
        <v>2.737391471862793</v>
      </c>
      <c r="AH24" s="1">
        <v>1</v>
      </c>
      <c r="AI24" s="1">
        <v>0</v>
      </c>
      <c r="AJ24" s="1">
        <v>0.15999999642372131</v>
      </c>
      <c r="AK24" s="1">
        <v>111115</v>
      </c>
      <c r="AL24">
        <f t="shared" si="8"/>
        <v>0.66763310750325511</v>
      </c>
      <c r="AM24">
        <f t="shared" si="9"/>
        <v>3.8860914604132192E-3</v>
      </c>
      <c r="AN24">
        <f t="shared" si="10"/>
        <v>294.43184890747068</v>
      </c>
      <c r="AO24">
        <f t="shared" si="11"/>
        <v>296.46909179687498</v>
      </c>
      <c r="AP24">
        <f t="shared" si="12"/>
        <v>39.39073154142352</v>
      </c>
      <c r="AQ24">
        <f t="shared" si="13"/>
        <v>-1.3019254485731466</v>
      </c>
      <c r="AR24">
        <f t="shared" si="14"/>
        <v>2.5394923186646068</v>
      </c>
      <c r="AS24">
        <f t="shared" si="15"/>
        <v>31.69797713827591</v>
      </c>
      <c r="AT24">
        <f t="shared" si="16"/>
        <v>17.697617603058625</v>
      </c>
      <c r="AU24">
        <f t="shared" si="17"/>
        <v>22.300470352172852</v>
      </c>
      <c r="AV24">
        <f t="shared" si="18"/>
        <v>2.7025236299826174</v>
      </c>
      <c r="AW24">
        <f t="shared" si="19"/>
        <v>0.21456546229171372</v>
      </c>
      <c r="AX24">
        <f t="shared" si="20"/>
        <v>1.1216427263837978</v>
      </c>
      <c r="AY24">
        <f t="shared" si="21"/>
        <v>1.5808809035988196</v>
      </c>
      <c r="AZ24">
        <f t="shared" si="22"/>
        <v>0.13557583359470127</v>
      </c>
      <c r="BA24">
        <f t="shared" si="23"/>
        <v>14.950649352399807</v>
      </c>
      <c r="BB24">
        <f t="shared" si="24"/>
        <v>0.51227503137774133</v>
      </c>
      <c r="BC24">
        <f t="shared" si="25"/>
        <v>47.179256792603887</v>
      </c>
      <c r="BD24">
        <f t="shared" si="26"/>
        <v>353.34378452995566</v>
      </c>
      <c r="BE24">
        <f t="shared" si="27"/>
        <v>3.0733441854252939E-2</v>
      </c>
    </row>
    <row r="25" spans="1:57" x14ac:dyDescent="0.3">
      <c r="A25" s="1">
        <v>15</v>
      </c>
      <c r="B25" s="1" t="s">
        <v>83</v>
      </c>
      <c r="C25" s="1">
        <v>772.49998273327947</v>
      </c>
      <c r="D25" s="1">
        <v>0</v>
      </c>
      <c r="E25" s="2" t="s">
        <v>170</v>
      </c>
      <c r="F25">
        <f t="shared" si="0"/>
        <v>25.423207356052291</v>
      </c>
      <c r="G25">
        <f t="shared" si="1"/>
        <v>0.30564479725435584</v>
      </c>
      <c r="H25">
        <f t="shared" si="2"/>
        <v>207.67641184317333</v>
      </c>
      <c r="I25">
        <f t="shared" si="3"/>
        <v>4.5194840527924489</v>
      </c>
      <c r="J25">
        <f t="shared" si="4"/>
        <v>1.2819693143684183</v>
      </c>
      <c r="K25">
        <f t="shared" si="5"/>
        <v>20.879266738891602</v>
      </c>
      <c r="L25" s="1">
        <v>6</v>
      </c>
      <c r="M25">
        <f t="shared" si="6"/>
        <v>1.4200000166893005</v>
      </c>
      <c r="N25" s="1">
        <v>1</v>
      </c>
      <c r="O25">
        <f t="shared" si="7"/>
        <v>2.8400000333786011</v>
      </c>
      <c r="P25" s="1">
        <v>23.366992950439453</v>
      </c>
      <c r="Q25" s="1">
        <v>20.879266738891602</v>
      </c>
      <c r="R25" s="1">
        <v>23.624130249023438</v>
      </c>
      <c r="S25" s="1">
        <v>400.88848876953125</v>
      </c>
      <c r="T25" s="1">
        <v>360.36550903320313</v>
      </c>
      <c r="U25" s="1">
        <v>8.2542600631713867</v>
      </c>
      <c r="V25" s="1">
        <v>14.923294067382813</v>
      </c>
      <c r="W25" s="1">
        <v>22.936378479003906</v>
      </c>
      <c r="X25" s="1">
        <v>41.467838287353516</v>
      </c>
      <c r="Y25" s="1">
        <v>400.54122924804688</v>
      </c>
      <c r="Z25" s="1">
        <v>256.6197509765625</v>
      </c>
      <c r="AA25" s="1">
        <v>250.32357788085938</v>
      </c>
      <c r="AB25" s="1">
        <v>80.109931945800781</v>
      </c>
      <c r="AC25" s="1">
        <v>35.255699157714844</v>
      </c>
      <c r="AD25" s="1">
        <v>0.56111997365951538</v>
      </c>
      <c r="AE25" s="1">
        <v>0.3333333432674408</v>
      </c>
      <c r="AF25" s="1">
        <v>-0.21956524252891541</v>
      </c>
      <c r="AG25" s="1">
        <v>2.737391471862793</v>
      </c>
      <c r="AH25" s="1">
        <v>1</v>
      </c>
      <c r="AI25" s="1">
        <v>0</v>
      </c>
      <c r="AJ25" s="1">
        <v>0.15999999642372131</v>
      </c>
      <c r="AK25" s="1">
        <v>111115</v>
      </c>
      <c r="AL25">
        <f t="shared" si="8"/>
        <v>0.66756871541341134</v>
      </c>
      <c r="AM25">
        <f t="shared" si="9"/>
        <v>4.5194840527924491E-3</v>
      </c>
      <c r="AN25">
        <f t="shared" si="10"/>
        <v>294.02926673889158</v>
      </c>
      <c r="AO25">
        <f t="shared" si="11"/>
        <v>296.51699295043943</v>
      </c>
      <c r="AP25">
        <f t="shared" si="12"/>
        <v>41.059159238506254</v>
      </c>
      <c r="AQ25">
        <f t="shared" si="13"/>
        <v>-1.5564578913122058</v>
      </c>
      <c r="AR25">
        <f t="shared" si="14"/>
        <v>2.477473386513628</v>
      </c>
      <c r="AS25">
        <f t="shared" si="15"/>
        <v>30.925920498719048</v>
      </c>
      <c r="AT25">
        <f t="shared" si="16"/>
        <v>16.002626431336235</v>
      </c>
      <c r="AU25">
        <f t="shared" si="17"/>
        <v>22.123129844665527</v>
      </c>
      <c r="AV25">
        <f t="shared" si="18"/>
        <v>2.6734985261702127</v>
      </c>
      <c r="AW25">
        <f t="shared" si="19"/>
        <v>0.2759469937455411</v>
      </c>
      <c r="AX25">
        <f t="shared" si="20"/>
        <v>1.1955040721452097</v>
      </c>
      <c r="AY25">
        <f t="shared" si="21"/>
        <v>1.477994454025003</v>
      </c>
      <c r="AZ25">
        <f t="shared" si="22"/>
        <v>0.17490990548050325</v>
      </c>
      <c r="BA25">
        <f t="shared" si="23"/>
        <v>16.636943219504712</v>
      </c>
      <c r="BB25">
        <f t="shared" si="24"/>
        <v>0.57629380902831784</v>
      </c>
      <c r="BC25">
        <f t="shared" si="25"/>
        <v>52.186645328605294</v>
      </c>
      <c r="BD25">
        <f t="shared" si="26"/>
        <v>348.2805338475373</v>
      </c>
      <c r="BE25">
        <f t="shared" si="27"/>
        <v>3.8094345691645423E-2</v>
      </c>
    </row>
    <row r="26" spans="1:57" x14ac:dyDescent="0.3">
      <c r="A26" s="1">
        <v>16</v>
      </c>
      <c r="B26" s="1" t="s">
        <v>84</v>
      </c>
      <c r="C26" s="1">
        <v>831.99998140335083</v>
      </c>
      <c r="D26" s="1">
        <v>0</v>
      </c>
      <c r="E26" s="2" t="s">
        <v>170</v>
      </c>
      <c r="F26">
        <f t="shared" si="0"/>
        <v>23.332242170111705</v>
      </c>
      <c r="G26">
        <f t="shared" si="1"/>
        <v>0.16390817224508408</v>
      </c>
      <c r="H26">
        <f t="shared" si="2"/>
        <v>116.95409550073791</v>
      </c>
      <c r="I26">
        <f t="shared" si="3"/>
        <v>3.3301997862987256</v>
      </c>
      <c r="J26">
        <f t="shared" si="4"/>
        <v>1.6809726135551826</v>
      </c>
      <c r="K26">
        <f t="shared" si="5"/>
        <v>22.499198913574219</v>
      </c>
      <c r="L26" s="1">
        <v>6</v>
      </c>
      <c r="M26">
        <f t="shared" si="6"/>
        <v>1.4200000166893005</v>
      </c>
      <c r="N26" s="1">
        <v>1</v>
      </c>
      <c r="O26">
        <f t="shared" si="7"/>
        <v>2.8400000333786011</v>
      </c>
      <c r="P26" s="1">
        <v>23.412961959838867</v>
      </c>
      <c r="Q26" s="1">
        <v>22.499198913574219</v>
      </c>
      <c r="R26" s="1">
        <v>23.656871795654297</v>
      </c>
      <c r="S26" s="1">
        <v>400.94012451171875</v>
      </c>
      <c r="T26" s="1">
        <v>364.17532348632813</v>
      </c>
      <c r="U26" s="1">
        <v>8.2385091781616211</v>
      </c>
      <c r="V26" s="1">
        <v>13.161005973815918</v>
      </c>
      <c r="W26" s="1">
        <v>22.830852508544922</v>
      </c>
      <c r="X26" s="1">
        <v>36.472255706787109</v>
      </c>
      <c r="Y26" s="1">
        <v>400.57366943359375</v>
      </c>
      <c r="Z26" s="1">
        <v>335.3609619140625</v>
      </c>
      <c r="AA26" s="1">
        <v>333.83563232421875</v>
      </c>
      <c r="AB26" s="1">
        <v>80.115760803222656</v>
      </c>
      <c r="AC26" s="1">
        <v>35.255699157714844</v>
      </c>
      <c r="AD26" s="1">
        <v>0.56111997365951538</v>
      </c>
      <c r="AE26" s="1">
        <v>0.66666668653488159</v>
      </c>
      <c r="AF26" s="1">
        <v>-0.21956524252891541</v>
      </c>
      <c r="AG26" s="1">
        <v>2.737391471862793</v>
      </c>
      <c r="AH26" s="1">
        <v>1</v>
      </c>
      <c r="AI26" s="1">
        <v>0</v>
      </c>
      <c r="AJ26" s="1">
        <v>0.15999999642372131</v>
      </c>
      <c r="AK26" s="1">
        <v>111115</v>
      </c>
      <c r="AL26">
        <f t="shared" si="8"/>
        <v>0.66762278238932282</v>
      </c>
      <c r="AM26">
        <f t="shared" si="9"/>
        <v>3.3301997862987256E-3</v>
      </c>
      <c r="AN26">
        <f t="shared" si="10"/>
        <v>295.6491989135742</v>
      </c>
      <c r="AO26">
        <f t="shared" si="11"/>
        <v>296.56296195983884</v>
      </c>
      <c r="AP26">
        <f t="shared" si="12"/>
        <v>53.65775270690574</v>
      </c>
      <c r="AQ26">
        <f t="shared" si="13"/>
        <v>-0.9864157585339195</v>
      </c>
      <c r="AR26">
        <f t="shared" si="14"/>
        <v>2.735376620083203</v>
      </c>
      <c r="AS26">
        <f t="shared" si="15"/>
        <v>34.142802772624641</v>
      </c>
      <c r="AT26">
        <f t="shared" si="16"/>
        <v>20.981796798808723</v>
      </c>
      <c r="AU26">
        <f t="shared" si="17"/>
        <v>22.956080436706543</v>
      </c>
      <c r="AV26">
        <f t="shared" si="18"/>
        <v>2.812234844248136</v>
      </c>
      <c r="AW26">
        <f t="shared" si="19"/>
        <v>0.15496452713687872</v>
      </c>
      <c r="AX26">
        <f t="shared" si="20"/>
        <v>1.0544040065280205</v>
      </c>
      <c r="AY26">
        <f t="shared" si="21"/>
        <v>1.7578308377201155</v>
      </c>
      <c r="AZ26">
        <f t="shared" si="22"/>
        <v>9.7618521317533249E-2</v>
      </c>
      <c r="BA26">
        <f t="shared" si="23"/>
        <v>9.3698663400943776</v>
      </c>
      <c r="BB26">
        <f t="shared" si="24"/>
        <v>0.32114777679363715</v>
      </c>
      <c r="BC26">
        <f t="shared" si="25"/>
        <v>40.492663531956339</v>
      </c>
      <c r="BD26">
        <f t="shared" si="26"/>
        <v>353.08429300764936</v>
      </c>
      <c r="BE26">
        <f t="shared" si="27"/>
        <v>2.6758047592334779E-2</v>
      </c>
    </row>
    <row r="27" spans="1:57" x14ac:dyDescent="0.3">
      <c r="A27" s="1">
        <v>17</v>
      </c>
      <c r="B27" s="1" t="s">
        <v>85</v>
      </c>
      <c r="C27" s="1">
        <v>916.99997950345278</v>
      </c>
      <c r="D27" s="1">
        <v>0</v>
      </c>
      <c r="E27" s="2" t="s">
        <v>170</v>
      </c>
      <c r="F27">
        <f t="shared" si="0"/>
        <v>25.167469705483921</v>
      </c>
      <c r="G27">
        <f t="shared" si="1"/>
        <v>0.23565713133233709</v>
      </c>
      <c r="H27">
        <f t="shared" si="2"/>
        <v>170.05071598349184</v>
      </c>
      <c r="I27">
        <f t="shared" si="3"/>
        <v>3.987337625207251</v>
      </c>
      <c r="J27">
        <f t="shared" si="4"/>
        <v>1.4341958959725454</v>
      </c>
      <c r="K27">
        <f t="shared" si="5"/>
        <v>21.428298950195313</v>
      </c>
      <c r="L27" s="1">
        <v>6</v>
      </c>
      <c r="M27">
        <f t="shared" si="6"/>
        <v>1.4200000166893005</v>
      </c>
      <c r="N27" s="1">
        <v>1</v>
      </c>
      <c r="O27">
        <f t="shared" si="7"/>
        <v>2.8400000333786011</v>
      </c>
      <c r="P27" s="1">
        <v>23.524248123168945</v>
      </c>
      <c r="Q27" s="1">
        <v>21.428298950195313</v>
      </c>
      <c r="R27" s="1">
        <v>23.788225173950195</v>
      </c>
      <c r="S27" s="1">
        <v>400.6033935546875</v>
      </c>
      <c r="T27" s="1">
        <v>360.76214599609375</v>
      </c>
      <c r="U27" s="1">
        <v>8.1956110000610352</v>
      </c>
      <c r="V27" s="1">
        <v>14.082390785217285</v>
      </c>
      <c r="W27" s="1">
        <v>22.55946159362793</v>
      </c>
      <c r="X27" s="1">
        <v>38.763568878173828</v>
      </c>
      <c r="Y27" s="1">
        <v>400.67947387695313</v>
      </c>
      <c r="Z27" s="1">
        <v>252.583984375</v>
      </c>
      <c r="AA27" s="1">
        <v>260.463623046875</v>
      </c>
      <c r="AB27" s="1">
        <v>80.113693237304688</v>
      </c>
      <c r="AC27" s="1">
        <v>35.255699157714844</v>
      </c>
      <c r="AD27" s="1">
        <v>0.56111997365951538</v>
      </c>
      <c r="AE27" s="1">
        <v>0.3333333432674408</v>
      </c>
      <c r="AF27" s="1">
        <v>-0.21956524252891541</v>
      </c>
      <c r="AG27" s="1">
        <v>2.737391471862793</v>
      </c>
      <c r="AH27" s="1">
        <v>1</v>
      </c>
      <c r="AI27" s="1">
        <v>0</v>
      </c>
      <c r="AJ27" s="1">
        <v>0.15999999642372131</v>
      </c>
      <c r="AK27" s="1">
        <v>111115</v>
      </c>
      <c r="AL27">
        <f t="shared" si="8"/>
        <v>0.66779912312825518</v>
      </c>
      <c r="AM27">
        <f t="shared" si="9"/>
        <v>3.9873376252072511E-3</v>
      </c>
      <c r="AN27">
        <f t="shared" si="10"/>
        <v>294.57829895019529</v>
      </c>
      <c r="AO27">
        <f t="shared" si="11"/>
        <v>296.67424812316892</v>
      </c>
      <c r="AP27">
        <f t="shared" si="12"/>
        <v>40.41343659668928</v>
      </c>
      <c r="AQ27">
        <f t="shared" si="13"/>
        <v>-1.3343861752786961</v>
      </c>
      <c r="AR27">
        <f t="shared" si="14"/>
        <v>2.5623882313872892</v>
      </c>
      <c r="AS27">
        <f t="shared" si="15"/>
        <v>31.98439777076862</v>
      </c>
      <c r="AT27">
        <f t="shared" si="16"/>
        <v>17.902006985551335</v>
      </c>
      <c r="AU27">
        <f t="shared" si="17"/>
        <v>22.476273536682129</v>
      </c>
      <c r="AV27">
        <f t="shared" si="18"/>
        <v>2.7315689447177212</v>
      </c>
      <c r="AW27">
        <f t="shared" si="19"/>
        <v>0.21760106052413122</v>
      </c>
      <c r="AX27">
        <f t="shared" si="20"/>
        <v>1.1281923354147438</v>
      </c>
      <c r="AY27">
        <f t="shared" si="21"/>
        <v>1.6033766093029773</v>
      </c>
      <c r="AZ27">
        <f t="shared" si="22"/>
        <v>0.13751527505199104</v>
      </c>
      <c r="BA27">
        <f t="shared" si="23"/>
        <v>13.623390895085491</v>
      </c>
      <c r="BB27">
        <f t="shared" si="24"/>
        <v>0.47136518581784109</v>
      </c>
      <c r="BC27">
        <f t="shared" si="25"/>
        <v>47.098955590346847</v>
      </c>
      <c r="BD27">
        <f t="shared" si="26"/>
        <v>348.79873624148763</v>
      </c>
      <c r="BE27">
        <f t="shared" si="27"/>
        <v>3.3984112177496903E-2</v>
      </c>
    </row>
    <row r="28" spans="1:57" x14ac:dyDescent="0.3">
      <c r="A28" s="1">
        <v>18</v>
      </c>
      <c r="B28" s="1" t="s">
        <v>86</v>
      </c>
      <c r="C28" s="1">
        <v>947.99997881054878</v>
      </c>
      <c r="D28" s="1">
        <v>0</v>
      </c>
      <c r="E28" s="2" t="s">
        <v>170</v>
      </c>
      <c r="F28">
        <f t="shared" si="0"/>
        <v>29.922376161084323</v>
      </c>
      <c r="G28">
        <f t="shared" si="1"/>
        <v>0.30508568325938856</v>
      </c>
      <c r="H28">
        <f t="shared" si="2"/>
        <v>174.51052715536639</v>
      </c>
      <c r="I28">
        <f t="shared" si="3"/>
        <v>4.9429326509964939</v>
      </c>
      <c r="J28">
        <f t="shared" si="4"/>
        <v>1.4025876629174563</v>
      </c>
      <c r="K28">
        <f t="shared" si="5"/>
        <v>21.933788299560547</v>
      </c>
      <c r="L28" s="1">
        <v>6</v>
      </c>
      <c r="M28">
        <f t="shared" si="6"/>
        <v>1.4200000166893005</v>
      </c>
      <c r="N28" s="1">
        <v>1</v>
      </c>
      <c r="O28">
        <f t="shared" si="7"/>
        <v>2.8400000333786011</v>
      </c>
      <c r="P28" s="1">
        <v>23.576736450195313</v>
      </c>
      <c r="Q28" s="1">
        <v>21.933788299560547</v>
      </c>
      <c r="R28" s="1">
        <v>23.851539611816406</v>
      </c>
      <c r="S28" s="1">
        <v>400.77639770507813</v>
      </c>
      <c r="T28" s="1">
        <v>353.34170532226563</v>
      </c>
      <c r="U28" s="1">
        <v>8.1916961669921875</v>
      </c>
      <c r="V28" s="1">
        <v>15.480759620666504</v>
      </c>
      <c r="W28" s="1">
        <v>22.477499008178711</v>
      </c>
      <c r="X28" s="1">
        <v>42.478233337402344</v>
      </c>
      <c r="Y28" s="1">
        <v>400.5792236328125</v>
      </c>
      <c r="Z28" s="1">
        <v>381.26080322265625</v>
      </c>
      <c r="AA28" s="1">
        <v>433.19796752929688</v>
      </c>
      <c r="AB28" s="1">
        <v>80.113838195800781</v>
      </c>
      <c r="AC28" s="1">
        <v>35.255699157714844</v>
      </c>
      <c r="AD28" s="1">
        <v>0.56111997365951538</v>
      </c>
      <c r="AE28" s="1">
        <v>0.3333333432674408</v>
      </c>
      <c r="AF28" s="1">
        <v>-0.21956524252891541</v>
      </c>
      <c r="AG28" s="1">
        <v>2.737391471862793</v>
      </c>
      <c r="AH28" s="1">
        <v>1</v>
      </c>
      <c r="AI28" s="1">
        <v>0</v>
      </c>
      <c r="AJ28" s="1">
        <v>0.15999999642372131</v>
      </c>
      <c r="AK28" s="1">
        <v>111115</v>
      </c>
      <c r="AL28">
        <f t="shared" si="8"/>
        <v>0.66763203938802074</v>
      </c>
      <c r="AM28">
        <f t="shared" si="9"/>
        <v>4.9429326509964943E-3</v>
      </c>
      <c r="AN28">
        <f t="shared" si="10"/>
        <v>295.08378829956052</v>
      </c>
      <c r="AO28">
        <f t="shared" si="11"/>
        <v>296.72673645019529</v>
      </c>
      <c r="AP28">
        <f t="shared" si="12"/>
        <v>61.001727152130115</v>
      </c>
      <c r="AQ28">
        <f t="shared" si="13"/>
        <v>-1.6492723611826479</v>
      </c>
      <c r="AR28">
        <f t="shared" si="14"/>
        <v>2.6428107343156189</v>
      </c>
      <c r="AS28">
        <f t="shared" si="15"/>
        <v>32.988192724663932</v>
      </c>
      <c r="AT28">
        <f t="shared" si="16"/>
        <v>17.507433103997428</v>
      </c>
      <c r="AU28">
        <f t="shared" si="17"/>
        <v>22.75526237487793</v>
      </c>
      <c r="AV28">
        <f t="shared" si="18"/>
        <v>2.7782229043768019</v>
      </c>
      <c r="AW28">
        <f t="shared" si="19"/>
        <v>0.27549117216627117</v>
      </c>
      <c r="AX28">
        <f t="shared" si="20"/>
        <v>1.2402230713981626</v>
      </c>
      <c r="AY28">
        <f t="shared" si="21"/>
        <v>1.5379998329786393</v>
      </c>
      <c r="AZ28">
        <f t="shared" si="22"/>
        <v>0.17461689565870014</v>
      </c>
      <c r="BA28">
        <f t="shared" si="23"/>
        <v>13.980708135988921</v>
      </c>
      <c r="BB28">
        <f t="shared" si="24"/>
        <v>0.49388601607671506</v>
      </c>
      <c r="BC28">
        <f t="shared" si="25"/>
        <v>50.886109011311852</v>
      </c>
      <c r="BD28">
        <f t="shared" si="26"/>
        <v>339.11804076497765</v>
      </c>
      <c r="BE28">
        <f t="shared" si="27"/>
        <v>4.4899802197950943E-2</v>
      </c>
    </row>
    <row r="29" spans="1:57" x14ac:dyDescent="0.3">
      <c r="A29" s="1">
        <v>19</v>
      </c>
      <c r="B29" s="1" t="s">
        <v>87</v>
      </c>
      <c r="C29" s="1">
        <v>983.99997800588608</v>
      </c>
      <c r="D29" s="1">
        <v>0</v>
      </c>
      <c r="E29" s="2" t="s">
        <v>170</v>
      </c>
      <c r="F29">
        <f t="shared" si="0"/>
        <v>28.358831964519027</v>
      </c>
      <c r="G29">
        <f t="shared" si="1"/>
        <v>0.26085444945811187</v>
      </c>
      <c r="H29">
        <f t="shared" si="2"/>
        <v>160.65619568488779</v>
      </c>
      <c r="I29">
        <f t="shared" si="3"/>
        <v>4.564014111091157</v>
      </c>
      <c r="J29">
        <f t="shared" si="4"/>
        <v>1.4933354303453079</v>
      </c>
      <c r="K29">
        <f t="shared" si="5"/>
        <v>22.220331192016602</v>
      </c>
      <c r="L29" s="1">
        <v>6</v>
      </c>
      <c r="M29">
        <f t="shared" si="6"/>
        <v>1.4200000166893005</v>
      </c>
      <c r="N29" s="1">
        <v>1</v>
      </c>
      <c r="O29">
        <f t="shared" si="7"/>
        <v>2.8400000333786011</v>
      </c>
      <c r="P29" s="1">
        <v>23.630710601806641</v>
      </c>
      <c r="Q29" s="1">
        <v>22.220331192016602</v>
      </c>
      <c r="R29" s="1">
        <v>23.897872924804688</v>
      </c>
      <c r="S29" s="1">
        <v>401.01876831054688</v>
      </c>
      <c r="T29" s="1">
        <v>356.082275390625</v>
      </c>
      <c r="U29" s="1">
        <v>8.1913652420043945</v>
      </c>
      <c r="V29" s="1">
        <v>14.929257392883301</v>
      </c>
      <c r="W29" s="1">
        <v>22.40357780456543</v>
      </c>
      <c r="X29" s="1">
        <v>40.831874847412109</v>
      </c>
      <c r="Y29" s="1">
        <v>400.35162353515625</v>
      </c>
      <c r="Z29" s="1">
        <v>350.81573486328125</v>
      </c>
      <c r="AA29" s="1">
        <v>362.4556884765625</v>
      </c>
      <c r="AB29" s="1">
        <v>80.113693237304688</v>
      </c>
      <c r="AC29" s="1">
        <v>35.255699157714844</v>
      </c>
      <c r="AD29" s="1">
        <v>0.56111997365951538</v>
      </c>
      <c r="AE29" s="1">
        <v>0.66666668653488159</v>
      </c>
      <c r="AF29" s="1">
        <v>-0.21956524252891541</v>
      </c>
      <c r="AG29" s="1">
        <v>2.737391471862793</v>
      </c>
      <c r="AH29" s="1">
        <v>1</v>
      </c>
      <c r="AI29" s="1">
        <v>0</v>
      </c>
      <c r="AJ29" s="1">
        <v>0.15999999642372131</v>
      </c>
      <c r="AK29" s="1">
        <v>111115</v>
      </c>
      <c r="AL29">
        <f t="shared" si="8"/>
        <v>0.66725270589192698</v>
      </c>
      <c r="AM29">
        <f t="shared" si="9"/>
        <v>4.564014111091157E-3</v>
      </c>
      <c r="AN29">
        <f t="shared" si="10"/>
        <v>295.37033119201658</v>
      </c>
      <c r="AO29">
        <f t="shared" si="11"/>
        <v>296.78071060180662</v>
      </c>
      <c r="AP29">
        <f t="shared" si="12"/>
        <v>56.130516323510165</v>
      </c>
      <c r="AQ29">
        <f t="shared" si="13"/>
        <v>-1.538407662806033</v>
      </c>
      <c r="AR29">
        <f t="shared" si="14"/>
        <v>2.6893733773795239</v>
      </c>
      <c r="AS29">
        <f t="shared" si="15"/>
        <v>33.569459460735807</v>
      </c>
      <c r="AT29">
        <f t="shared" si="16"/>
        <v>18.640202067852506</v>
      </c>
      <c r="AU29">
        <f t="shared" si="17"/>
        <v>22.925520896911621</v>
      </c>
      <c r="AV29">
        <f t="shared" si="18"/>
        <v>2.8070356868987867</v>
      </c>
      <c r="AW29">
        <f t="shared" si="19"/>
        <v>0.23891048395482067</v>
      </c>
      <c r="AX29">
        <f t="shared" si="20"/>
        <v>1.196037947034216</v>
      </c>
      <c r="AY29">
        <f t="shared" si="21"/>
        <v>1.6109977398645707</v>
      </c>
      <c r="AZ29">
        <f t="shared" si="22"/>
        <v>0.15114683181416763</v>
      </c>
      <c r="BA29">
        <f t="shared" si="23"/>
        <v>12.870761177771493</v>
      </c>
      <c r="BB29">
        <f t="shared" si="24"/>
        <v>0.45117717670346469</v>
      </c>
      <c r="BC29">
        <f t="shared" si="25"/>
        <v>47.88000309237561</v>
      </c>
      <c r="BD29">
        <f t="shared" si="26"/>
        <v>342.60184486170147</v>
      </c>
      <c r="BE29">
        <f t="shared" si="27"/>
        <v>3.9632622606146348E-2</v>
      </c>
    </row>
    <row r="30" spans="1:57" x14ac:dyDescent="0.3">
      <c r="A30" s="1">
        <v>20</v>
      </c>
      <c r="B30" s="1" t="s">
        <v>88</v>
      </c>
      <c r="C30" s="1">
        <v>1029.4999769888818</v>
      </c>
      <c r="D30" s="1">
        <v>0</v>
      </c>
      <c r="E30" s="2" t="s">
        <v>170</v>
      </c>
      <c r="F30">
        <f t="shared" si="0"/>
        <v>26.72749443946708</v>
      </c>
      <c r="G30">
        <f t="shared" si="1"/>
        <v>0.35549812163309435</v>
      </c>
      <c r="H30">
        <f t="shared" si="2"/>
        <v>217.30789694333413</v>
      </c>
      <c r="I30">
        <f t="shared" si="3"/>
        <v>5.217784279934226</v>
      </c>
      <c r="J30">
        <f t="shared" si="4"/>
        <v>1.2912728597708736</v>
      </c>
      <c r="K30">
        <f t="shared" si="5"/>
        <v>21.444204330444336</v>
      </c>
      <c r="L30" s="1">
        <v>6</v>
      </c>
      <c r="M30">
        <f t="shared" si="6"/>
        <v>1.4200000166893005</v>
      </c>
      <c r="N30" s="1">
        <v>1</v>
      </c>
      <c r="O30">
        <f t="shared" si="7"/>
        <v>2.8400000333786011</v>
      </c>
      <c r="P30" s="1">
        <v>23.694313049316406</v>
      </c>
      <c r="Q30" s="1">
        <v>21.444204330444336</v>
      </c>
      <c r="R30" s="1">
        <v>23.953058242797852</v>
      </c>
      <c r="S30" s="1">
        <v>400.80740356445313</v>
      </c>
      <c r="T30" s="1">
        <v>357.97314453125</v>
      </c>
      <c r="U30" s="1">
        <v>8.2068300247192383</v>
      </c>
      <c r="V30" s="1">
        <v>15.898529052734375</v>
      </c>
      <c r="W30" s="1">
        <v>22.358713150024414</v>
      </c>
      <c r="X30" s="1">
        <v>43.313999176025391</v>
      </c>
      <c r="Y30" s="1">
        <v>400.54837036132813</v>
      </c>
      <c r="Z30" s="1">
        <v>315.90658569335938</v>
      </c>
      <c r="AA30" s="1">
        <v>300.62057495117188</v>
      </c>
      <c r="AB30" s="1">
        <v>80.108848571777344</v>
      </c>
      <c r="AC30" s="1">
        <v>35.255699157714844</v>
      </c>
      <c r="AD30" s="1">
        <v>0.56111997365951538</v>
      </c>
      <c r="AE30" s="1">
        <v>0.66666668653488159</v>
      </c>
      <c r="AF30" s="1">
        <v>-0.21956524252891541</v>
      </c>
      <c r="AG30" s="1">
        <v>2.737391471862793</v>
      </c>
      <c r="AH30" s="1">
        <v>1</v>
      </c>
      <c r="AI30" s="1">
        <v>0</v>
      </c>
      <c r="AJ30" s="1">
        <v>0.15999999642372131</v>
      </c>
      <c r="AK30" s="1">
        <v>111115</v>
      </c>
      <c r="AL30">
        <f t="shared" si="8"/>
        <v>0.66758061726888018</v>
      </c>
      <c r="AM30">
        <f t="shared" si="9"/>
        <v>5.2177842799342256E-3</v>
      </c>
      <c r="AN30">
        <f t="shared" si="10"/>
        <v>294.59420433044431</v>
      </c>
      <c r="AO30">
        <f t="shared" si="11"/>
        <v>296.84431304931638</v>
      </c>
      <c r="AP30">
        <f t="shared" si="12"/>
        <v>50.545052581167511</v>
      </c>
      <c r="AQ30">
        <f t="shared" si="13"/>
        <v>-1.8389822961533173</v>
      </c>
      <c r="AR30">
        <f t="shared" si="14"/>
        <v>2.5648857161703744</v>
      </c>
      <c r="AS30">
        <f t="shared" si="15"/>
        <v>32.017508201634463</v>
      </c>
      <c r="AT30">
        <f t="shared" si="16"/>
        <v>16.118979148900088</v>
      </c>
      <c r="AU30">
        <f t="shared" si="17"/>
        <v>22.569258689880371</v>
      </c>
      <c r="AV30">
        <f t="shared" si="18"/>
        <v>2.7470416470568373</v>
      </c>
      <c r="AW30">
        <f t="shared" si="19"/>
        <v>0.31594907220352397</v>
      </c>
      <c r="AX30">
        <f t="shared" si="20"/>
        <v>1.2736128563995008</v>
      </c>
      <c r="AY30">
        <f t="shared" si="21"/>
        <v>1.4734287906573365</v>
      </c>
      <c r="AZ30">
        <f t="shared" si="22"/>
        <v>0.20067743178143196</v>
      </c>
      <c r="BA30">
        <f t="shared" si="23"/>
        <v>17.40828540968495</v>
      </c>
      <c r="BB30">
        <f t="shared" si="24"/>
        <v>0.60705083681036798</v>
      </c>
      <c r="BC30">
        <f t="shared" si="25"/>
        <v>54.158240309581053</v>
      </c>
      <c r="BD30">
        <f t="shared" si="26"/>
        <v>345.26817373223366</v>
      </c>
      <c r="BE30">
        <f t="shared" si="27"/>
        <v>4.1924341044194881E-2</v>
      </c>
    </row>
    <row r="31" spans="1:57" x14ac:dyDescent="0.3">
      <c r="A31" s="1">
        <v>21</v>
      </c>
      <c r="B31" s="1" t="s">
        <v>89</v>
      </c>
      <c r="C31" s="1">
        <v>1212.9999728873372</v>
      </c>
      <c r="D31" s="1">
        <v>0</v>
      </c>
      <c r="E31" s="1" t="s">
        <v>169</v>
      </c>
      <c r="F31">
        <f t="shared" si="0"/>
        <v>27.766273346564176</v>
      </c>
      <c r="G31">
        <f t="shared" si="1"/>
        <v>0.31921497725826203</v>
      </c>
      <c r="H31">
        <f t="shared" si="2"/>
        <v>196.23384017261935</v>
      </c>
      <c r="I31">
        <f t="shared" si="3"/>
        <v>5.0764397435951158</v>
      </c>
      <c r="J31">
        <f t="shared" si="4"/>
        <v>1.38235359481313</v>
      </c>
      <c r="K31">
        <f t="shared" si="5"/>
        <v>21.975229263305664</v>
      </c>
      <c r="L31" s="1">
        <v>6</v>
      </c>
      <c r="M31">
        <f t="shared" si="6"/>
        <v>1.4200000166893005</v>
      </c>
      <c r="N31" s="1">
        <v>1</v>
      </c>
      <c r="O31">
        <f t="shared" si="7"/>
        <v>2.8400000333786011</v>
      </c>
      <c r="P31" s="1">
        <v>23.905158996582031</v>
      </c>
      <c r="Q31" s="1">
        <v>21.975229263305664</v>
      </c>
      <c r="R31" s="1">
        <v>24.113811492919922</v>
      </c>
      <c r="S31" s="1">
        <v>400.79107666015625</v>
      </c>
      <c r="T31" s="1">
        <v>356.5098876953125</v>
      </c>
      <c r="U31" s="1">
        <v>8.3393888473510742</v>
      </c>
      <c r="V31" s="1">
        <v>15.819580078125</v>
      </c>
      <c r="W31" s="1">
        <v>22.430986404418945</v>
      </c>
      <c r="X31" s="1">
        <v>42.550933837890625</v>
      </c>
      <c r="Y31" s="1">
        <v>400.74905395507813</v>
      </c>
      <c r="Z31" s="1">
        <v>457.83834838867188</v>
      </c>
      <c r="AA31" s="1">
        <v>487.03802490234375</v>
      </c>
      <c r="AB31" s="1">
        <v>80.099929809570313</v>
      </c>
      <c r="AC31" s="1">
        <v>35.255699157714844</v>
      </c>
      <c r="AD31" s="1">
        <v>0.56111997365951538</v>
      </c>
      <c r="AE31" s="1">
        <v>0.66666668653488159</v>
      </c>
      <c r="AF31" s="1">
        <v>-0.21956524252891541</v>
      </c>
      <c r="AG31" s="1">
        <v>2.737391471862793</v>
      </c>
      <c r="AH31" s="1">
        <v>1</v>
      </c>
      <c r="AI31" s="1">
        <v>0</v>
      </c>
      <c r="AJ31" s="1">
        <v>0.15999999642372131</v>
      </c>
      <c r="AK31" s="1">
        <v>111115</v>
      </c>
      <c r="AL31">
        <f t="shared" si="8"/>
        <v>0.66791508992513005</v>
      </c>
      <c r="AM31">
        <f t="shared" si="9"/>
        <v>5.0764397435951155E-3</v>
      </c>
      <c r="AN31">
        <f t="shared" si="10"/>
        <v>295.12522926330564</v>
      </c>
      <c r="AO31">
        <f t="shared" si="11"/>
        <v>297.05515899658201</v>
      </c>
      <c r="AP31">
        <f t="shared" si="12"/>
        <v>73.254134104829973</v>
      </c>
      <c r="AQ31">
        <f t="shared" si="13"/>
        <v>-1.5348717164456815</v>
      </c>
      <c r="AR31">
        <f t="shared" si="14"/>
        <v>2.6495008486878193</v>
      </c>
      <c r="AS31">
        <f t="shared" si="15"/>
        <v>33.077442826563598</v>
      </c>
      <c r="AT31">
        <f t="shared" si="16"/>
        <v>17.257862748438598</v>
      </c>
      <c r="AU31">
        <f t="shared" si="17"/>
        <v>22.940194129943848</v>
      </c>
      <c r="AV31">
        <f t="shared" si="18"/>
        <v>2.8095310237721334</v>
      </c>
      <c r="AW31">
        <f t="shared" si="19"/>
        <v>0.28696069846973121</v>
      </c>
      <c r="AX31">
        <f t="shared" si="20"/>
        <v>1.2671472538746893</v>
      </c>
      <c r="AY31">
        <f t="shared" si="21"/>
        <v>1.5423837698974441</v>
      </c>
      <c r="AZ31">
        <f t="shared" si="22"/>
        <v>0.18199387189480079</v>
      </c>
      <c r="BA31">
        <f t="shared" si="23"/>
        <v>15.71831682408925</v>
      </c>
      <c r="BB31">
        <f t="shared" si="24"/>
        <v>0.55043028803826211</v>
      </c>
      <c r="BC31">
        <f t="shared" si="25"/>
        <v>51.922259582705202</v>
      </c>
      <c r="BD31">
        <f t="shared" si="26"/>
        <v>343.31113115400768</v>
      </c>
      <c r="BE31">
        <f t="shared" si="27"/>
        <v>4.1993618077530957E-2</v>
      </c>
    </row>
    <row r="32" spans="1:57" x14ac:dyDescent="0.3">
      <c r="A32" s="1">
        <v>22</v>
      </c>
      <c r="B32" s="1" t="s">
        <v>90</v>
      </c>
      <c r="C32" s="1">
        <v>1308.99997074157</v>
      </c>
      <c r="D32" s="1">
        <v>0</v>
      </c>
      <c r="E32" s="1" t="s">
        <v>169</v>
      </c>
      <c r="F32">
        <f t="shared" si="0"/>
        <v>26.76644664844083</v>
      </c>
      <c r="G32">
        <f t="shared" si="1"/>
        <v>0.19365148766319981</v>
      </c>
      <c r="H32">
        <f t="shared" si="2"/>
        <v>117.13524434645871</v>
      </c>
      <c r="I32">
        <f t="shared" si="3"/>
        <v>3.7616119069814951</v>
      </c>
      <c r="J32">
        <f t="shared" si="4"/>
        <v>1.621956151382707</v>
      </c>
      <c r="K32">
        <f t="shared" si="5"/>
        <v>22.517797470092773</v>
      </c>
      <c r="L32" s="1">
        <v>6</v>
      </c>
      <c r="M32">
        <f t="shared" si="6"/>
        <v>1.4200000166893005</v>
      </c>
      <c r="N32" s="1">
        <v>1</v>
      </c>
      <c r="O32">
        <f t="shared" si="7"/>
        <v>2.8400000333786011</v>
      </c>
      <c r="P32" s="1">
        <v>24.224346160888672</v>
      </c>
      <c r="Q32" s="1">
        <v>22.517797470092773</v>
      </c>
      <c r="R32" s="1">
        <v>24.452552795410156</v>
      </c>
      <c r="S32" s="1">
        <v>401.14462280273438</v>
      </c>
      <c r="T32" s="1">
        <v>359.03021240234375</v>
      </c>
      <c r="U32" s="1">
        <v>8.3837604522705078</v>
      </c>
      <c r="V32" s="1">
        <v>13.939471244812012</v>
      </c>
      <c r="W32" s="1">
        <v>22.121541976928711</v>
      </c>
      <c r="X32" s="1">
        <v>36.780941009521484</v>
      </c>
      <c r="Y32" s="1">
        <v>400.57992553710938</v>
      </c>
      <c r="Z32" s="1">
        <v>515.476806640625</v>
      </c>
      <c r="AA32" s="1">
        <v>509.553466796875</v>
      </c>
      <c r="AB32" s="1">
        <v>80.097221374511719</v>
      </c>
      <c r="AC32" s="1">
        <v>35.255699157714844</v>
      </c>
      <c r="AD32" s="1">
        <v>0.56111997365951538</v>
      </c>
      <c r="AE32" s="1">
        <v>0.3333333432674408</v>
      </c>
      <c r="AF32" s="1">
        <v>-0.21956524252891541</v>
      </c>
      <c r="AG32" s="1">
        <v>2.737391471862793</v>
      </c>
      <c r="AH32" s="1">
        <v>1</v>
      </c>
      <c r="AI32" s="1">
        <v>0</v>
      </c>
      <c r="AJ32" s="1">
        <v>0.15999999642372131</v>
      </c>
      <c r="AK32" s="1">
        <v>111115</v>
      </c>
      <c r="AL32">
        <f t="shared" si="8"/>
        <v>0.66763320922851555</v>
      </c>
      <c r="AM32">
        <f t="shared" si="9"/>
        <v>3.7616119069814949E-3</v>
      </c>
      <c r="AN32">
        <f t="shared" si="10"/>
        <v>295.66779747009275</v>
      </c>
      <c r="AO32">
        <f t="shared" si="11"/>
        <v>297.37434616088865</v>
      </c>
      <c r="AP32">
        <f t="shared" si="12"/>
        <v>82.476287219011283</v>
      </c>
      <c r="AQ32">
        <f t="shared" si="13"/>
        <v>-0.76359228186996653</v>
      </c>
      <c r="AR32">
        <f t="shared" si="14"/>
        <v>2.7384690655220552</v>
      </c>
      <c r="AS32">
        <f t="shared" si="15"/>
        <v>34.189314167563396</v>
      </c>
      <c r="AT32">
        <f t="shared" si="16"/>
        <v>20.249842922751384</v>
      </c>
      <c r="AU32">
        <f t="shared" si="17"/>
        <v>23.371071815490723</v>
      </c>
      <c r="AV32">
        <f t="shared" si="18"/>
        <v>2.8836767857488215</v>
      </c>
      <c r="AW32">
        <f t="shared" si="19"/>
        <v>0.1812898507335593</v>
      </c>
      <c r="AX32">
        <f t="shared" si="20"/>
        <v>1.1165129141393482</v>
      </c>
      <c r="AY32">
        <f t="shared" si="21"/>
        <v>1.7671638716094733</v>
      </c>
      <c r="AZ32">
        <f t="shared" si="22"/>
        <v>0.11435550601428739</v>
      </c>
      <c r="BA32">
        <f t="shared" si="23"/>
        <v>9.3822075971758263</v>
      </c>
      <c r="BB32">
        <f t="shared" si="24"/>
        <v>0.32625456103730965</v>
      </c>
      <c r="BC32">
        <f t="shared" si="25"/>
        <v>43.185032859529926</v>
      </c>
      <c r="BD32">
        <f t="shared" si="26"/>
        <v>346.30672558871595</v>
      </c>
      <c r="BE32">
        <f t="shared" si="27"/>
        <v>3.3378210489003454E-2</v>
      </c>
    </row>
    <row r="33" spans="1:57" x14ac:dyDescent="0.3">
      <c r="A33" s="1">
        <v>23</v>
      </c>
      <c r="B33" s="1" t="s">
        <v>91</v>
      </c>
      <c r="C33" s="1">
        <v>1336.9999701157212</v>
      </c>
      <c r="D33" s="1">
        <v>0</v>
      </c>
      <c r="E33" s="1" t="s">
        <v>169</v>
      </c>
      <c r="F33">
        <f t="shared" si="0"/>
        <v>26.051489395248883</v>
      </c>
      <c r="G33">
        <f t="shared" si="1"/>
        <v>0.24928942165584345</v>
      </c>
      <c r="H33">
        <f t="shared" si="2"/>
        <v>170.97716819944421</v>
      </c>
      <c r="I33">
        <f t="shared" si="3"/>
        <v>4.7303597904929937</v>
      </c>
      <c r="J33">
        <f t="shared" si="4"/>
        <v>1.6112574069294456</v>
      </c>
      <c r="K33">
        <f t="shared" si="5"/>
        <v>23.130523681640625</v>
      </c>
      <c r="L33" s="1">
        <v>6</v>
      </c>
      <c r="M33">
        <f t="shared" si="6"/>
        <v>1.4200000166893005</v>
      </c>
      <c r="N33" s="1">
        <v>1</v>
      </c>
      <c r="O33">
        <f t="shared" si="7"/>
        <v>2.8400000333786011</v>
      </c>
      <c r="P33" s="1">
        <v>24.332077026367188</v>
      </c>
      <c r="Q33" s="1">
        <v>23.130523681640625</v>
      </c>
      <c r="R33" s="1">
        <v>24.571182250976563</v>
      </c>
      <c r="S33" s="1">
        <v>400.95394897460938</v>
      </c>
      <c r="T33" s="1">
        <v>359.40554809570313</v>
      </c>
      <c r="U33" s="1">
        <v>8.3932466506958008</v>
      </c>
      <c r="V33" s="1">
        <v>15.36649227142334</v>
      </c>
      <c r="W33" s="1">
        <v>22.004087448120117</v>
      </c>
      <c r="X33" s="1">
        <v>40.285442352294922</v>
      </c>
      <c r="Y33" s="1">
        <v>400.76065063476563</v>
      </c>
      <c r="Z33" s="1">
        <v>289.561279296875</v>
      </c>
      <c r="AA33" s="1">
        <v>310.8505859375</v>
      </c>
      <c r="AB33" s="1">
        <v>80.097488403320313</v>
      </c>
      <c r="AC33" s="1">
        <v>35.255699157714844</v>
      </c>
      <c r="AD33" s="1">
        <v>0.56111997365951538</v>
      </c>
      <c r="AE33" s="1">
        <v>0.3333333432674408</v>
      </c>
      <c r="AF33" s="1">
        <v>-0.21956524252891541</v>
      </c>
      <c r="AG33" s="1">
        <v>2.737391471862793</v>
      </c>
      <c r="AH33" s="1">
        <v>1</v>
      </c>
      <c r="AI33" s="1">
        <v>0</v>
      </c>
      <c r="AJ33" s="1">
        <v>0.15999999642372131</v>
      </c>
      <c r="AK33" s="1">
        <v>111115</v>
      </c>
      <c r="AL33">
        <f t="shared" si="8"/>
        <v>0.66793441772460938</v>
      </c>
      <c r="AM33">
        <f t="shared" si="9"/>
        <v>4.7303597904929939E-3</v>
      </c>
      <c r="AN33">
        <f t="shared" si="10"/>
        <v>296.2805236816406</v>
      </c>
      <c r="AO33">
        <f t="shared" si="11"/>
        <v>297.48207702636716</v>
      </c>
      <c r="AP33">
        <f t="shared" si="12"/>
        <v>46.329803651948168</v>
      </c>
      <c r="AQ33">
        <f t="shared" si="13"/>
        <v>-1.7664925793989732</v>
      </c>
      <c r="AR33">
        <f t="shared" si="14"/>
        <v>2.8420748434394878</v>
      </c>
      <c r="AS33">
        <f t="shared" si="15"/>
        <v>35.482696150578349</v>
      </c>
      <c r="AT33">
        <f t="shared" si="16"/>
        <v>20.116203879155009</v>
      </c>
      <c r="AU33">
        <f t="shared" si="17"/>
        <v>23.731300354003906</v>
      </c>
      <c r="AV33">
        <f t="shared" si="18"/>
        <v>2.9469730318383589</v>
      </c>
      <c r="AW33">
        <f t="shared" si="19"/>
        <v>0.22917307559826364</v>
      </c>
      <c r="AX33">
        <f t="shared" si="20"/>
        <v>1.2308174365100422</v>
      </c>
      <c r="AY33">
        <f t="shared" si="21"/>
        <v>1.7161555953283167</v>
      </c>
      <c r="AZ33">
        <f t="shared" si="22"/>
        <v>0.14491415755763509</v>
      </c>
      <c r="BA33">
        <f t="shared" si="23"/>
        <v>13.694841747087528</v>
      </c>
      <c r="BB33">
        <f t="shared" si="24"/>
        <v>0.47572211699390937</v>
      </c>
      <c r="BC33">
        <f t="shared" si="25"/>
        <v>46.522177913741302</v>
      </c>
      <c r="BD33">
        <f t="shared" si="26"/>
        <v>347.02191771885884</v>
      </c>
      <c r="BE33">
        <f t="shared" si="27"/>
        <v>3.4924941701970455E-2</v>
      </c>
    </row>
    <row r="34" spans="1:57" x14ac:dyDescent="0.3">
      <c r="A34" s="1">
        <v>24</v>
      </c>
      <c r="B34" s="1" t="s">
        <v>92</v>
      </c>
      <c r="C34" s="1">
        <v>1368.9999694004655</v>
      </c>
      <c r="D34" s="1">
        <v>0</v>
      </c>
      <c r="E34" s="1" t="s">
        <v>169</v>
      </c>
      <c r="F34">
        <f t="shared" si="0"/>
        <v>24.500799001255107</v>
      </c>
      <c r="G34">
        <f t="shared" si="1"/>
        <v>0.23889671464400913</v>
      </c>
      <c r="H34">
        <f t="shared" si="2"/>
        <v>178.24279958306016</v>
      </c>
      <c r="I34">
        <f t="shared" si="3"/>
        <v>4.1038850746205826</v>
      </c>
      <c r="J34">
        <f t="shared" si="4"/>
        <v>1.4565547683257039</v>
      </c>
      <c r="K34">
        <f t="shared" si="5"/>
        <v>21.759319305419922</v>
      </c>
      <c r="L34" s="1">
        <v>6</v>
      </c>
      <c r="M34">
        <f t="shared" si="6"/>
        <v>1.4200000166893005</v>
      </c>
      <c r="N34" s="1">
        <v>1</v>
      </c>
      <c r="O34">
        <f t="shared" si="7"/>
        <v>2.8400000333786011</v>
      </c>
      <c r="P34" s="1">
        <v>24.419118881225586</v>
      </c>
      <c r="Q34" s="1">
        <v>21.759319305419922</v>
      </c>
      <c r="R34" s="1">
        <v>24.665937423706055</v>
      </c>
      <c r="S34" s="1">
        <v>401.04034423828125</v>
      </c>
      <c r="T34" s="1">
        <v>362.11575317382813</v>
      </c>
      <c r="U34" s="1">
        <v>8.4024763107299805</v>
      </c>
      <c r="V34" s="1">
        <v>14.460613250732422</v>
      </c>
      <c r="W34" s="1">
        <v>21.913604736328125</v>
      </c>
      <c r="X34" s="1">
        <v>37.713184356689453</v>
      </c>
      <c r="Y34" s="1">
        <v>400.57269287109375</v>
      </c>
      <c r="Z34" s="1">
        <v>322.68572998046875</v>
      </c>
      <c r="AA34" s="1">
        <v>322.4039306640625</v>
      </c>
      <c r="AB34" s="1">
        <v>80.097023010253906</v>
      </c>
      <c r="AC34" s="1">
        <v>35.255699157714844</v>
      </c>
      <c r="AD34" s="1">
        <v>0.56111997365951538</v>
      </c>
      <c r="AE34" s="1">
        <v>0.66666668653488159</v>
      </c>
      <c r="AF34" s="1">
        <v>-0.21956524252891541</v>
      </c>
      <c r="AG34" s="1">
        <v>2.737391471862793</v>
      </c>
      <c r="AH34" s="1">
        <v>1</v>
      </c>
      <c r="AI34" s="1">
        <v>0</v>
      </c>
      <c r="AJ34" s="1">
        <v>0.15999999642372131</v>
      </c>
      <c r="AK34" s="1">
        <v>111115</v>
      </c>
      <c r="AL34">
        <f t="shared" si="8"/>
        <v>0.66762115478515616</v>
      </c>
      <c r="AM34">
        <f t="shared" si="9"/>
        <v>4.103885074620583E-3</v>
      </c>
      <c r="AN34">
        <f t="shared" si="10"/>
        <v>294.9093193054199</v>
      </c>
      <c r="AO34">
        <f t="shared" si="11"/>
        <v>297.56911888122556</v>
      </c>
      <c r="AP34">
        <f t="shared" si="12"/>
        <v>51.629715642860901</v>
      </c>
      <c r="AQ34">
        <f t="shared" si="13"/>
        <v>-1.1845945564982854</v>
      </c>
      <c r="AR34">
        <f t="shared" si="14"/>
        <v>2.6148068406120011</v>
      </c>
      <c r="AS34">
        <f t="shared" si="15"/>
        <v>32.645493457069648</v>
      </c>
      <c r="AT34">
        <f t="shared" si="16"/>
        <v>18.184880206337226</v>
      </c>
      <c r="AU34">
        <f t="shared" si="17"/>
        <v>23.089219093322754</v>
      </c>
      <c r="AV34">
        <f t="shared" si="18"/>
        <v>2.834984429905278</v>
      </c>
      <c r="AW34">
        <f t="shared" si="19"/>
        <v>0.22036032159856037</v>
      </c>
      <c r="AX34">
        <f t="shared" si="20"/>
        <v>1.1582520722862972</v>
      </c>
      <c r="AY34">
        <f t="shared" si="21"/>
        <v>1.6767323576189808</v>
      </c>
      <c r="AZ34">
        <f t="shared" si="22"/>
        <v>0.13927868781644576</v>
      </c>
      <c r="BA34">
        <f t="shared" si="23"/>
        <v>14.276717619616447</v>
      </c>
      <c r="BB34">
        <f t="shared" si="24"/>
        <v>0.49222602999405396</v>
      </c>
      <c r="BC34">
        <f t="shared" si="25"/>
        <v>47.378675486800944</v>
      </c>
      <c r="BD34">
        <f t="shared" si="26"/>
        <v>350.46924674321184</v>
      </c>
      <c r="BE34">
        <f t="shared" si="27"/>
        <v>3.3121747937511041E-2</v>
      </c>
    </row>
    <row r="35" spans="1:57" x14ac:dyDescent="0.3">
      <c r="A35" s="1">
        <v>25</v>
      </c>
      <c r="B35" s="1" t="s">
        <v>93</v>
      </c>
      <c r="C35" s="1">
        <v>1398.9999687299132</v>
      </c>
      <c r="D35" s="1">
        <v>0</v>
      </c>
      <c r="E35" s="1" t="s">
        <v>169</v>
      </c>
      <c r="F35">
        <f t="shared" si="0"/>
        <v>27.724367560173118</v>
      </c>
      <c r="G35">
        <f t="shared" si="1"/>
        <v>0.29330437167906875</v>
      </c>
      <c r="H35">
        <f t="shared" si="2"/>
        <v>184.30626572000148</v>
      </c>
      <c r="I35">
        <f t="shared" si="3"/>
        <v>4.8762648305544483</v>
      </c>
      <c r="J35">
        <f t="shared" si="4"/>
        <v>1.4330776267251304</v>
      </c>
      <c r="K35">
        <f t="shared" si="5"/>
        <v>22.175464630126953</v>
      </c>
      <c r="L35" s="1">
        <v>6</v>
      </c>
      <c r="M35">
        <f t="shared" si="6"/>
        <v>1.4200000166893005</v>
      </c>
      <c r="N35" s="1">
        <v>1</v>
      </c>
      <c r="O35">
        <f t="shared" si="7"/>
        <v>2.8400000333786011</v>
      </c>
      <c r="P35" s="1">
        <v>24.443675994873047</v>
      </c>
      <c r="Q35" s="1">
        <v>22.175464630126953</v>
      </c>
      <c r="R35" s="1">
        <v>24.705776214599609</v>
      </c>
      <c r="S35" s="1">
        <v>400.88638305664063</v>
      </c>
      <c r="T35" s="1">
        <v>356.75164794921875</v>
      </c>
      <c r="U35" s="1">
        <v>8.4030351638793945</v>
      </c>
      <c r="V35" s="1">
        <v>15.593399047851563</v>
      </c>
      <c r="W35" s="1">
        <v>21.882390975952148</v>
      </c>
      <c r="X35" s="1">
        <v>40.606861114501953</v>
      </c>
      <c r="Y35" s="1">
        <v>400.55502319335938</v>
      </c>
      <c r="Z35" s="1">
        <v>350.88998413085938</v>
      </c>
      <c r="AA35" s="1">
        <v>324.8939208984375</v>
      </c>
      <c r="AB35" s="1">
        <v>80.095298767089844</v>
      </c>
      <c r="AC35" s="1">
        <v>35.255699157714844</v>
      </c>
      <c r="AD35" s="1">
        <v>0.56111997365951538</v>
      </c>
      <c r="AE35" s="1">
        <v>1</v>
      </c>
      <c r="AF35" s="1">
        <v>-0.21956524252891541</v>
      </c>
      <c r="AG35" s="1">
        <v>2.737391471862793</v>
      </c>
      <c r="AH35" s="1">
        <v>1</v>
      </c>
      <c r="AI35" s="1">
        <v>0</v>
      </c>
      <c r="AJ35" s="1">
        <v>0.15999999642372131</v>
      </c>
      <c r="AK35" s="1">
        <v>111115</v>
      </c>
      <c r="AL35">
        <f t="shared" si="8"/>
        <v>0.66759170532226553</v>
      </c>
      <c r="AM35">
        <f t="shared" si="9"/>
        <v>4.8762648305544481E-3</v>
      </c>
      <c r="AN35">
        <f t="shared" si="10"/>
        <v>295.32546463012693</v>
      </c>
      <c r="AO35">
        <f t="shared" si="11"/>
        <v>297.59367599487302</v>
      </c>
      <c r="AP35">
        <f t="shared" si="12"/>
        <v>56.142396206057128</v>
      </c>
      <c r="AQ35">
        <f t="shared" si="13"/>
        <v>-1.5868439888514032</v>
      </c>
      <c r="AR35">
        <f t="shared" si="14"/>
        <v>2.6820355822572557</v>
      </c>
      <c r="AS35">
        <f t="shared" si="15"/>
        <v>33.485555626134584</v>
      </c>
      <c r="AT35">
        <f t="shared" si="16"/>
        <v>17.892156578283021</v>
      </c>
      <c r="AU35">
        <f t="shared" si="17"/>
        <v>23.3095703125</v>
      </c>
      <c r="AV35">
        <f t="shared" si="18"/>
        <v>2.8729899596578159</v>
      </c>
      <c r="AW35">
        <f t="shared" si="19"/>
        <v>0.26584854762724958</v>
      </c>
      <c r="AX35">
        <f t="shared" si="20"/>
        <v>1.2489579555321253</v>
      </c>
      <c r="AY35">
        <f t="shared" si="21"/>
        <v>1.6240320041256906</v>
      </c>
      <c r="AZ35">
        <f t="shared" si="22"/>
        <v>0.16842166500826997</v>
      </c>
      <c r="BA35">
        <f t="shared" si="23"/>
        <v>14.762065417490168</v>
      </c>
      <c r="BB35">
        <f t="shared" si="24"/>
        <v>0.51662344597280252</v>
      </c>
      <c r="BC35">
        <f t="shared" si="25"/>
        <v>50.350916224110101</v>
      </c>
      <c r="BD35">
        <f t="shared" si="26"/>
        <v>343.57281141177418</v>
      </c>
      <c r="BE35">
        <f t="shared" si="27"/>
        <v>4.0630319455507227E-2</v>
      </c>
    </row>
    <row r="36" spans="1:57" x14ac:dyDescent="0.3">
      <c r="A36" s="1">
        <v>26</v>
      </c>
      <c r="B36" s="1" t="s">
        <v>94</v>
      </c>
      <c r="C36" s="1">
        <v>1443.9999677240849</v>
      </c>
      <c r="D36" s="1">
        <v>0</v>
      </c>
      <c r="E36" s="1" t="s">
        <v>169</v>
      </c>
      <c r="F36">
        <f t="shared" si="0"/>
        <v>21.04348218490194</v>
      </c>
      <c r="G36">
        <f t="shared" si="1"/>
        <v>0.23281991159270096</v>
      </c>
      <c r="H36">
        <f t="shared" si="2"/>
        <v>203.51846659486114</v>
      </c>
      <c r="I36">
        <f t="shared" si="3"/>
        <v>4.1606971753659412</v>
      </c>
      <c r="J36">
        <f t="shared" si="4"/>
        <v>1.5115101319727573</v>
      </c>
      <c r="K36">
        <f t="shared" si="5"/>
        <v>22.141487121582031</v>
      </c>
      <c r="L36" s="1">
        <v>6</v>
      </c>
      <c r="M36">
        <f t="shared" si="6"/>
        <v>1.4200000166893005</v>
      </c>
      <c r="N36" s="1">
        <v>1</v>
      </c>
      <c r="O36">
        <f t="shared" si="7"/>
        <v>2.8400000333786011</v>
      </c>
      <c r="P36" s="1">
        <v>24.462669372558594</v>
      </c>
      <c r="Q36" s="1">
        <v>22.141487121582031</v>
      </c>
      <c r="R36" s="1">
        <v>24.741159439086914</v>
      </c>
      <c r="S36" s="1">
        <v>400.83016967773438</v>
      </c>
      <c r="T36" s="1">
        <v>367.01541137695313</v>
      </c>
      <c r="U36" s="1">
        <v>8.4027385711669922</v>
      </c>
      <c r="V36" s="1">
        <v>14.545552253723145</v>
      </c>
      <c r="W36" s="1">
        <v>21.855810165405273</v>
      </c>
      <c r="X36" s="1">
        <v>37.833480834960938</v>
      </c>
      <c r="Y36" s="1">
        <v>400.48529052734375</v>
      </c>
      <c r="Z36" s="1">
        <v>248.42897033691406</v>
      </c>
      <c r="AA36" s="1">
        <v>239.38002014160156</v>
      </c>
      <c r="AB36" s="1">
        <v>80.091850280761719</v>
      </c>
      <c r="AC36" s="1">
        <v>35.255699157714844</v>
      </c>
      <c r="AD36" s="1">
        <v>0.56111997365951538</v>
      </c>
      <c r="AE36" s="1">
        <v>0.66666668653488159</v>
      </c>
      <c r="AF36" s="1">
        <v>-0.21956524252891541</v>
      </c>
      <c r="AG36" s="1">
        <v>2.737391471862793</v>
      </c>
      <c r="AH36" s="1">
        <v>1</v>
      </c>
      <c r="AI36" s="1">
        <v>0</v>
      </c>
      <c r="AJ36" s="1">
        <v>0.15999999642372131</v>
      </c>
      <c r="AK36" s="1">
        <v>111115</v>
      </c>
      <c r="AL36">
        <f t="shared" si="8"/>
        <v>0.66747548421223946</v>
      </c>
      <c r="AM36">
        <f t="shared" si="9"/>
        <v>4.160697175365941E-3</v>
      </c>
      <c r="AN36">
        <f t="shared" si="10"/>
        <v>295.29148712158201</v>
      </c>
      <c r="AO36">
        <f t="shared" si="11"/>
        <v>297.61266937255857</v>
      </c>
      <c r="AP36">
        <f t="shared" si="12"/>
        <v>39.748634365455018</v>
      </c>
      <c r="AQ36">
        <f t="shared" si="13"/>
        <v>-1.3995364183140275</v>
      </c>
      <c r="AR36">
        <f t="shared" si="14"/>
        <v>2.6764903253289476</v>
      </c>
      <c r="AS36">
        <f t="shared" si="15"/>
        <v>33.417761182274099</v>
      </c>
      <c r="AT36">
        <f t="shared" si="16"/>
        <v>18.872208928550954</v>
      </c>
      <c r="AU36">
        <f t="shared" si="17"/>
        <v>23.302078247070313</v>
      </c>
      <c r="AV36">
        <f t="shared" si="18"/>
        <v>2.8716904688319751</v>
      </c>
      <c r="AW36">
        <f t="shared" si="19"/>
        <v>0.21517972693992288</v>
      </c>
      <c r="AX36">
        <f t="shared" si="20"/>
        <v>1.1649801933561903</v>
      </c>
      <c r="AY36">
        <f t="shared" si="21"/>
        <v>1.7067102754757848</v>
      </c>
      <c r="AZ36">
        <f t="shared" si="22"/>
        <v>0.13596823819426387</v>
      </c>
      <c r="BA36">
        <f t="shared" si="23"/>
        <v>16.300170555885824</v>
      </c>
      <c r="BB36">
        <f t="shared" si="24"/>
        <v>0.55452294450336304</v>
      </c>
      <c r="BC36">
        <f t="shared" si="25"/>
        <v>46.52280283808318</v>
      </c>
      <c r="BD36">
        <f t="shared" si="26"/>
        <v>357.01234777986531</v>
      </c>
      <c r="BE36">
        <f t="shared" si="27"/>
        <v>2.7422070379441433E-2</v>
      </c>
    </row>
    <row r="37" spans="1:57" x14ac:dyDescent="0.3">
      <c r="A37" s="1">
        <v>27</v>
      </c>
      <c r="B37" s="1" t="s">
        <v>95</v>
      </c>
      <c r="C37" s="1">
        <v>1551.4999653212726</v>
      </c>
      <c r="D37" s="1">
        <v>0</v>
      </c>
      <c r="E37" s="1" t="s">
        <v>169</v>
      </c>
      <c r="F37">
        <f t="shared" si="0"/>
        <v>20.541578654524756</v>
      </c>
      <c r="G37">
        <f t="shared" si="1"/>
        <v>4.523622324368775E-2</v>
      </c>
      <c r="H37">
        <f t="shared" si="2"/>
        <v>-369.07698275820559</v>
      </c>
      <c r="I37">
        <f t="shared" si="3"/>
        <v>1.2367056561162715</v>
      </c>
      <c r="J37">
        <f t="shared" si="4"/>
        <v>2.1712496997650153</v>
      </c>
      <c r="K37">
        <f t="shared" si="5"/>
        <v>24.037347793579102</v>
      </c>
      <c r="L37" s="1">
        <v>6</v>
      </c>
      <c r="M37">
        <f t="shared" si="6"/>
        <v>1.4200000166893005</v>
      </c>
      <c r="N37" s="1">
        <v>1</v>
      </c>
      <c r="O37">
        <f t="shared" si="7"/>
        <v>2.8400000333786011</v>
      </c>
      <c r="P37" s="1">
        <v>24.589548110961914</v>
      </c>
      <c r="Q37" s="1">
        <v>24.037347793579102</v>
      </c>
      <c r="R37" s="1">
        <v>24.812639236450195</v>
      </c>
      <c r="S37" s="1">
        <v>398.77557373046875</v>
      </c>
      <c r="T37" s="1">
        <v>367.34707641601563</v>
      </c>
      <c r="U37" s="1">
        <v>8.5368385314941406</v>
      </c>
      <c r="V37" s="1">
        <v>10.368854522705078</v>
      </c>
      <c r="W37" s="1">
        <v>22.036413192749023</v>
      </c>
      <c r="X37" s="1">
        <v>26.765453338623047</v>
      </c>
      <c r="Y37" s="1">
        <v>400.83135986328125</v>
      </c>
      <c r="Z37" s="1">
        <v>358.13525390625</v>
      </c>
      <c r="AA37" s="1">
        <v>358.23150634765625</v>
      </c>
      <c r="AB37" s="1">
        <v>80.090866088867188</v>
      </c>
      <c r="AC37" s="1">
        <v>35.255699157714844</v>
      </c>
      <c r="AD37" s="1">
        <v>0.56111997365951538</v>
      </c>
      <c r="AE37" s="1">
        <v>0.66666668653488159</v>
      </c>
      <c r="AF37" s="1">
        <v>-0.21956524252891541</v>
      </c>
      <c r="AG37" s="1">
        <v>2.737391471862793</v>
      </c>
      <c r="AH37" s="1">
        <v>1</v>
      </c>
      <c r="AI37" s="1">
        <v>0</v>
      </c>
      <c r="AJ37" s="1">
        <v>0.15999999642372131</v>
      </c>
      <c r="AK37" s="1">
        <v>111115</v>
      </c>
      <c r="AL37">
        <f t="shared" si="8"/>
        <v>0.668052266438802</v>
      </c>
      <c r="AM37">
        <f t="shared" si="9"/>
        <v>1.2367056561162714E-3</v>
      </c>
      <c r="AN37">
        <f t="shared" si="10"/>
        <v>297.18734779357908</v>
      </c>
      <c r="AO37">
        <f t="shared" si="11"/>
        <v>297.73954811096189</v>
      </c>
      <c r="AP37">
        <f t="shared" si="12"/>
        <v>57.301639344208525</v>
      </c>
      <c r="AQ37">
        <f t="shared" si="13"/>
        <v>0.1070728184533884</v>
      </c>
      <c r="AR37">
        <f t="shared" si="14"/>
        <v>3.0017002388379326</v>
      </c>
      <c r="AS37">
        <f t="shared" si="15"/>
        <v>37.478683717907444</v>
      </c>
      <c r="AT37">
        <f t="shared" si="16"/>
        <v>27.109829195202366</v>
      </c>
      <c r="AU37">
        <f t="shared" si="17"/>
        <v>24.313447952270508</v>
      </c>
      <c r="AV37">
        <f t="shared" si="18"/>
        <v>3.0518326073021389</v>
      </c>
      <c r="AW37">
        <f t="shared" si="19"/>
        <v>4.4526986387033125E-2</v>
      </c>
      <c r="AX37">
        <f t="shared" si="20"/>
        <v>0.83045053907291733</v>
      </c>
      <c r="AY37">
        <f t="shared" si="21"/>
        <v>2.2213820682292216</v>
      </c>
      <c r="AZ37">
        <f t="shared" si="22"/>
        <v>2.7892229627965438E-2</v>
      </c>
      <c r="BA37">
        <f t="shared" si="23"/>
        <v>-29.559695202570587</v>
      </c>
      <c r="BB37">
        <f t="shared" si="24"/>
        <v>-1.0047091877225964</v>
      </c>
      <c r="BC37">
        <f t="shared" si="25"/>
        <v>27.054974797189889</v>
      </c>
      <c r="BD37">
        <f t="shared" si="26"/>
        <v>357.58259371964812</v>
      </c>
      <c r="BE37">
        <f t="shared" si="27"/>
        <v>1.5541916820156565E-2</v>
      </c>
    </row>
    <row r="38" spans="1:57" x14ac:dyDescent="0.3">
      <c r="A38" s="1">
        <v>28</v>
      </c>
      <c r="B38" s="1" t="s">
        <v>96</v>
      </c>
      <c r="C38" s="1">
        <v>1584.4999645836651</v>
      </c>
      <c r="D38" s="1">
        <v>0</v>
      </c>
      <c r="E38" s="1" t="s">
        <v>169</v>
      </c>
      <c r="F38">
        <f t="shared" si="0"/>
        <v>19.952395548777289</v>
      </c>
      <c r="G38">
        <f t="shared" si="1"/>
        <v>0.18556248031386244</v>
      </c>
      <c r="H38">
        <f t="shared" si="2"/>
        <v>177.10604295916454</v>
      </c>
      <c r="I38">
        <f t="shared" si="3"/>
        <v>3.3481871071876648</v>
      </c>
      <c r="J38">
        <f t="shared" si="4"/>
        <v>1.504396400996957</v>
      </c>
      <c r="K38">
        <f t="shared" si="5"/>
        <v>21.574487686157227</v>
      </c>
      <c r="L38" s="1">
        <v>6</v>
      </c>
      <c r="M38">
        <f t="shared" si="6"/>
        <v>1.4200000166893005</v>
      </c>
      <c r="N38" s="1">
        <v>1</v>
      </c>
      <c r="O38">
        <f t="shared" si="7"/>
        <v>2.8400000333786011</v>
      </c>
      <c r="P38" s="1">
        <v>24.572847366333008</v>
      </c>
      <c r="Q38" s="1">
        <v>21.574487686157227</v>
      </c>
      <c r="R38" s="1">
        <v>24.849672317504883</v>
      </c>
      <c r="S38" s="1">
        <v>398.768798828125</v>
      </c>
      <c r="T38" s="1">
        <v>367.06356811523438</v>
      </c>
      <c r="U38" s="1">
        <v>8.5525789260864258</v>
      </c>
      <c r="V38" s="1">
        <v>13.496649742126465</v>
      </c>
      <c r="W38" s="1">
        <v>22.100507736206055</v>
      </c>
      <c r="X38" s="1">
        <v>34.876358032226563</v>
      </c>
      <c r="Y38" s="1">
        <v>400.843505859375</v>
      </c>
      <c r="Z38" s="1">
        <v>178.53286743164063</v>
      </c>
      <c r="AA38" s="1">
        <v>179.8468017578125</v>
      </c>
      <c r="AB38" s="1">
        <v>80.095947265625</v>
      </c>
      <c r="AC38" s="1">
        <v>35.255699157714844</v>
      </c>
      <c r="AD38" s="1">
        <v>0.56111997365951538</v>
      </c>
      <c r="AE38" s="1">
        <v>0.3333333432674408</v>
      </c>
      <c r="AF38" s="1">
        <v>-0.21956524252891541</v>
      </c>
      <c r="AG38" s="1">
        <v>2.737391471862793</v>
      </c>
      <c r="AH38" s="1">
        <v>1</v>
      </c>
      <c r="AI38" s="1">
        <v>0</v>
      </c>
      <c r="AJ38" s="1">
        <v>0.15999999642372131</v>
      </c>
      <c r="AK38" s="1">
        <v>111115</v>
      </c>
      <c r="AL38">
        <f t="shared" si="8"/>
        <v>0.66807250976562482</v>
      </c>
      <c r="AM38">
        <f t="shared" si="9"/>
        <v>3.3481871071876649E-3</v>
      </c>
      <c r="AN38">
        <f t="shared" si="10"/>
        <v>294.7244876861572</v>
      </c>
      <c r="AO38">
        <f t="shared" si="11"/>
        <v>297.72284736633299</v>
      </c>
      <c r="AP38">
        <f t="shared" si="12"/>
        <v>28.565258150579211</v>
      </c>
      <c r="AQ38">
        <f t="shared" si="13"/>
        <v>-1.0176696581591174</v>
      </c>
      <c r="AR38">
        <f t="shared" si="14"/>
        <v>2.5854233470049297</v>
      </c>
      <c r="AS38">
        <f t="shared" si="15"/>
        <v>32.279078221408625</v>
      </c>
      <c r="AT38">
        <f t="shared" si="16"/>
        <v>18.78242847928216</v>
      </c>
      <c r="AU38">
        <f t="shared" si="17"/>
        <v>23.073667526245117</v>
      </c>
      <c r="AV38">
        <f t="shared" si="18"/>
        <v>2.8323188350021096</v>
      </c>
      <c r="AW38">
        <f t="shared" si="19"/>
        <v>0.17418164321517388</v>
      </c>
      <c r="AX38">
        <f t="shared" si="20"/>
        <v>1.0810269460079727</v>
      </c>
      <c r="AY38">
        <f t="shared" si="21"/>
        <v>1.7512918889941369</v>
      </c>
      <c r="AZ38">
        <f t="shared" si="22"/>
        <v>0.10983184988116247</v>
      </c>
      <c r="BA38">
        <f t="shared" si="23"/>
        <v>14.18547627728076</v>
      </c>
      <c r="BB38">
        <f t="shared" si="24"/>
        <v>0.48249420085069467</v>
      </c>
      <c r="BC38">
        <f t="shared" si="25"/>
        <v>44.101722340730454</v>
      </c>
      <c r="BD38">
        <f t="shared" si="26"/>
        <v>357.57915484964531</v>
      </c>
      <c r="BE38">
        <f t="shared" si="27"/>
        <v>2.4608118135258664E-2</v>
      </c>
    </row>
    <row r="39" spans="1:57" x14ac:dyDescent="0.3">
      <c r="A39" s="1">
        <v>29</v>
      </c>
      <c r="B39" s="1" t="s">
        <v>97</v>
      </c>
      <c r="C39" s="1">
        <v>1624.4999636895955</v>
      </c>
      <c r="D39" s="1">
        <v>0</v>
      </c>
      <c r="E39" s="1" t="s">
        <v>169</v>
      </c>
      <c r="F39">
        <f t="shared" si="0"/>
        <v>23.367247708243024</v>
      </c>
      <c r="G39">
        <f t="shared" si="1"/>
        <v>0.14236905554420387</v>
      </c>
      <c r="H39">
        <f t="shared" si="2"/>
        <v>80.096949531805961</v>
      </c>
      <c r="I39">
        <f t="shared" si="3"/>
        <v>3.1213226504099958</v>
      </c>
      <c r="J39">
        <f t="shared" si="4"/>
        <v>1.7988972432146773</v>
      </c>
      <c r="K39">
        <f t="shared" si="5"/>
        <v>23.202524185180664</v>
      </c>
      <c r="L39" s="1">
        <v>6</v>
      </c>
      <c r="M39">
        <f t="shared" si="6"/>
        <v>1.4200000166893005</v>
      </c>
      <c r="N39" s="1">
        <v>1</v>
      </c>
      <c r="O39">
        <f t="shared" si="7"/>
        <v>2.8400000333786011</v>
      </c>
      <c r="P39" s="1">
        <v>24.607093811035156</v>
      </c>
      <c r="Q39" s="1">
        <v>23.202524185180664</v>
      </c>
      <c r="R39" s="1">
        <v>24.884536743164063</v>
      </c>
      <c r="S39" s="1">
        <v>398.73806762695313</v>
      </c>
      <c r="T39" s="1">
        <v>362.0677490234375</v>
      </c>
      <c r="U39" s="1">
        <v>8.5692567825317383</v>
      </c>
      <c r="V39" s="1">
        <v>13.180007934570313</v>
      </c>
      <c r="W39" s="1">
        <v>22.096399307250977</v>
      </c>
      <c r="X39" s="1">
        <v>33.985530853271484</v>
      </c>
      <c r="Y39" s="1">
        <v>400.82626342773438</v>
      </c>
      <c r="Z39" s="1">
        <v>204.56777954101563</v>
      </c>
      <c r="AA39" s="1">
        <v>208.20716857910156</v>
      </c>
      <c r="AB39" s="1">
        <v>80.089057922363281</v>
      </c>
      <c r="AC39" s="1">
        <v>35.255699157714844</v>
      </c>
      <c r="AD39" s="1">
        <v>0.56111997365951538</v>
      </c>
      <c r="AE39" s="1">
        <v>0.3333333432674408</v>
      </c>
      <c r="AF39" s="1">
        <v>-0.21956524252891541</v>
      </c>
      <c r="AG39" s="1">
        <v>2.737391471862793</v>
      </c>
      <c r="AH39" s="1">
        <v>1</v>
      </c>
      <c r="AI39" s="1">
        <v>0</v>
      </c>
      <c r="AJ39" s="1">
        <v>0.15999999642372131</v>
      </c>
      <c r="AK39" s="1">
        <v>111115</v>
      </c>
      <c r="AL39">
        <f t="shared" si="8"/>
        <v>0.66804377237955714</v>
      </c>
      <c r="AM39">
        <f t="shared" si="9"/>
        <v>3.121322650409996E-3</v>
      </c>
      <c r="AN39">
        <f t="shared" si="10"/>
        <v>296.35252418518064</v>
      </c>
      <c r="AO39">
        <f t="shared" si="11"/>
        <v>297.75709381103513</v>
      </c>
      <c r="AP39">
        <f t="shared" si="12"/>
        <v>32.73084399497111</v>
      </c>
      <c r="AQ39">
        <f t="shared" si="13"/>
        <v>-1.0576037532338463</v>
      </c>
      <c r="AR39">
        <f t="shared" si="14"/>
        <v>2.8544716621036867</v>
      </c>
      <c r="AS39">
        <f t="shared" si="15"/>
        <v>35.641219114735428</v>
      </c>
      <c r="AT39">
        <f t="shared" si="16"/>
        <v>22.461211180165115</v>
      </c>
      <c r="AU39">
        <f t="shared" si="17"/>
        <v>23.90480899810791</v>
      </c>
      <c r="AV39">
        <f t="shared" si="18"/>
        <v>2.9778916116329817</v>
      </c>
      <c r="AW39">
        <f t="shared" si="19"/>
        <v>0.13557279814875536</v>
      </c>
      <c r="AX39">
        <f t="shared" si="20"/>
        <v>1.0555744188890095</v>
      </c>
      <c r="AY39">
        <f t="shared" si="21"/>
        <v>1.9223171927439722</v>
      </c>
      <c r="AZ39">
        <f t="shared" si="22"/>
        <v>8.5318469486990622E-2</v>
      </c>
      <c r="BA39">
        <f t="shared" si="23"/>
        <v>6.4148892304574163</v>
      </c>
      <c r="BB39">
        <f t="shared" si="24"/>
        <v>0.22122088959274055</v>
      </c>
      <c r="BC39">
        <f t="shared" si="25"/>
        <v>38.486489955819046</v>
      </c>
      <c r="BD39">
        <f t="shared" si="26"/>
        <v>350.9600785884482</v>
      </c>
      <c r="BE39">
        <f t="shared" si="27"/>
        <v>2.5624662150620793E-2</v>
      </c>
    </row>
    <row r="40" spans="1:57" x14ac:dyDescent="0.3">
      <c r="A40" s="1">
        <v>30</v>
      </c>
      <c r="B40" s="1" t="s">
        <v>98</v>
      </c>
      <c r="C40" s="1">
        <v>1669.4999626837671</v>
      </c>
      <c r="D40" s="1">
        <v>0</v>
      </c>
      <c r="E40" s="1" t="s">
        <v>169</v>
      </c>
      <c r="F40">
        <f t="shared" si="0"/>
        <v>25.480576694989775</v>
      </c>
      <c r="G40">
        <f t="shared" si="1"/>
        <v>0.16053149512235274</v>
      </c>
      <c r="H40">
        <f t="shared" si="2"/>
        <v>85.138143868581778</v>
      </c>
      <c r="I40">
        <f t="shared" si="3"/>
        <v>3.1598514317023056</v>
      </c>
      <c r="J40">
        <f t="shared" si="4"/>
        <v>1.626584186768717</v>
      </c>
      <c r="K40">
        <f t="shared" si="5"/>
        <v>22.216802597045898</v>
      </c>
      <c r="L40" s="1">
        <v>6</v>
      </c>
      <c r="M40">
        <f t="shared" si="6"/>
        <v>1.4200000166893005</v>
      </c>
      <c r="N40" s="1">
        <v>1</v>
      </c>
      <c r="O40">
        <f t="shared" si="7"/>
        <v>2.8400000333786011</v>
      </c>
      <c r="P40" s="1">
        <v>24.637086868286133</v>
      </c>
      <c r="Q40" s="1">
        <v>22.216802597045898</v>
      </c>
      <c r="R40" s="1">
        <v>24.905326843261719</v>
      </c>
      <c r="S40" s="1">
        <v>398.57083129882813</v>
      </c>
      <c r="T40" s="1">
        <v>358.71966552734375</v>
      </c>
      <c r="U40" s="1">
        <v>8.5939121246337891</v>
      </c>
      <c r="V40" s="1">
        <v>13.262632369995117</v>
      </c>
      <c r="W40" s="1">
        <v>22.120685577392578</v>
      </c>
      <c r="X40" s="1">
        <v>34.137947082519531</v>
      </c>
      <c r="Y40" s="1">
        <v>400.70211791992188</v>
      </c>
      <c r="Z40" s="1">
        <v>207.0374755859375</v>
      </c>
      <c r="AA40" s="1">
        <v>206.94515991210938</v>
      </c>
      <c r="AB40" s="1">
        <v>80.090545654296875</v>
      </c>
      <c r="AC40" s="1">
        <v>35.255699157714844</v>
      </c>
      <c r="AD40" s="1">
        <v>0.56111997365951538</v>
      </c>
      <c r="AE40" s="1">
        <v>0.3333333432674408</v>
      </c>
      <c r="AF40" s="1">
        <v>-0.21956524252891541</v>
      </c>
      <c r="AG40" s="1">
        <v>2.737391471862793</v>
      </c>
      <c r="AH40" s="1">
        <v>1</v>
      </c>
      <c r="AI40" s="1">
        <v>0</v>
      </c>
      <c r="AJ40" s="1">
        <v>0.15999999642372131</v>
      </c>
      <c r="AK40" s="1">
        <v>111115</v>
      </c>
      <c r="AL40">
        <f t="shared" si="8"/>
        <v>0.66783686319986968</v>
      </c>
      <c r="AM40">
        <f t="shared" si="9"/>
        <v>3.1598514317023058E-3</v>
      </c>
      <c r="AN40">
        <f t="shared" si="10"/>
        <v>295.36680259704588</v>
      </c>
      <c r="AO40">
        <f t="shared" si="11"/>
        <v>297.78708686828611</v>
      </c>
      <c r="AP40">
        <f t="shared" si="12"/>
        <v>33.125995353326289</v>
      </c>
      <c r="AQ40">
        <f t="shared" si="13"/>
        <v>-0.93964095943905779</v>
      </c>
      <c r="AR40">
        <f t="shared" si="14"/>
        <v>2.6887956500939665</v>
      </c>
      <c r="AS40">
        <f t="shared" si="15"/>
        <v>33.571948200976102</v>
      </c>
      <c r="AT40">
        <f t="shared" si="16"/>
        <v>20.309315830980985</v>
      </c>
      <c r="AU40">
        <f t="shared" si="17"/>
        <v>23.426944732666016</v>
      </c>
      <c r="AV40">
        <f t="shared" si="18"/>
        <v>2.8934156841933416</v>
      </c>
      <c r="AW40">
        <f t="shared" si="19"/>
        <v>0.15194289650859558</v>
      </c>
      <c r="AX40">
        <f t="shared" si="20"/>
        <v>1.0622114633252495</v>
      </c>
      <c r="AY40">
        <f t="shared" si="21"/>
        <v>1.8312042208680921</v>
      </c>
      <c r="AZ40">
        <f t="shared" si="22"/>
        <v>9.5700319610373202E-2</v>
      </c>
      <c r="BA40">
        <f t="shared" si="23"/>
        <v>6.8187603984287444</v>
      </c>
      <c r="BB40">
        <f t="shared" si="24"/>
        <v>0.23733893636252859</v>
      </c>
      <c r="BC40">
        <f t="shared" si="25"/>
        <v>41.368653411946021</v>
      </c>
      <c r="BD40">
        <f t="shared" si="26"/>
        <v>346.60741970553164</v>
      </c>
      <c r="BE40">
        <f t="shared" si="27"/>
        <v>3.0411845970495201E-2</v>
      </c>
    </row>
    <row r="41" spans="1:57" x14ac:dyDescent="0.3">
      <c r="A41" s="1">
        <v>31</v>
      </c>
      <c r="B41" s="1" t="s">
        <v>99</v>
      </c>
      <c r="C41" s="1">
        <v>1719.49996156618</v>
      </c>
      <c r="D41" s="1">
        <v>0</v>
      </c>
      <c r="E41" s="1" t="s">
        <v>169</v>
      </c>
      <c r="F41">
        <f t="shared" si="0"/>
        <v>23.570886349064899</v>
      </c>
      <c r="G41">
        <f t="shared" si="1"/>
        <v>0.23312635724577738</v>
      </c>
      <c r="H41">
        <f t="shared" si="2"/>
        <v>180.04183258017264</v>
      </c>
      <c r="I41">
        <f t="shared" si="3"/>
        <v>4.0414531754152963</v>
      </c>
      <c r="J41">
        <f t="shared" si="4"/>
        <v>1.4667480569975881</v>
      </c>
      <c r="K41">
        <f t="shared" si="5"/>
        <v>21.874729156494141</v>
      </c>
      <c r="L41" s="1">
        <v>6</v>
      </c>
      <c r="M41">
        <f t="shared" si="6"/>
        <v>1.4200000166893005</v>
      </c>
      <c r="N41" s="1">
        <v>1</v>
      </c>
      <c r="O41">
        <f t="shared" si="7"/>
        <v>2.8400000333786011</v>
      </c>
      <c r="P41" s="1">
        <v>24.653657913208008</v>
      </c>
      <c r="Q41" s="1">
        <v>21.874729156494141</v>
      </c>
      <c r="R41" s="1">
        <v>24.937602996826172</v>
      </c>
      <c r="S41" s="1">
        <v>398.71612548828125</v>
      </c>
      <c r="T41" s="1">
        <v>361.21893310546875</v>
      </c>
      <c r="U41" s="1">
        <v>8.5995817184448242</v>
      </c>
      <c r="V41" s="1">
        <v>14.565679550170898</v>
      </c>
      <c r="W41" s="1">
        <v>22.112993240356445</v>
      </c>
      <c r="X41" s="1">
        <v>37.454238891601563</v>
      </c>
      <c r="Y41" s="1">
        <v>400.52175903320313</v>
      </c>
      <c r="Z41" s="1">
        <v>224.82591247558594</v>
      </c>
      <c r="AA41" s="1">
        <v>235.41390991210938</v>
      </c>
      <c r="AB41" s="1">
        <v>80.089218139648438</v>
      </c>
      <c r="AC41" s="1">
        <v>35.255699157714844</v>
      </c>
      <c r="AD41" s="1">
        <v>0.56111997365951538</v>
      </c>
      <c r="AE41" s="1">
        <v>0.3333333432674408</v>
      </c>
      <c r="AF41" s="1">
        <v>-0.21956524252891541</v>
      </c>
      <c r="AG41" s="1">
        <v>2.737391471862793</v>
      </c>
      <c r="AH41" s="1">
        <v>1</v>
      </c>
      <c r="AI41" s="1">
        <v>0</v>
      </c>
      <c r="AJ41" s="1">
        <v>0.15999999642372131</v>
      </c>
      <c r="AK41" s="1">
        <v>111115</v>
      </c>
      <c r="AL41">
        <f t="shared" si="8"/>
        <v>0.66753626505533836</v>
      </c>
      <c r="AM41">
        <f t="shared" si="9"/>
        <v>4.0414531754152964E-3</v>
      </c>
      <c r="AN41">
        <f t="shared" si="10"/>
        <v>295.02472915649412</v>
      </c>
      <c r="AO41">
        <f t="shared" si="11"/>
        <v>297.80365791320799</v>
      </c>
      <c r="AP41">
        <f t="shared" si="12"/>
        <v>35.972145192053631</v>
      </c>
      <c r="AQ41">
        <f t="shared" si="13"/>
        <v>-1.3214013362673822</v>
      </c>
      <c r="AR41">
        <f t="shared" si="14"/>
        <v>2.6333019438434415</v>
      </c>
      <c r="AS41">
        <f t="shared" si="15"/>
        <v>32.879606081955451</v>
      </c>
      <c r="AT41">
        <f t="shared" si="16"/>
        <v>18.313926531784553</v>
      </c>
      <c r="AU41">
        <f t="shared" si="17"/>
        <v>23.264193534851074</v>
      </c>
      <c r="AV41">
        <f t="shared" si="18"/>
        <v>2.8651272751583976</v>
      </c>
      <c r="AW41">
        <f t="shared" si="19"/>
        <v>0.21544146846004675</v>
      </c>
      <c r="AX41">
        <f t="shared" si="20"/>
        <v>1.1665538868458534</v>
      </c>
      <c r="AY41">
        <f t="shared" si="21"/>
        <v>1.6985733883125442</v>
      </c>
      <c r="AZ41">
        <f t="shared" si="22"/>
        <v>0.13613545143209299</v>
      </c>
      <c r="BA41">
        <f t="shared" si="23"/>
        <v>14.41940960377551</v>
      </c>
      <c r="BB41">
        <f t="shared" si="24"/>
        <v>0.49842855974441408</v>
      </c>
      <c r="BC41">
        <f t="shared" si="25"/>
        <v>47.274638263043855</v>
      </c>
      <c r="BD41">
        <f t="shared" si="26"/>
        <v>350.01446261348002</v>
      </c>
      <c r="BE41">
        <f t="shared" si="27"/>
        <v>3.1835973787228487E-2</v>
      </c>
    </row>
    <row r="42" spans="1:57" x14ac:dyDescent="0.3">
      <c r="A42" s="1">
        <v>32</v>
      </c>
      <c r="B42" s="1" t="s">
        <v>100</v>
      </c>
      <c r="C42" s="1">
        <v>1768.4999604709446</v>
      </c>
      <c r="D42" s="1">
        <v>0</v>
      </c>
      <c r="E42" s="1" t="s">
        <v>169</v>
      </c>
      <c r="F42">
        <f t="shared" si="0"/>
        <v>21.645831666409951</v>
      </c>
      <c r="G42">
        <f t="shared" si="1"/>
        <v>0.11493943879092922</v>
      </c>
      <c r="H42">
        <f t="shared" si="2"/>
        <v>45.786452028574871</v>
      </c>
      <c r="I42">
        <f t="shared" si="3"/>
        <v>2.5008773514061247</v>
      </c>
      <c r="J42">
        <f t="shared" si="4"/>
        <v>1.7707139521878315</v>
      </c>
      <c r="K42">
        <f t="shared" si="5"/>
        <v>22.619073867797852</v>
      </c>
      <c r="L42" s="1">
        <v>6</v>
      </c>
      <c r="M42">
        <f t="shared" si="6"/>
        <v>1.4200000166893005</v>
      </c>
      <c r="N42" s="1">
        <v>1</v>
      </c>
      <c r="O42">
        <f t="shared" si="7"/>
        <v>2.8400000333786011</v>
      </c>
      <c r="P42" s="1">
        <v>24.668516159057617</v>
      </c>
      <c r="Q42" s="1">
        <v>22.619073867797852</v>
      </c>
      <c r="R42" s="1">
        <v>24.950675964355469</v>
      </c>
      <c r="S42" s="1">
        <v>398.74090576171875</v>
      </c>
      <c r="T42" s="1">
        <v>364.94351196289063</v>
      </c>
      <c r="U42" s="1">
        <v>8.5941352844238281</v>
      </c>
      <c r="V42" s="1">
        <v>12.29490852355957</v>
      </c>
      <c r="W42" s="1">
        <v>22.078447341918945</v>
      </c>
      <c r="X42" s="1">
        <v>31.585783004760742</v>
      </c>
      <c r="Y42" s="1">
        <v>400.47781372070313</v>
      </c>
      <c r="Z42" s="1">
        <v>237.21246337890625</v>
      </c>
      <c r="AA42" s="1">
        <v>229.50349426269531</v>
      </c>
      <c r="AB42" s="1">
        <v>80.085868835449219</v>
      </c>
      <c r="AC42" s="1">
        <v>35.255699157714844</v>
      </c>
      <c r="AD42" s="1">
        <v>0.56111997365951538</v>
      </c>
      <c r="AE42" s="1">
        <v>0.66666668653488159</v>
      </c>
      <c r="AF42" s="1">
        <v>-0.21956524252891541</v>
      </c>
      <c r="AG42" s="1">
        <v>2.737391471862793</v>
      </c>
      <c r="AH42" s="1">
        <v>1</v>
      </c>
      <c r="AI42" s="1">
        <v>0</v>
      </c>
      <c r="AJ42" s="1">
        <v>0.15999999642372131</v>
      </c>
      <c r="AK42" s="1">
        <v>111115</v>
      </c>
      <c r="AL42">
        <f t="shared" si="8"/>
        <v>0.66746302286783843</v>
      </c>
      <c r="AM42">
        <f t="shared" si="9"/>
        <v>2.5008773514061246E-3</v>
      </c>
      <c r="AN42">
        <f t="shared" si="10"/>
        <v>295.76907386779783</v>
      </c>
      <c r="AO42">
        <f t="shared" si="11"/>
        <v>297.81851615905759</v>
      </c>
      <c r="AP42">
        <f t="shared" si="12"/>
        <v>37.953993292287123</v>
      </c>
      <c r="AQ42">
        <f t="shared" si="13"/>
        <v>-0.58530229395899669</v>
      </c>
      <c r="AR42">
        <f t="shared" si="14"/>
        <v>2.7553623835494698</v>
      </c>
      <c r="AS42">
        <f t="shared" si="15"/>
        <v>34.405100720213902</v>
      </c>
      <c r="AT42">
        <f t="shared" si="16"/>
        <v>22.110192196654332</v>
      </c>
      <c r="AU42">
        <f t="shared" si="17"/>
        <v>23.643795013427734</v>
      </c>
      <c r="AV42">
        <f t="shared" si="18"/>
        <v>2.9314866770016672</v>
      </c>
      <c r="AW42">
        <f t="shared" si="19"/>
        <v>0.11046859439157708</v>
      </c>
      <c r="AX42">
        <f t="shared" si="20"/>
        <v>0.98464843136163838</v>
      </c>
      <c r="AY42">
        <f t="shared" si="21"/>
        <v>1.9468382456400288</v>
      </c>
      <c r="AZ42">
        <f t="shared" si="22"/>
        <v>6.9431095471350471E-2</v>
      </c>
      <c r="BA42">
        <f t="shared" si="23"/>
        <v>3.6668477916010347</v>
      </c>
      <c r="BB42">
        <f t="shared" si="24"/>
        <v>0.12546175100444223</v>
      </c>
      <c r="BC42">
        <f t="shared" si="25"/>
        <v>36.758743856391895</v>
      </c>
      <c r="BD42">
        <f t="shared" si="26"/>
        <v>354.65412027056391</v>
      </c>
      <c r="BE42">
        <f t="shared" si="27"/>
        <v>2.2435199150573081E-2</v>
      </c>
    </row>
    <row r="43" spans="1:57" x14ac:dyDescent="0.3">
      <c r="A43" s="1">
        <v>33</v>
      </c>
      <c r="B43" s="1" t="s">
        <v>101</v>
      </c>
      <c r="C43" s="1">
        <v>1889.999957755208</v>
      </c>
      <c r="D43" s="1">
        <v>0</v>
      </c>
      <c r="E43" s="2" t="s">
        <v>170</v>
      </c>
      <c r="F43">
        <f t="shared" si="0"/>
        <v>25.134517054128096</v>
      </c>
      <c r="G43">
        <f t="shared" si="1"/>
        <v>0.12920441708716796</v>
      </c>
      <c r="H43">
        <f t="shared" si="2"/>
        <v>30.235485789438609</v>
      </c>
      <c r="I43">
        <f t="shared" si="3"/>
        <v>2.9554398643506565</v>
      </c>
      <c r="J43">
        <f t="shared" si="4"/>
        <v>1.8676655279433898</v>
      </c>
      <c r="K43">
        <f t="shared" si="5"/>
        <v>23.574026107788086</v>
      </c>
      <c r="L43" s="1">
        <v>6</v>
      </c>
      <c r="M43">
        <f t="shared" si="6"/>
        <v>1.4200000166893005</v>
      </c>
      <c r="N43" s="1">
        <v>1</v>
      </c>
      <c r="O43">
        <f t="shared" si="7"/>
        <v>2.8400000333786011</v>
      </c>
      <c r="P43" s="1">
        <v>24.674339294433594</v>
      </c>
      <c r="Q43" s="1">
        <v>23.574026107788086</v>
      </c>
      <c r="R43" s="1">
        <v>24.881757736206055</v>
      </c>
      <c r="S43" s="1">
        <v>400.27972412109375</v>
      </c>
      <c r="T43" s="1">
        <v>361.05218505859375</v>
      </c>
      <c r="U43" s="1">
        <v>8.7639751434326172</v>
      </c>
      <c r="V43" s="1">
        <v>13.130594253540039</v>
      </c>
      <c r="W43" s="1">
        <v>22.505859375</v>
      </c>
      <c r="X43" s="1">
        <v>33.719322204589844</v>
      </c>
      <c r="Y43" s="1">
        <v>400.76312255859375</v>
      </c>
      <c r="Z43" s="1">
        <v>361.0384521484375</v>
      </c>
      <c r="AA43" s="1">
        <v>348.537353515625</v>
      </c>
      <c r="AB43" s="1">
        <v>80.082038879394531</v>
      </c>
      <c r="AC43" s="1">
        <v>35.255699157714844</v>
      </c>
      <c r="AD43" s="1">
        <v>0.56111997365951538</v>
      </c>
      <c r="AE43" s="1">
        <v>0.3333333432674408</v>
      </c>
      <c r="AF43" s="1">
        <v>-0.21956524252891541</v>
      </c>
      <c r="AG43" s="1">
        <v>2.737391471862793</v>
      </c>
      <c r="AH43" s="1">
        <v>1</v>
      </c>
      <c r="AI43" s="1">
        <v>0</v>
      </c>
      <c r="AJ43" s="1">
        <v>0.15999999642372131</v>
      </c>
      <c r="AK43" s="1">
        <v>111115</v>
      </c>
      <c r="AL43">
        <f t="shared" si="8"/>
        <v>0.6679385375976562</v>
      </c>
      <c r="AM43">
        <f t="shared" si="9"/>
        <v>2.9554398643506564E-3</v>
      </c>
      <c r="AN43">
        <f t="shared" si="10"/>
        <v>296.72402610778806</v>
      </c>
      <c r="AO43">
        <f t="shared" si="11"/>
        <v>297.82433929443357</v>
      </c>
      <c r="AP43">
        <f t="shared" si="12"/>
        <v>57.766151052575879</v>
      </c>
      <c r="AQ43">
        <f t="shared" si="13"/>
        <v>-0.71353716961790403</v>
      </c>
      <c r="AR43">
        <f t="shared" si="14"/>
        <v>2.9191902874649376</v>
      </c>
      <c r="AS43">
        <f t="shared" si="15"/>
        <v>36.452497068179149</v>
      </c>
      <c r="AT43">
        <f t="shared" si="16"/>
        <v>23.32190281463911</v>
      </c>
      <c r="AU43">
        <f t="shared" si="17"/>
        <v>24.12418270111084</v>
      </c>
      <c r="AV43">
        <f t="shared" si="18"/>
        <v>3.0173889290666041</v>
      </c>
      <c r="AW43">
        <f t="shared" si="19"/>
        <v>0.12358210926925527</v>
      </c>
      <c r="AX43">
        <f t="shared" si="20"/>
        <v>1.0515247595215478</v>
      </c>
      <c r="AY43">
        <f t="shared" si="21"/>
        <v>1.9658641695450563</v>
      </c>
      <c r="AZ43">
        <f t="shared" si="22"/>
        <v>7.7725008143058119E-2</v>
      </c>
      <c r="BA43">
        <f t="shared" si="23"/>
        <v>2.4213193485272035</v>
      </c>
      <c r="BB43">
        <f t="shared" si="24"/>
        <v>8.3742702691390197E-2</v>
      </c>
      <c r="BC43">
        <f t="shared" si="25"/>
        <v>37.249457870424571</v>
      </c>
      <c r="BD43">
        <f t="shared" si="26"/>
        <v>349.10443941624379</v>
      </c>
      <c r="BE43">
        <f t="shared" si="27"/>
        <v>2.6818539909339491E-2</v>
      </c>
    </row>
    <row r="44" spans="1:57" x14ac:dyDescent="0.3">
      <c r="A44" s="1">
        <v>34</v>
      </c>
      <c r="B44" s="1" t="s">
        <v>102</v>
      </c>
      <c r="C44" s="1">
        <v>1928.499956894666</v>
      </c>
      <c r="D44" s="1">
        <v>0</v>
      </c>
      <c r="E44" s="2" t="s">
        <v>170</v>
      </c>
      <c r="F44">
        <f t="shared" si="0"/>
        <v>23.473744165854541</v>
      </c>
      <c r="G44">
        <f t="shared" si="1"/>
        <v>8.8719491146699636E-2</v>
      </c>
      <c r="H44">
        <f t="shared" si="2"/>
        <v>-76.411028105362419</v>
      </c>
      <c r="I44">
        <f t="shared" si="3"/>
        <v>2.182158836521658</v>
      </c>
      <c r="J44">
        <f t="shared" si="4"/>
        <v>1.9818041339426586</v>
      </c>
      <c r="K44">
        <f t="shared" si="5"/>
        <v>23.69257926940918</v>
      </c>
      <c r="L44" s="1">
        <v>6</v>
      </c>
      <c r="M44">
        <f t="shared" si="6"/>
        <v>1.4200000166893005</v>
      </c>
      <c r="N44" s="1">
        <v>1</v>
      </c>
      <c r="O44">
        <f t="shared" si="7"/>
        <v>2.8400000333786011</v>
      </c>
      <c r="P44" s="1">
        <v>24.683134078979492</v>
      </c>
      <c r="Q44" s="1">
        <v>23.69257926940918</v>
      </c>
      <c r="R44" s="1">
        <v>24.905820846557617</v>
      </c>
      <c r="S44" s="1">
        <v>400.3861083984375</v>
      </c>
      <c r="T44" s="1">
        <v>364.05813598632813</v>
      </c>
      <c r="U44" s="1">
        <v>8.7390909194946289</v>
      </c>
      <c r="V44" s="1">
        <v>11.966559410095215</v>
      </c>
      <c r="W44" s="1">
        <v>22.430187225341797</v>
      </c>
      <c r="X44" s="1">
        <v>30.713970184326172</v>
      </c>
      <c r="Y44" s="1">
        <v>400.81802368164063</v>
      </c>
      <c r="Z44" s="1">
        <v>300.55865478515625</v>
      </c>
      <c r="AA44" s="1">
        <v>288.48715209960938</v>
      </c>
      <c r="AB44" s="1">
        <v>80.082115173339844</v>
      </c>
      <c r="AC44" s="1">
        <v>35.255699157714844</v>
      </c>
      <c r="AD44" s="1">
        <v>0.56111997365951538</v>
      </c>
      <c r="AE44" s="1">
        <v>0.66666668653488159</v>
      </c>
      <c r="AF44" s="1">
        <v>-0.21956524252891541</v>
      </c>
      <c r="AG44" s="1">
        <v>2.737391471862793</v>
      </c>
      <c r="AH44" s="1">
        <v>1</v>
      </c>
      <c r="AI44" s="1">
        <v>0</v>
      </c>
      <c r="AJ44" s="1">
        <v>0.15999999642372131</v>
      </c>
      <c r="AK44" s="1">
        <v>111115</v>
      </c>
      <c r="AL44">
        <f t="shared" si="8"/>
        <v>0.66803003946940098</v>
      </c>
      <c r="AM44">
        <f t="shared" si="9"/>
        <v>2.1821588365216579E-3</v>
      </c>
      <c r="AN44">
        <f t="shared" si="10"/>
        <v>296.84257926940916</v>
      </c>
      <c r="AO44">
        <f t="shared" si="11"/>
        <v>297.83313407897947</v>
      </c>
      <c r="AP44">
        <f t="shared" si="12"/>
        <v>48.089383690743489</v>
      </c>
      <c r="AQ44">
        <f t="shared" si="13"/>
        <v>-0.43820592905910072</v>
      </c>
      <c r="AR44">
        <f t="shared" si="14"/>
        <v>2.9401115228505175</v>
      </c>
      <c r="AS44">
        <f t="shared" si="15"/>
        <v>36.713709627756067</v>
      </c>
      <c r="AT44">
        <f t="shared" si="16"/>
        <v>24.747150217660852</v>
      </c>
      <c r="AU44">
        <f t="shared" si="17"/>
        <v>24.187856674194336</v>
      </c>
      <c r="AV44">
        <f t="shared" si="18"/>
        <v>3.0289385851798891</v>
      </c>
      <c r="AW44">
        <f t="shared" si="19"/>
        <v>8.6031917945027112E-2</v>
      </c>
      <c r="AX44">
        <f t="shared" si="20"/>
        <v>0.95830738890785871</v>
      </c>
      <c r="AY44">
        <f t="shared" si="21"/>
        <v>2.0706311962720303</v>
      </c>
      <c r="AZ44">
        <f t="shared" si="22"/>
        <v>5.4005119868127609E-2</v>
      </c>
      <c r="BA44">
        <f t="shared" si="23"/>
        <v>-6.1191567532469406</v>
      </c>
      <c r="BB44">
        <f t="shared" si="24"/>
        <v>-0.2098868849568355</v>
      </c>
      <c r="BC44">
        <f t="shared" si="25"/>
        <v>33.005515737259593</v>
      </c>
      <c r="BD44">
        <f t="shared" si="26"/>
        <v>352.89984223581564</v>
      </c>
      <c r="BE44">
        <f t="shared" si="27"/>
        <v>2.1954190389260744E-2</v>
      </c>
    </row>
    <row r="45" spans="1:57" x14ac:dyDescent="0.3">
      <c r="A45" s="1">
        <v>35</v>
      </c>
      <c r="B45" s="1" t="s">
        <v>103</v>
      </c>
      <c r="C45" s="1">
        <v>1964.4999560900033</v>
      </c>
      <c r="D45" s="1">
        <v>0</v>
      </c>
      <c r="E45" s="2" t="s">
        <v>170</v>
      </c>
      <c r="F45">
        <f t="shared" si="0"/>
        <v>23.532254812011757</v>
      </c>
      <c r="G45">
        <f t="shared" si="1"/>
        <v>0.14732844826759534</v>
      </c>
      <c r="H45">
        <f t="shared" si="2"/>
        <v>89.182544064805128</v>
      </c>
      <c r="I45">
        <f t="shared" si="3"/>
        <v>2.9062697812163867</v>
      </c>
      <c r="J45">
        <f t="shared" si="4"/>
        <v>1.6232160804713354</v>
      </c>
      <c r="K45">
        <f t="shared" si="5"/>
        <v>22.075954437255859</v>
      </c>
      <c r="L45" s="1">
        <v>6</v>
      </c>
      <c r="M45">
        <f t="shared" si="6"/>
        <v>1.4200000166893005</v>
      </c>
      <c r="N45" s="1">
        <v>1</v>
      </c>
      <c r="O45">
        <f t="shared" si="7"/>
        <v>2.8400000333786011</v>
      </c>
      <c r="P45" s="1">
        <v>24.689336776733398</v>
      </c>
      <c r="Q45" s="1">
        <v>22.075954437255859</v>
      </c>
      <c r="R45" s="1">
        <v>24.923969268798828</v>
      </c>
      <c r="S45" s="1">
        <v>400.363037109375</v>
      </c>
      <c r="T45" s="1">
        <v>363.55889892578125</v>
      </c>
      <c r="U45" s="1">
        <v>8.7257919311523438</v>
      </c>
      <c r="V45" s="1">
        <v>13.019207954406738</v>
      </c>
      <c r="W45" s="1">
        <v>22.387788772583008</v>
      </c>
      <c r="X45" s="1">
        <v>33.403419494628906</v>
      </c>
      <c r="Y45" s="1">
        <v>400.86016845703125</v>
      </c>
      <c r="Z45" s="1">
        <v>236.95301818847656</v>
      </c>
      <c r="AA45" s="1">
        <v>251.38020324707031</v>
      </c>
      <c r="AB45" s="1">
        <v>80.082244873046875</v>
      </c>
      <c r="AC45" s="1">
        <v>35.255699157714844</v>
      </c>
      <c r="AD45" s="1">
        <v>0.56111997365951538</v>
      </c>
      <c r="AE45" s="1">
        <v>0.3333333432674408</v>
      </c>
      <c r="AF45" s="1">
        <v>-0.21956524252891541</v>
      </c>
      <c r="AG45" s="1">
        <v>2.737391471862793</v>
      </c>
      <c r="AH45" s="1">
        <v>1</v>
      </c>
      <c r="AI45" s="1">
        <v>0</v>
      </c>
      <c r="AJ45" s="1">
        <v>0.15999999642372131</v>
      </c>
      <c r="AK45" s="1">
        <v>111115</v>
      </c>
      <c r="AL45">
        <f t="shared" si="8"/>
        <v>0.66810028076171857</v>
      </c>
      <c r="AM45">
        <f t="shared" si="9"/>
        <v>2.9062697812163867E-3</v>
      </c>
      <c r="AN45">
        <f t="shared" si="10"/>
        <v>295.22595443725584</v>
      </c>
      <c r="AO45">
        <f t="shared" si="11"/>
        <v>297.83933677673338</v>
      </c>
      <c r="AP45">
        <f t="shared" si="12"/>
        <v>37.912482062746221</v>
      </c>
      <c r="AQ45">
        <f t="shared" si="13"/>
        <v>-0.72421599724975294</v>
      </c>
      <c r="AR45">
        <f t="shared" si="14"/>
        <v>2.6658234799292555</v>
      </c>
      <c r="AS45">
        <f t="shared" si="15"/>
        <v>33.288570820602537</v>
      </c>
      <c r="AT45">
        <f t="shared" si="16"/>
        <v>20.269362866195799</v>
      </c>
      <c r="AU45">
        <f t="shared" si="17"/>
        <v>23.382645606994629</v>
      </c>
      <c r="AV45">
        <f t="shared" si="18"/>
        <v>2.8856917914323641</v>
      </c>
      <c r="AW45">
        <f t="shared" si="19"/>
        <v>0.14006253432398497</v>
      </c>
      <c r="AX45">
        <f t="shared" si="20"/>
        <v>1.0426073994579201</v>
      </c>
      <c r="AY45">
        <f t="shared" si="21"/>
        <v>1.843084391974444</v>
      </c>
      <c r="AZ45">
        <f t="shared" si="22"/>
        <v>8.8164117536668182E-2</v>
      </c>
      <c r="BA45">
        <f t="shared" si="23"/>
        <v>7.1419383321990173</v>
      </c>
      <c r="BB45">
        <f t="shared" si="24"/>
        <v>0.24530425284132931</v>
      </c>
      <c r="BC45">
        <f t="shared" si="25"/>
        <v>40.741021407389077</v>
      </c>
      <c r="BD45">
        <f t="shared" si="26"/>
        <v>352.37279201633078</v>
      </c>
      <c r="BE45">
        <f t="shared" si="27"/>
        <v>2.7207778772427846E-2</v>
      </c>
    </row>
    <row r="46" spans="1:57" x14ac:dyDescent="0.3">
      <c r="A46" s="1">
        <v>36</v>
      </c>
      <c r="B46" s="1" t="s">
        <v>104</v>
      </c>
      <c r="C46" s="1">
        <v>1998.499955330044</v>
      </c>
      <c r="D46" s="1">
        <v>0</v>
      </c>
      <c r="E46" s="2" t="s">
        <v>170</v>
      </c>
      <c r="F46">
        <f t="shared" si="0"/>
        <v>23.144775386456814</v>
      </c>
      <c r="G46">
        <f t="shared" si="1"/>
        <v>0.16354906387741344</v>
      </c>
      <c r="H46">
        <f t="shared" si="2"/>
        <v>118.54062810749639</v>
      </c>
      <c r="I46">
        <f t="shared" si="3"/>
        <v>3.1939109852262342</v>
      </c>
      <c r="J46">
        <f t="shared" si="4"/>
        <v>1.6150729624417908</v>
      </c>
      <c r="K46">
        <f t="shared" si="5"/>
        <v>22.228715896606445</v>
      </c>
      <c r="L46" s="1">
        <v>6</v>
      </c>
      <c r="M46">
        <f t="shared" si="6"/>
        <v>1.4200000166893005</v>
      </c>
      <c r="N46" s="1">
        <v>1</v>
      </c>
      <c r="O46">
        <f t="shared" si="7"/>
        <v>2.8400000333786011</v>
      </c>
      <c r="P46" s="1">
        <v>24.681970596313477</v>
      </c>
      <c r="Q46" s="1">
        <v>22.228715896606445</v>
      </c>
      <c r="R46" s="1">
        <v>24.935380935668945</v>
      </c>
      <c r="S46" s="1">
        <v>400.43780517578125</v>
      </c>
      <c r="T46" s="1">
        <v>364.04196166992188</v>
      </c>
      <c r="U46" s="1">
        <v>8.714085578918457</v>
      </c>
      <c r="V46" s="1">
        <v>13.432123184204102</v>
      </c>
      <c r="W46" s="1">
        <v>22.367576599121094</v>
      </c>
      <c r="X46" s="1">
        <v>34.477977752685547</v>
      </c>
      <c r="Y46" s="1">
        <v>400.71871948242188</v>
      </c>
      <c r="Z46" s="1">
        <v>189.8846435546875</v>
      </c>
      <c r="AA46" s="1">
        <v>195.00233459472656</v>
      </c>
      <c r="AB46" s="1">
        <v>80.082176208496094</v>
      </c>
      <c r="AC46" s="1">
        <v>35.255699157714844</v>
      </c>
      <c r="AD46" s="1">
        <v>0.56111997365951538</v>
      </c>
      <c r="AE46" s="1">
        <v>0.3333333432674408</v>
      </c>
      <c r="AF46" s="1">
        <v>-0.21956524252891541</v>
      </c>
      <c r="AG46" s="1">
        <v>2.737391471862793</v>
      </c>
      <c r="AH46" s="1">
        <v>1</v>
      </c>
      <c r="AI46" s="1">
        <v>0</v>
      </c>
      <c r="AJ46" s="1">
        <v>0.15999999642372131</v>
      </c>
      <c r="AK46" s="1">
        <v>111115</v>
      </c>
      <c r="AL46">
        <f t="shared" si="8"/>
        <v>0.6678645324707031</v>
      </c>
      <c r="AM46">
        <f t="shared" si="9"/>
        <v>3.1939109852262343E-3</v>
      </c>
      <c r="AN46">
        <f t="shared" si="10"/>
        <v>295.37871589660642</v>
      </c>
      <c r="AO46">
        <f t="shared" si="11"/>
        <v>297.83197059631345</v>
      </c>
      <c r="AP46">
        <f t="shared" si="12"/>
        <v>30.381542289669596</v>
      </c>
      <c r="AQ46">
        <f t="shared" si="13"/>
        <v>-0.98562139718989794</v>
      </c>
      <c r="AR46">
        <f t="shared" si="14"/>
        <v>2.6907466181334492</v>
      </c>
      <c r="AS46">
        <f t="shared" si="15"/>
        <v>33.599818905120891</v>
      </c>
      <c r="AT46">
        <f t="shared" si="16"/>
        <v>20.16769572091679</v>
      </c>
      <c r="AU46">
        <f t="shared" si="17"/>
        <v>23.455343246459961</v>
      </c>
      <c r="AV46">
        <f t="shared" si="18"/>
        <v>2.8983766889470233</v>
      </c>
      <c r="AW46">
        <f t="shared" si="19"/>
        <v>0.15464350068232036</v>
      </c>
      <c r="AX46">
        <f t="shared" si="20"/>
        <v>1.0756736556916584</v>
      </c>
      <c r="AY46">
        <f t="shared" si="21"/>
        <v>1.8227030332553649</v>
      </c>
      <c r="AZ46">
        <f t="shared" si="22"/>
        <v>9.7414698147699333E-2</v>
      </c>
      <c r="BA46">
        <f t="shared" si="23"/>
        <v>9.4929914679703309</v>
      </c>
      <c r="BB46">
        <f t="shared" si="24"/>
        <v>0.32562352857272425</v>
      </c>
      <c r="BC46">
        <f t="shared" si="25"/>
        <v>41.878366870344522</v>
      </c>
      <c r="BD46">
        <f t="shared" si="26"/>
        <v>353.04004392186272</v>
      </c>
      <c r="BE46">
        <f t="shared" si="27"/>
        <v>2.7454828749689453E-2</v>
      </c>
    </row>
    <row r="47" spans="1:57" x14ac:dyDescent="0.3">
      <c r="A47" s="1">
        <v>37</v>
      </c>
      <c r="B47" s="1" t="s">
        <v>105</v>
      </c>
      <c r="C47" s="1">
        <v>2036.4999544806778</v>
      </c>
      <c r="D47" s="1">
        <v>0</v>
      </c>
      <c r="E47" s="2" t="s">
        <v>170</v>
      </c>
      <c r="F47">
        <f t="shared" si="0"/>
        <v>24.176659876281928</v>
      </c>
      <c r="G47">
        <f t="shared" si="1"/>
        <v>0.19605789926600345</v>
      </c>
      <c r="H47">
        <f t="shared" si="2"/>
        <v>144.75802620594342</v>
      </c>
      <c r="I47">
        <f t="shared" si="3"/>
        <v>3.86293375655459</v>
      </c>
      <c r="J47">
        <f t="shared" si="4"/>
        <v>1.6451326131650328</v>
      </c>
      <c r="K47">
        <f t="shared" si="5"/>
        <v>22.879110336303711</v>
      </c>
      <c r="L47" s="1">
        <v>6</v>
      </c>
      <c r="M47">
        <f t="shared" si="6"/>
        <v>1.4200000166893005</v>
      </c>
      <c r="N47" s="1">
        <v>1</v>
      </c>
      <c r="O47">
        <f t="shared" si="7"/>
        <v>2.8400000333786011</v>
      </c>
      <c r="P47" s="1">
        <v>24.681642532348633</v>
      </c>
      <c r="Q47" s="1">
        <v>22.879110336303711</v>
      </c>
      <c r="R47" s="1">
        <v>24.93853759765625</v>
      </c>
      <c r="S47" s="1">
        <v>400.50027465820313</v>
      </c>
      <c r="T47" s="1">
        <v>362.1859130859375</v>
      </c>
      <c r="U47" s="1">
        <v>8.7071123123168945</v>
      </c>
      <c r="V47" s="1">
        <v>14.410676002502441</v>
      </c>
      <c r="W47" s="1">
        <v>22.349824905395508</v>
      </c>
      <c r="X47" s="1">
        <v>36.989997863769531</v>
      </c>
      <c r="Y47" s="1">
        <v>400.51446533203125</v>
      </c>
      <c r="Z47" s="1">
        <v>202.42973327636719</v>
      </c>
      <c r="AA47" s="1">
        <v>194.74928283691406</v>
      </c>
      <c r="AB47" s="1">
        <v>80.081130981445313</v>
      </c>
      <c r="AC47" s="1">
        <v>35.255699157714844</v>
      </c>
      <c r="AD47" s="1">
        <v>0.56111997365951538</v>
      </c>
      <c r="AE47" s="1">
        <v>0.3333333432674408</v>
      </c>
      <c r="AF47" s="1">
        <v>-0.21956524252891541</v>
      </c>
      <c r="AG47" s="1">
        <v>2.737391471862793</v>
      </c>
      <c r="AH47" s="1">
        <v>1</v>
      </c>
      <c r="AI47" s="1">
        <v>0</v>
      </c>
      <c r="AJ47" s="1">
        <v>0.15999999642372131</v>
      </c>
      <c r="AK47" s="1">
        <v>111115</v>
      </c>
      <c r="AL47">
        <f t="shared" si="8"/>
        <v>0.66752410888671865</v>
      </c>
      <c r="AM47">
        <f t="shared" si="9"/>
        <v>3.8629337565545901E-3</v>
      </c>
      <c r="AN47">
        <f t="shared" si="10"/>
        <v>296.02911033630369</v>
      </c>
      <c r="AO47">
        <f t="shared" si="11"/>
        <v>297.83164253234861</v>
      </c>
      <c r="AP47">
        <f t="shared" si="12"/>
        <v>32.388756600273609</v>
      </c>
      <c r="AQ47">
        <f t="shared" si="13"/>
        <v>-1.3975972952727511</v>
      </c>
      <c r="AR47">
        <f t="shared" si="14"/>
        <v>2.7991558456526016</v>
      </c>
      <c r="AS47">
        <f t="shared" si="15"/>
        <v>34.953999916674036</v>
      </c>
      <c r="AT47">
        <f t="shared" si="16"/>
        <v>20.543323914171594</v>
      </c>
      <c r="AU47">
        <f t="shared" si="17"/>
        <v>23.780376434326172</v>
      </c>
      <c r="AV47">
        <f t="shared" si="18"/>
        <v>2.9556895996875761</v>
      </c>
      <c r="AW47">
        <f t="shared" si="19"/>
        <v>0.18339717252186133</v>
      </c>
      <c r="AX47">
        <f t="shared" si="20"/>
        <v>1.1540232324875688</v>
      </c>
      <c r="AY47">
        <f t="shared" si="21"/>
        <v>1.8016663672000073</v>
      </c>
      <c r="AZ47">
        <f t="shared" si="22"/>
        <v>0.11569723490920907</v>
      </c>
      <c r="BA47">
        <f t="shared" si="23"/>
        <v>11.592386457213648</v>
      </c>
      <c r="BB47">
        <f t="shared" si="24"/>
        <v>0.39967878643473365</v>
      </c>
      <c r="BC47">
        <f t="shared" si="25"/>
        <v>43.631557524355301</v>
      </c>
      <c r="BD47">
        <f t="shared" si="26"/>
        <v>350.69348687136727</v>
      </c>
      <c r="BE47">
        <f t="shared" si="27"/>
        <v>3.0079410243672056E-2</v>
      </c>
    </row>
    <row r="48" spans="1:57" x14ac:dyDescent="0.3">
      <c r="A48" s="1">
        <v>38</v>
      </c>
      <c r="B48" s="1" t="s">
        <v>106</v>
      </c>
      <c r="C48" s="1">
        <v>2095.4999531619251</v>
      </c>
      <c r="D48" s="1">
        <v>0</v>
      </c>
      <c r="E48" s="2" t="s">
        <v>170</v>
      </c>
      <c r="F48">
        <f t="shared" si="0"/>
        <v>20.510216180877809</v>
      </c>
      <c r="G48">
        <f t="shared" si="1"/>
        <v>0.25554694676110673</v>
      </c>
      <c r="H48">
        <f t="shared" si="2"/>
        <v>219.65694039651979</v>
      </c>
      <c r="I48">
        <f t="shared" si="3"/>
        <v>4.622558970674441</v>
      </c>
      <c r="J48">
        <f t="shared" si="4"/>
        <v>1.5392014202596482</v>
      </c>
      <c r="K48">
        <f t="shared" si="5"/>
        <v>22.762971878051758</v>
      </c>
      <c r="L48" s="1">
        <v>6</v>
      </c>
      <c r="M48">
        <f t="shared" si="6"/>
        <v>1.4200000166893005</v>
      </c>
      <c r="N48" s="1">
        <v>1</v>
      </c>
      <c r="O48">
        <f t="shared" si="7"/>
        <v>2.8400000333786011</v>
      </c>
      <c r="P48" s="1">
        <v>24.724777221679688</v>
      </c>
      <c r="Q48" s="1">
        <v>22.762971878051758</v>
      </c>
      <c r="R48" s="1">
        <v>24.986093521118164</v>
      </c>
      <c r="S48" s="1">
        <v>400.36337280273438</v>
      </c>
      <c r="T48" s="1">
        <v>367.11248779296875</v>
      </c>
      <c r="U48" s="1">
        <v>8.6750574111938477</v>
      </c>
      <c r="V48" s="1">
        <v>15.489212989807129</v>
      </c>
      <c r="W48" s="1">
        <v>22.208917617797852</v>
      </c>
      <c r="X48" s="1">
        <v>39.653759002685547</v>
      </c>
      <c r="Y48" s="1">
        <v>400.72103881835938</v>
      </c>
      <c r="Z48" s="1">
        <v>210.44390869140625</v>
      </c>
      <c r="AA48" s="1">
        <v>184.68592834472656</v>
      </c>
      <c r="AB48" s="1">
        <v>80.076408386230469</v>
      </c>
      <c r="AC48" s="1">
        <v>35.255699157714844</v>
      </c>
      <c r="AD48" s="1">
        <v>0.56111997365951538</v>
      </c>
      <c r="AE48" s="1">
        <v>1</v>
      </c>
      <c r="AF48" s="1">
        <v>-0.21956524252891541</v>
      </c>
      <c r="AG48" s="1">
        <v>2.737391471862793</v>
      </c>
      <c r="AH48" s="1">
        <v>1</v>
      </c>
      <c r="AI48" s="1">
        <v>0</v>
      </c>
      <c r="AJ48" s="1">
        <v>0.15999999642372131</v>
      </c>
      <c r="AK48" s="1">
        <v>111115</v>
      </c>
      <c r="AL48">
        <f t="shared" si="8"/>
        <v>0.66786839803059894</v>
      </c>
      <c r="AM48">
        <f t="shared" si="9"/>
        <v>4.6225589706744407E-3</v>
      </c>
      <c r="AN48">
        <f t="shared" si="10"/>
        <v>295.91297187805174</v>
      </c>
      <c r="AO48">
        <f t="shared" si="11"/>
        <v>297.87477722167966</v>
      </c>
      <c r="AP48">
        <f t="shared" si="12"/>
        <v>33.671024638018935</v>
      </c>
      <c r="AQ48">
        <f t="shared" si="13"/>
        <v>-1.75939781754859</v>
      </c>
      <c r="AR48">
        <f t="shared" si="14"/>
        <v>2.7795219652127496</v>
      </c>
      <c r="AS48">
        <f t="shared" si="15"/>
        <v>34.710872043690486</v>
      </c>
      <c r="AT48">
        <f t="shared" si="16"/>
        <v>19.221659053883357</v>
      </c>
      <c r="AU48">
        <f t="shared" si="17"/>
        <v>23.743874549865723</v>
      </c>
      <c r="AV48">
        <f t="shared" si="18"/>
        <v>2.9492042324169394</v>
      </c>
      <c r="AW48">
        <f t="shared" si="19"/>
        <v>0.23445075845645477</v>
      </c>
      <c r="AX48">
        <f t="shared" si="20"/>
        <v>1.2403205449531014</v>
      </c>
      <c r="AY48">
        <f t="shared" si="21"/>
        <v>1.708883687463838</v>
      </c>
      <c r="AZ48">
        <f t="shared" si="22"/>
        <v>0.14829150010942083</v>
      </c>
      <c r="BA48">
        <f t="shared" si="23"/>
        <v>17.589338864061602</v>
      </c>
      <c r="BB48">
        <f t="shared" si="24"/>
        <v>0.59833687956808002</v>
      </c>
      <c r="BC48">
        <f t="shared" si="25"/>
        <v>47.886980300997237</v>
      </c>
      <c r="BD48">
        <f t="shared" si="26"/>
        <v>357.36291331453288</v>
      </c>
      <c r="BE48">
        <f t="shared" si="27"/>
        <v>2.7483890511000836E-2</v>
      </c>
    </row>
    <row r="49" spans="1:57" x14ac:dyDescent="0.3">
      <c r="A49" s="1">
        <v>39</v>
      </c>
      <c r="B49" s="1" t="s">
        <v>107</v>
      </c>
      <c r="C49" s="1">
        <v>2148.4999519772828</v>
      </c>
      <c r="D49" s="1">
        <v>0</v>
      </c>
      <c r="E49" s="2" t="s">
        <v>170</v>
      </c>
      <c r="F49">
        <f t="shared" si="0"/>
        <v>23.844973079519896</v>
      </c>
      <c r="G49">
        <f t="shared" si="1"/>
        <v>0.19121936015339566</v>
      </c>
      <c r="H49">
        <f t="shared" si="2"/>
        <v>143.9849142332574</v>
      </c>
      <c r="I49">
        <f t="shared" si="3"/>
        <v>3.4745376537131598</v>
      </c>
      <c r="J49">
        <f t="shared" si="4"/>
        <v>1.5168108234454136</v>
      </c>
      <c r="K49">
        <f t="shared" si="5"/>
        <v>21.791616439819336</v>
      </c>
      <c r="L49" s="1">
        <v>6</v>
      </c>
      <c r="M49">
        <f t="shared" si="6"/>
        <v>1.4200000166893005</v>
      </c>
      <c r="N49" s="1">
        <v>1</v>
      </c>
      <c r="O49">
        <f t="shared" si="7"/>
        <v>2.8400000333786011</v>
      </c>
      <c r="P49" s="1">
        <v>24.73480224609375</v>
      </c>
      <c r="Q49" s="1">
        <v>21.791616439819336</v>
      </c>
      <c r="R49" s="1">
        <v>24.995738983154297</v>
      </c>
      <c r="S49" s="1">
        <v>400.38912963867188</v>
      </c>
      <c r="T49" s="1">
        <v>362.79840087890625</v>
      </c>
      <c r="U49" s="1">
        <v>8.646245002746582</v>
      </c>
      <c r="V49" s="1">
        <v>13.777026176452637</v>
      </c>
      <c r="W49" s="1">
        <v>22.120809555053711</v>
      </c>
      <c r="X49" s="1">
        <v>35.247550964355469</v>
      </c>
      <c r="Y49" s="1">
        <v>400.71896362304688</v>
      </c>
      <c r="Z49" s="1">
        <v>192.64468383789063</v>
      </c>
      <c r="AA49" s="1">
        <v>214.24986267089844</v>
      </c>
      <c r="AB49" s="1">
        <v>80.072456359863281</v>
      </c>
      <c r="AC49" s="1">
        <v>35.255699157714844</v>
      </c>
      <c r="AD49" s="1">
        <v>0.56111997365951538</v>
      </c>
      <c r="AE49" s="1">
        <v>0.3333333432674408</v>
      </c>
      <c r="AF49" s="1">
        <v>-0.21956524252891541</v>
      </c>
      <c r="AG49" s="1">
        <v>2.737391471862793</v>
      </c>
      <c r="AH49" s="1">
        <v>1</v>
      </c>
      <c r="AI49" s="1">
        <v>0</v>
      </c>
      <c r="AJ49" s="1">
        <v>0.15999999642372131</v>
      </c>
      <c r="AK49" s="1">
        <v>111115</v>
      </c>
      <c r="AL49">
        <f t="shared" si="8"/>
        <v>0.66786493937174474</v>
      </c>
      <c r="AM49">
        <f t="shared" si="9"/>
        <v>3.4745376537131598E-3</v>
      </c>
      <c r="AN49">
        <f t="shared" si="10"/>
        <v>294.94161643981931</v>
      </c>
      <c r="AO49">
        <f t="shared" si="11"/>
        <v>297.88480224609373</v>
      </c>
      <c r="AP49">
        <f t="shared" si="12"/>
        <v>30.823148725111423</v>
      </c>
      <c r="AQ49">
        <f t="shared" si="13"/>
        <v>-1.0634082532196809</v>
      </c>
      <c r="AR49">
        <f t="shared" si="14"/>
        <v>2.6199711507281114</v>
      </c>
      <c r="AS49">
        <f t="shared" si="15"/>
        <v>32.720004728634564</v>
      </c>
      <c r="AT49">
        <f t="shared" si="16"/>
        <v>18.942978552181927</v>
      </c>
      <c r="AU49">
        <f t="shared" si="17"/>
        <v>23.263209342956543</v>
      </c>
      <c r="AV49">
        <f t="shared" si="18"/>
        <v>2.8649569475557386</v>
      </c>
      <c r="AW49">
        <f t="shared" si="19"/>
        <v>0.17915660950740284</v>
      </c>
      <c r="AX49">
        <f t="shared" si="20"/>
        <v>1.1031603272826978</v>
      </c>
      <c r="AY49">
        <f t="shared" si="21"/>
        <v>1.7617966202730408</v>
      </c>
      <c r="AZ49">
        <f t="shared" si="22"/>
        <v>0.11299756844913363</v>
      </c>
      <c r="BA49">
        <f t="shared" si="23"/>
        <v>11.529225761421161</v>
      </c>
      <c r="BB49">
        <f t="shared" si="24"/>
        <v>0.39687306747891715</v>
      </c>
      <c r="BC49">
        <f t="shared" si="25"/>
        <v>44.46691451121557</v>
      </c>
      <c r="BD49">
        <f t="shared" si="26"/>
        <v>351.46364268207049</v>
      </c>
      <c r="BE49">
        <f t="shared" si="27"/>
        <v>3.0168479770989937E-2</v>
      </c>
    </row>
    <row r="50" spans="1:57" x14ac:dyDescent="0.3">
      <c r="A50" s="1">
        <v>40</v>
      </c>
      <c r="B50" s="1" t="s">
        <v>108</v>
      </c>
      <c r="C50" s="1">
        <v>2179.4999512843788</v>
      </c>
      <c r="D50" s="1">
        <v>0</v>
      </c>
      <c r="E50" s="2" t="s">
        <v>170</v>
      </c>
      <c r="F50">
        <f t="shared" si="0"/>
        <v>27.23561974822114</v>
      </c>
      <c r="G50">
        <f t="shared" si="1"/>
        <v>0.16818359338786579</v>
      </c>
      <c r="H50">
        <f t="shared" si="2"/>
        <v>79.10801085412821</v>
      </c>
      <c r="I50">
        <f t="shared" si="3"/>
        <v>3.0302072062818395</v>
      </c>
      <c r="J50">
        <f t="shared" si="4"/>
        <v>1.4938361047875435</v>
      </c>
      <c r="K50">
        <f t="shared" si="5"/>
        <v>21.317167282104492</v>
      </c>
      <c r="L50" s="1">
        <v>6</v>
      </c>
      <c r="M50">
        <f t="shared" si="6"/>
        <v>1.4200000166893005</v>
      </c>
      <c r="N50" s="1">
        <v>1</v>
      </c>
      <c r="O50">
        <f t="shared" si="7"/>
        <v>2.8400000333786011</v>
      </c>
      <c r="P50" s="1">
        <v>24.728090286254883</v>
      </c>
      <c r="Q50" s="1">
        <v>21.317167282104492</v>
      </c>
      <c r="R50" s="1">
        <v>24.998683929443359</v>
      </c>
      <c r="S50" s="1">
        <v>400.35964965820313</v>
      </c>
      <c r="T50" s="1">
        <v>357.96942138671875</v>
      </c>
      <c r="U50" s="1">
        <v>8.6512632369995117</v>
      </c>
      <c r="V50" s="1">
        <v>13.127372741699219</v>
      </c>
      <c r="W50" s="1">
        <v>22.142953872680664</v>
      </c>
      <c r="X50" s="1">
        <v>33.599582672119141</v>
      </c>
      <c r="Y50" s="1">
        <v>400.8519287109375</v>
      </c>
      <c r="Z50" s="1">
        <v>372.90414428710938</v>
      </c>
      <c r="AA50" s="1">
        <v>388.59005737304688</v>
      </c>
      <c r="AB50" s="1">
        <v>80.074012756347656</v>
      </c>
      <c r="AC50" s="1">
        <v>35.255699157714844</v>
      </c>
      <c r="AD50" s="1">
        <v>0.56111997365951538</v>
      </c>
      <c r="AE50" s="1">
        <v>0.3333333432674408</v>
      </c>
      <c r="AF50" s="1">
        <v>-0.21956524252891541</v>
      </c>
      <c r="AG50" s="1">
        <v>2.737391471862793</v>
      </c>
      <c r="AH50" s="1">
        <v>1</v>
      </c>
      <c r="AI50" s="1">
        <v>0</v>
      </c>
      <c r="AJ50" s="1">
        <v>0.15999999642372131</v>
      </c>
      <c r="AK50" s="1">
        <v>111115</v>
      </c>
      <c r="AL50">
        <f t="shared" si="8"/>
        <v>0.66808654785156241</v>
      </c>
      <c r="AM50">
        <f t="shared" si="9"/>
        <v>3.0302072062818393E-3</v>
      </c>
      <c r="AN50">
        <f t="shared" si="10"/>
        <v>294.46716728210447</v>
      </c>
      <c r="AO50">
        <f t="shared" si="11"/>
        <v>297.87809028625486</v>
      </c>
      <c r="AP50">
        <f t="shared" si="12"/>
        <v>59.664661752328357</v>
      </c>
      <c r="AQ50">
        <f t="shared" si="13"/>
        <v>-0.42600188960442981</v>
      </c>
      <c r="AR50">
        <f t="shared" si="14"/>
        <v>2.5449975171636972</v>
      </c>
      <c r="AS50">
        <f t="shared" si="15"/>
        <v>31.78306456187871</v>
      </c>
      <c r="AT50">
        <f t="shared" si="16"/>
        <v>18.655691820179491</v>
      </c>
      <c r="AU50">
        <f t="shared" si="17"/>
        <v>23.022628784179688</v>
      </c>
      <c r="AV50">
        <f t="shared" si="18"/>
        <v>2.8235860088323115</v>
      </c>
      <c r="AW50">
        <f t="shared" si="19"/>
        <v>0.15878066969890878</v>
      </c>
      <c r="AX50">
        <f t="shared" si="20"/>
        <v>1.0511614123761537</v>
      </c>
      <c r="AY50">
        <f t="shared" si="21"/>
        <v>1.7724245964561578</v>
      </c>
      <c r="AZ50">
        <f t="shared" si="22"/>
        <v>0.10004194301168969</v>
      </c>
      <c r="BA50">
        <f t="shared" si="23"/>
        <v>6.3344958702627512</v>
      </c>
      <c r="BB50">
        <f t="shared" si="24"/>
        <v>0.22099097332860412</v>
      </c>
      <c r="BC50">
        <f t="shared" si="25"/>
        <v>43.31176579495569</v>
      </c>
      <c r="BD50">
        <f t="shared" si="26"/>
        <v>345.02291215152081</v>
      </c>
      <c r="BE50">
        <f t="shared" si="27"/>
        <v>3.4189694141164143E-2</v>
      </c>
    </row>
    <row r="51" spans="1:57" x14ac:dyDescent="0.3">
      <c r="A51" s="1">
        <v>41</v>
      </c>
      <c r="B51" s="1" t="s">
        <v>109</v>
      </c>
      <c r="C51" s="1">
        <v>2220.4999503679574</v>
      </c>
      <c r="D51" s="1">
        <v>0</v>
      </c>
      <c r="E51" s="2" t="s">
        <v>170</v>
      </c>
      <c r="F51">
        <f t="shared" si="0"/>
        <v>27.376514173982805</v>
      </c>
      <c r="G51">
        <f t="shared" si="1"/>
        <v>0.14548878108039384</v>
      </c>
      <c r="H51">
        <f t="shared" si="2"/>
        <v>36.692164756160608</v>
      </c>
      <c r="I51">
        <f t="shared" si="3"/>
        <v>3.0175429575756532</v>
      </c>
      <c r="J51">
        <f t="shared" si="4"/>
        <v>1.7043682010494687</v>
      </c>
      <c r="K51">
        <f t="shared" si="5"/>
        <v>22.607267379760742</v>
      </c>
      <c r="L51" s="1">
        <v>6</v>
      </c>
      <c r="M51">
        <f t="shared" si="6"/>
        <v>1.4200000166893005</v>
      </c>
      <c r="N51" s="1">
        <v>1</v>
      </c>
      <c r="O51">
        <f t="shared" si="7"/>
        <v>2.8400000333786011</v>
      </c>
      <c r="P51" s="1">
        <v>24.748075485229492</v>
      </c>
      <c r="Q51" s="1">
        <v>22.607267379760742</v>
      </c>
      <c r="R51" s="1">
        <v>25.007848739624023</v>
      </c>
      <c r="S51" s="1">
        <v>400.39773559570313</v>
      </c>
      <c r="T51" s="1">
        <v>357.80203247070313</v>
      </c>
      <c r="U51" s="1">
        <v>8.6432809829711914</v>
      </c>
      <c r="V51" s="1">
        <v>13.101024627685547</v>
      </c>
      <c r="W51" s="1">
        <v>22.095466613769531</v>
      </c>
      <c r="X51" s="1">
        <v>33.491130828857422</v>
      </c>
      <c r="Y51" s="1">
        <v>400.83193969726563</v>
      </c>
      <c r="Z51" s="1">
        <v>444.28173828125</v>
      </c>
      <c r="AA51" s="1">
        <v>444.00802612304688</v>
      </c>
      <c r="AB51" s="1">
        <v>80.071609497070313</v>
      </c>
      <c r="AC51" s="1">
        <v>35.255699157714844</v>
      </c>
      <c r="AD51" s="1">
        <v>0.56111997365951538</v>
      </c>
      <c r="AE51" s="1">
        <v>0.3333333432674408</v>
      </c>
      <c r="AF51" s="1">
        <v>-0.21956524252891541</v>
      </c>
      <c r="AG51" s="1">
        <v>2.737391471862793</v>
      </c>
      <c r="AH51" s="1">
        <v>1</v>
      </c>
      <c r="AI51" s="1">
        <v>0</v>
      </c>
      <c r="AJ51" s="1">
        <v>0.15999999642372131</v>
      </c>
      <c r="AK51" s="1">
        <v>111115</v>
      </c>
      <c r="AL51">
        <f t="shared" si="8"/>
        <v>0.66805323282877593</v>
      </c>
      <c r="AM51">
        <f t="shared" si="9"/>
        <v>3.0175429575756531E-3</v>
      </c>
      <c r="AN51">
        <f t="shared" si="10"/>
        <v>295.75726737976072</v>
      </c>
      <c r="AO51">
        <f t="shared" si="11"/>
        <v>297.89807548522947</v>
      </c>
      <c r="AP51">
        <f t="shared" si="12"/>
        <v>71.085076536124689</v>
      </c>
      <c r="AQ51">
        <f t="shared" si="13"/>
        <v>-0.45001023735016105</v>
      </c>
      <c r="AR51">
        <f t="shared" si="14"/>
        <v>2.7533883290490069</v>
      </c>
      <c r="AS51">
        <f t="shared" si="15"/>
        <v>34.386574047193953</v>
      </c>
      <c r="AT51">
        <f t="shared" si="16"/>
        <v>21.285549419508406</v>
      </c>
      <c r="AU51">
        <f t="shared" si="17"/>
        <v>23.677671432495117</v>
      </c>
      <c r="AV51">
        <f t="shared" si="18"/>
        <v>2.9374735302675155</v>
      </c>
      <c r="AW51">
        <f t="shared" si="19"/>
        <v>0.13839882471621484</v>
      </c>
      <c r="AX51">
        <f t="shared" si="20"/>
        <v>1.0490201279995381</v>
      </c>
      <c r="AY51">
        <f t="shared" si="21"/>
        <v>1.8884534022679773</v>
      </c>
      <c r="AZ51">
        <f t="shared" si="22"/>
        <v>8.7109486751033291E-2</v>
      </c>
      <c r="BA51">
        <f t="shared" si="23"/>
        <v>2.9380006879574587</v>
      </c>
      <c r="BB51">
        <f t="shared" si="24"/>
        <v>0.10254878795068043</v>
      </c>
      <c r="BC51">
        <f t="shared" si="25"/>
        <v>39.683650771180325</v>
      </c>
      <c r="BD51">
        <f t="shared" si="26"/>
        <v>344.78854877334226</v>
      </c>
      <c r="BE51">
        <f t="shared" si="27"/>
        <v>3.1509167914006958E-2</v>
      </c>
    </row>
    <row r="52" spans="1:57" x14ac:dyDescent="0.3">
      <c r="A52" s="1">
        <v>42</v>
      </c>
      <c r="B52" s="1" t="s">
        <v>110</v>
      </c>
      <c r="C52" s="1">
        <v>2262.9999494180083</v>
      </c>
      <c r="D52" s="1">
        <v>0</v>
      </c>
      <c r="E52" s="2" t="s">
        <v>170</v>
      </c>
      <c r="F52">
        <f t="shared" si="0"/>
        <v>29.068596804932913</v>
      </c>
      <c r="G52">
        <f t="shared" si="1"/>
        <v>0.17407236834411724</v>
      </c>
      <c r="H52">
        <f t="shared" si="2"/>
        <v>65.67171050550634</v>
      </c>
      <c r="I52">
        <f t="shared" si="3"/>
        <v>3.8563886336240825</v>
      </c>
      <c r="J52">
        <f t="shared" si="4"/>
        <v>1.8340463773526452</v>
      </c>
      <c r="K52">
        <f t="shared" si="5"/>
        <v>23.921648025512695</v>
      </c>
      <c r="L52" s="1">
        <v>6</v>
      </c>
      <c r="M52">
        <f t="shared" si="6"/>
        <v>1.4200000166893005</v>
      </c>
      <c r="N52" s="1">
        <v>1</v>
      </c>
      <c r="O52">
        <f t="shared" si="7"/>
        <v>2.8400000333786011</v>
      </c>
      <c r="P52" s="1">
        <v>24.781560897827148</v>
      </c>
      <c r="Q52" s="1">
        <v>23.921648025512695</v>
      </c>
      <c r="R52" s="1">
        <v>25.033031463623047</v>
      </c>
      <c r="S52" s="1">
        <v>400.30340576171875</v>
      </c>
      <c r="T52" s="1">
        <v>354.7222900390625</v>
      </c>
      <c r="U52" s="1">
        <v>8.6308536529541016</v>
      </c>
      <c r="V52" s="1">
        <v>14.32337760925293</v>
      </c>
      <c r="W52" s="1">
        <v>22.018945693969727</v>
      </c>
      <c r="X52" s="1">
        <v>36.541656494140625</v>
      </c>
      <c r="Y52" s="1">
        <v>400.64675903320313</v>
      </c>
      <c r="Z52" s="1">
        <v>488.46817016601563</v>
      </c>
      <c r="AA52" s="1">
        <v>492.30706787109375</v>
      </c>
      <c r="AB52" s="1">
        <v>80.069168090820313</v>
      </c>
      <c r="AC52" s="1">
        <v>35.255699157714844</v>
      </c>
      <c r="AD52" s="1">
        <v>0.56111997365951538</v>
      </c>
      <c r="AE52" s="1">
        <v>0.3333333432674408</v>
      </c>
      <c r="AF52" s="1">
        <v>-0.21956524252891541</v>
      </c>
      <c r="AG52" s="1">
        <v>2.737391471862793</v>
      </c>
      <c r="AH52" s="1">
        <v>1</v>
      </c>
      <c r="AI52" s="1">
        <v>0</v>
      </c>
      <c r="AJ52" s="1">
        <v>0.15999999642372131</v>
      </c>
      <c r="AK52" s="1">
        <v>111115</v>
      </c>
      <c r="AL52">
        <f t="shared" si="8"/>
        <v>0.66774459838867173</v>
      </c>
      <c r="AM52">
        <f t="shared" si="9"/>
        <v>3.8563886336240825E-3</v>
      </c>
      <c r="AN52">
        <f t="shared" si="10"/>
        <v>297.07164802551267</v>
      </c>
      <c r="AO52">
        <f t="shared" si="11"/>
        <v>297.93156089782713</v>
      </c>
      <c r="AP52">
        <f t="shared" si="12"/>
        <v>78.154905479664194</v>
      </c>
      <c r="AQ52">
        <f t="shared" si="13"/>
        <v>-0.97472048505629383</v>
      </c>
      <c r="AR52">
        <f t="shared" si="14"/>
        <v>2.98090730677621</v>
      </c>
      <c r="AS52">
        <f t="shared" si="15"/>
        <v>37.229152966783005</v>
      </c>
      <c r="AT52">
        <f t="shared" si="16"/>
        <v>22.905775357530075</v>
      </c>
      <c r="AU52">
        <f t="shared" si="17"/>
        <v>24.351604461669922</v>
      </c>
      <c r="AV52">
        <f t="shared" si="18"/>
        <v>3.0588180478028533</v>
      </c>
      <c r="AW52">
        <f t="shared" si="19"/>
        <v>0.16401912960850787</v>
      </c>
      <c r="AX52">
        <f t="shared" si="20"/>
        <v>1.1468609294235648</v>
      </c>
      <c r="AY52">
        <f t="shared" si="21"/>
        <v>1.9119571183792885</v>
      </c>
      <c r="AZ52">
        <f t="shared" si="22"/>
        <v>0.10337013741962113</v>
      </c>
      <c r="BA52">
        <f t="shared" si="23"/>
        <v>5.258279227277078</v>
      </c>
      <c r="BB52">
        <f t="shared" si="24"/>
        <v>0.18513556195827019</v>
      </c>
      <c r="BC52">
        <f t="shared" si="25"/>
        <v>40.493035011382474</v>
      </c>
      <c r="BD52">
        <f t="shared" si="26"/>
        <v>340.90447129771042</v>
      </c>
      <c r="BE52">
        <f t="shared" si="27"/>
        <v>3.4528021990241776E-2</v>
      </c>
    </row>
    <row r="53" spans="1:57" x14ac:dyDescent="0.3">
      <c r="A53" s="1">
        <v>43</v>
      </c>
      <c r="B53" s="1" t="s">
        <v>111</v>
      </c>
      <c r="C53" s="1">
        <v>2297.9999486356974</v>
      </c>
      <c r="D53" s="1">
        <v>0</v>
      </c>
      <c r="E53" s="2" t="s">
        <v>170</v>
      </c>
      <c r="F53">
        <f t="shared" si="0"/>
        <v>28.799538265895585</v>
      </c>
      <c r="G53">
        <f t="shared" si="1"/>
        <v>0.27601658412441132</v>
      </c>
      <c r="H53">
        <f t="shared" si="2"/>
        <v>164.81881370617853</v>
      </c>
      <c r="I53">
        <f t="shared" si="3"/>
        <v>5.3500705312587922</v>
      </c>
      <c r="J53">
        <f t="shared" si="4"/>
        <v>1.6570970627288708</v>
      </c>
      <c r="K53">
        <f t="shared" si="5"/>
        <v>23.912509918212891</v>
      </c>
      <c r="L53" s="1">
        <v>6</v>
      </c>
      <c r="M53">
        <f t="shared" si="6"/>
        <v>1.4200000166893005</v>
      </c>
      <c r="N53" s="1">
        <v>1</v>
      </c>
      <c r="O53">
        <f t="shared" si="7"/>
        <v>2.8400000333786011</v>
      </c>
      <c r="P53" s="1">
        <v>24.814716339111328</v>
      </c>
      <c r="Q53" s="1">
        <v>23.912509918212891</v>
      </c>
      <c r="R53" s="1">
        <v>25.065256118774414</v>
      </c>
      <c r="S53" s="1">
        <v>400.33786010742188</v>
      </c>
      <c r="T53" s="1">
        <v>354.37625122070313</v>
      </c>
      <c r="U53" s="1">
        <v>8.6342191696166992</v>
      </c>
      <c r="V53" s="1">
        <v>16.512819290161133</v>
      </c>
      <c r="W53" s="1">
        <v>21.984060287475586</v>
      </c>
      <c r="X53" s="1">
        <v>42.044197082519531</v>
      </c>
      <c r="Y53" s="1">
        <v>400.710205078125</v>
      </c>
      <c r="Z53" s="1">
        <v>541.63970947265625</v>
      </c>
      <c r="AA53" s="1">
        <v>525.47021484375</v>
      </c>
      <c r="AB53" s="1">
        <v>80.069511413574219</v>
      </c>
      <c r="AC53" s="1">
        <v>35.255699157714844</v>
      </c>
      <c r="AD53" s="1">
        <v>0.56111997365951538</v>
      </c>
      <c r="AE53" s="1">
        <v>0.3333333432674408</v>
      </c>
      <c r="AF53" s="1">
        <v>-0.21956524252891541</v>
      </c>
      <c r="AG53" s="1">
        <v>2.737391471862793</v>
      </c>
      <c r="AH53" s="1">
        <v>1</v>
      </c>
      <c r="AI53" s="1">
        <v>0</v>
      </c>
      <c r="AJ53" s="1">
        <v>0.15999999642372131</v>
      </c>
      <c r="AK53" s="1">
        <v>111115</v>
      </c>
      <c r="AL53">
        <f t="shared" si="8"/>
        <v>0.66785034179687486</v>
      </c>
      <c r="AM53">
        <f t="shared" si="9"/>
        <v>5.3500705312587923E-3</v>
      </c>
      <c r="AN53">
        <f t="shared" si="10"/>
        <v>297.06250991821287</v>
      </c>
      <c r="AO53">
        <f t="shared" si="11"/>
        <v>297.96471633911131</v>
      </c>
      <c r="AP53">
        <f t="shared" si="12"/>
        <v>86.662351578570451</v>
      </c>
      <c r="AQ53">
        <f t="shared" si="13"/>
        <v>-1.6496236626347276</v>
      </c>
      <c r="AR53">
        <f t="shared" si="14"/>
        <v>2.9792704353527162</v>
      </c>
      <c r="AS53">
        <f t="shared" si="15"/>
        <v>37.208550205386153</v>
      </c>
      <c r="AT53">
        <f t="shared" si="16"/>
        <v>20.69573091522502</v>
      </c>
      <c r="AU53">
        <f t="shared" si="17"/>
        <v>24.363613128662109</v>
      </c>
      <c r="AV53">
        <f t="shared" si="18"/>
        <v>3.06101940463425</v>
      </c>
      <c r="AW53">
        <f t="shared" si="19"/>
        <v>0.25156704997116974</v>
      </c>
      <c r="AX53">
        <f t="shared" si="20"/>
        <v>1.3221733726238454</v>
      </c>
      <c r="AY53">
        <f t="shared" si="21"/>
        <v>1.7388460320104047</v>
      </c>
      <c r="AZ53">
        <f t="shared" si="22"/>
        <v>0.15925728776536449</v>
      </c>
      <c r="BA53">
        <f t="shared" si="23"/>
        <v>13.196961885218625</v>
      </c>
      <c r="BB53">
        <f t="shared" si="24"/>
        <v>0.46509553938345177</v>
      </c>
      <c r="BC53">
        <f t="shared" si="25"/>
        <v>47.906734530362982</v>
      </c>
      <c r="BD53">
        <f t="shared" si="26"/>
        <v>340.68633002281274</v>
      </c>
      <c r="BE53">
        <f t="shared" si="27"/>
        <v>4.0497422782091209E-2</v>
      </c>
    </row>
    <row r="54" spans="1:57" x14ac:dyDescent="0.3">
      <c r="A54" s="1">
        <v>44</v>
      </c>
      <c r="B54" s="1" t="s">
        <v>112</v>
      </c>
      <c r="C54" s="1">
        <v>2400.999946333468</v>
      </c>
      <c r="D54" s="1">
        <v>0</v>
      </c>
      <c r="E54" s="2" t="s">
        <v>170</v>
      </c>
      <c r="F54">
        <f t="shared" si="0"/>
        <v>22.74907636373915</v>
      </c>
      <c r="G54">
        <f t="shared" si="1"/>
        <v>0.20502233672576145</v>
      </c>
      <c r="H54">
        <f t="shared" si="2"/>
        <v>166.87378392236218</v>
      </c>
      <c r="I54">
        <f t="shared" si="3"/>
        <v>3.9962170127179508</v>
      </c>
      <c r="J54">
        <f t="shared" si="4"/>
        <v>1.6319300379388151</v>
      </c>
      <c r="K54">
        <f t="shared" si="5"/>
        <v>22.851585388183594</v>
      </c>
      <c r="L54" s="1">
        <v>6</v>
      </c>
      <c r="M54">
        <f t="shared" si="6"/>
        <v>1.4200000166893005</v>
      </c>
      <c r="N54" s="1">
        <v>1</v>
      </c>
      <c r="O54">
        <f t="shared" si="7"/>
        <v>2.8400000333786011</v>
      </c>
      <c r="P54" s="1">
        <v>24.922267913818359</v>
      </c>
      <c r="Q54" s="1">
        <v>22.851585388183594</v>
      </c>
      <c r="R54" s="1">
        <v>25.186138153076172</v>
      </c>
      <c r="S54" s="1">
        <v>400.41720581054688</v>
      </c>
      <c r="T54" s="1">
        <v>364.17489624023438</v>
      </c>
      <c r="U54" s="1">
        <v>8.6232089996337891</v>
      </c>
      <c r="V54" s="1">
        <v>14.520036697387695</v>
      </c>
      <c r="W54" s="1">
        <v>21.814603805541992</v>
      </c>
      <c r="X54" s="1">
        <v>36.732131958007813</v>
      </c>
      <c r="Y54" s="1">
        <v>400.70953369140625</v>
      </c>
      <c r="Z54" s="1">
        <v>222.7928466796875</v>
      </c>
      <c r="AA54" s="1">
        <v>191.85549926757813</v>
      </c>
      <c r="AB54" s="1">
        <v>80.066024780273438</v>
      </c>
      <c r="AC54" s="1">
        <v>35.255699157714844</v>
      </c>
      <c r="AD54" s="1">
        <v>0.56111997365951538</v>
      </c>
      <c r="AE54" s="1">
        <v>1</v>
      </c>
      <c r="AF54" s="1">
        <v>-0.21956524252891541</v>
      </c>
      <c r="AG54" s="1">
        <v>2.737391471862793</v>
      </c>
      <c r="AH54" s="1">
        <v>1</v>
      </c>
      <c r="AI54" s="1">
        <v>0</v>
      </c>
      <c r="AJ54" s="1">
        <v>0.15999999642372131</v>
      </c>
      <c r="AK54" s="1">
        <v>111115</v>
      </c>
      <c r="AL54">
        <f t="shared" si="8"/>
        <v>0.66784922281901038</v>
      </c>
      <c r="AM54">
        <f t="shared" si="9"/>
        <v>3.9962170127179506E-3</v>
      </c>
      <c r="AN54">
        <f t="shared" si="10"/>
        <v>296.00158538818357</v>
      </c>
      <c r="AO54">
        <f t="shared" si="11"/>
        <v>298.07226791381834</v>
      </c>
      <c r="AP54">
        <f t="shared" si="12"/>
        <v>35.646854671980691</v>
      </c>
      <c r="AQ54">
        <f t="shared" si="13"/>
        <v>-1.3925322189567657</v>
      </c>
      <c r="AR54">
        <f t="shared" si="14"/>
        <v>2.7944916559623381</v>
      </c>
      <c r="AS54">
        <f t="shared" si="15"/>
        <v>34.90234045753251</v>
      </c>
      <c r="AT54">
        <f t="shared" si="16"/>
        <v>20.382303760144815</v>
      </c>
      <c r="AU54">
        <f t="shared" si="17"/>
        <v>23.886926651000977</v>
      </c>
      <c r="AV54">
        <f t="shared" si="18"/>
        <v>2.9746919897970594</v>
      </c>
      <c r="AW54">
        <f t="shared" si="19"/>
        <v>0.19121811677349526</v>
      </c>
      <c r="AX54">
        <f t="shared" si="20"/>
        <v>1.162561618023523</v>
      </c>
      <c r="AY54">
        <f t="shared" si="21"/>
        <v>1.8121303717735364</v>
      </c>
      <c r="AZ54">
        <f t="shared" si="22"/>
        <v>0.1206793462497167</v>
      </c>
      <c r="BA54">
        <f t="shared" si="23"/>
        <v>13.360920518705845</v>
      </c>
      <c r="BB54">
        <f t="shared" si="24"/>
        <v>0.45822429180368585</v>
      </c>
      <c r="BC54">
        <f t="shared" si="25"/>
        <v>44.153837621402062</v>
      </c>
      <c r="BD54">
        <f t="shared" si="26"/>
        <v>353.36107485639718</v>
      </c>
      <c r="BE54">
        <f t="shared" si="27"/>
        <v>2.8425853759065495E-2</v>
      </c>
    </row>
    <row r="55" spans="1:57" x14ac:dyDescent="0.3">
      <c r="A55" s="1">
        <v>45</v>
      </c>
      <c r="B55" s="1" t="s">
        <v>113</v>
      </c>
      <c r="C55" s="1">
        <v>2719.9999392032623</v>
      </c>
      <c r="D55" s="1">
        <v>0</v>
      </c>
      <c r="E55" s="1" t="s">
        <v>169</v>
      </c>
      <c r="F55">
        <f t="shared" si="0"/>
        <v>26.074314405160056</v>
      </c>
      <c r="G55">
        <f t="shared" si="1"/>
        <v>0.18490942576415667</v>
      </c>
      <c r="H55">
        <f t="shared" si="2"/>
        <v>113.52949563803782</v>
      </c>
      <c r="I55">
        <f t="shared" si="3"/>
        <v>3.5082864498865516</v>
      </c>
      <c r="J55">
        <f t="shared" si="4"/>
        <v>1.5794093380696534</v>
      </c>
      <c r="K55">
        <f t="shared" si="5"/>
        <v>22.205837249755859</v>
      </c>
      <c r="L55" s="1">
        <v>6</v>
      </c>
      <c r="M55">
        <f t="shared" si="6"/>
        <v>1.4200000166893005</v>
      </c>
      <c r="N55" s="1">
        <v>1</v>
      </c>
      <c r="O55">
        <f t="shared" si="7"/>
        <v>2.8400000333786011</v>
      </c>
      <c r="P55" s="1">
        <v>24.850175857543945</v>
      </c>
      <c r="Q55" s="1">
        <v>22.205837249755859</v>
      </c>
      <c r="R55" s="1">
        <v>25.07421875</v>
      </c>
      <c r="S55" s="1">
        <v>400.20794677734375</v>
      </c>
      <c r="T55" s="1">
        <v>359.30258178710938</v>
      </c>
      <c r="U55" s="1">
        <v>8.6582508087158203</v>
      </c>
      <c r="V55" s="1">
        <v>13.835605621337891</v>
      </c>
      <c r="W55" s="1">
        <v>21.994297027587891</v>
      </c>
      <c r="X55" s="1">
        <v>35.146175384521484</v>
      </c>
      <c r="Y55" s="1">
        <v>400.94766235351563</v>
      </c>
      <c r="Z55" s="1">
        <v>302.15231323242188</v>
      </c>
      <c r="AA55" s="1">
        <v>299.36553955078125</v>
      </c>
      <c r="AB55" s="1">
        <v>80.053718566894531</v>
      </c>
      <c r="AC55" s="1">
        <v>35.255699157714844</v>
      </c>
      <c r="AD55" s="1">
        <v>0.56111997365951538</v>
      </c>
      <c r="AE55" s="1">
        <v>0.3333333432674408</v>
      </c>
      <c r="AF55" s="1">
        <v>-0.21956524252891541</v>
      </c>
      <c r="AG55" s="1">
        <v>2.737391471862793</v>
      </c>
      <c r="AH55" s="1">
        <v>1</v>
      </c>
      <c r="AI55" s="1">
        <v>0</v>
      </c>
      <c r="AJ55" s="1">
        <v>0.15999999642372131</v>
      </c>
      <c r="AK55" s="1">
        <v>111115</v>
      </c>
      <c r="AL55">
        <f t="shared" si="8"/>
        <v>0.66824610392252592</v>
      </c>
      <c r="AM55">
        <f t="shared" si="9"/>
        <v>3.5082864498865514E-3</v>
      </c>
      <c r="AN55">
        <f t="shared" si="10"/>
        <v>295.35583724975584</v>
      </c>
      <c r="AO55">
        <f t="shared" si="11"/>
        <v>298.00017585754392</v>
      </c>
      <c r="AP55">
        <f t="shared" si="12"/>
        <v>48.344369036606622</v>
      </c>
      <c r="AQ55">
        <f t="shared" si="13"/>
        <v>-0.91109586345227522</v>
      </c>
      <c r="AR55">
        <f t="shared" si="14"/>
        <v>2.6870010166827809</v>
      </c>
      <c r="AS55">
        <f t="shared" si="15"/>
        <v>33.56497442948222</v>
      </c>
      <c r="AT55">
        <f t="shared" si="16"/>
        <v>19.729368808144329</v>
      </c>
      <c r="AU55">
        <f t="shared" si="17"/>
        <v>23.528006553649902</v>
      </c>
      <c r="AV55">
        <f t="shared" si="18"/>
        <v>2.9111043025497421</v>
      </c>
      <c r="AW55">
        <f t="shared" si="19"/>
        <v>0.17360611364911577</v>
      </c>
      <c r="AX55">
        <f t="shared" si="20"/>
        <v>1.1075916786131275</v>
      </c>
      <c r="AY55">
        <f t="shared" si="21"/>
        <v>1.8035126239366146</v>
      </c>
      <c r="AZ55">
        <f t="shared" si="22"/>
        <v>0.10946572715449</v>
      </c>
      <c r="BA55">
        <f t="shared" si="23"/>
        <v>9.0884582928489603</v>
      </c>
      <c r="BB55">
        <f t="shared" si="24"/>
        <v>0.31597183374904125</v>
      </c>
      <c r="BC55">
        <f t="shared" si="25"/>
        <v>43.47381500487446</v>
      </c>
      <c r="BD55">
        <f t="shared" si="26"/>
        <v>346.90810149370947</v>
      </c>
      <c r="BE55">
        <f t="shared" si="27"/>
        <v>3.2675798459247465E-2</v>
      </c>
    </row>
    <row r="56" spans="1:57" x14ac:dyDescent="0.3">
      <c r="A56" s="1">
        <v>46</v>
      </c>
      <c r="B56" s="1" t="s">
        <v>114</v>
      </c>
      <c r="C56" s="1">
        <v>2764.9999381974339</v>
      </c>
      <c r="D56" s="1">
        <v>0</v>
      </c>
      <c r="E56" s="1" t="s">
        <v>169</v>
      </c>
      <c r="F56">
        <f t="shared" si="0"/>
        <v>24.312657454973557</v>
      </c>
      <c r="G56">
        <f t="shared" si="1"/>
        <v>0.15184145964755913</v>
      </c>
      <c r="H56">
        <f t="shared" si="2"/>
        <v>87.159763035287554</v>
      </c>
      <c r="I56">
        <f t="shared" si="3"/>
        <v>2.9297270475174271</v>
      </c>
      <c r="J56">
        <f t="shared" si="4"/>
        <v>1.5898719376837274</v>
      </c>
      <c r="K56">
        <f t="shared" si="5"/>
        <v>21.845495223999023</v>
      </c>
      <c r="L56" s="1">
        <v>6</v>
      </c>
      <c r="M56">
        <f t="shared" si="6"/>
        <v>1.4200000166893005</v>
      </c>
      <c r="N56" s="1">
        <v>1</v>
      </c>
      <c r="O56">
        <f t="shared" si="7"/>
        <v>2.8400000333786011</v>
      </c>
      <c r="P56" s="1">
        <v>24.826704025268555</v>
      </c>
      <c r="Q56" s="1">
        <v>21.845495223999023</v>
      </c>
      <c r="R56" s="1">
        <v>25.075424194335938</v>
      </c>
      <c r="S56" s="1">
        <v>400.31546020507813</v>
      </c>
      <c r="T56" s="1">
        <v>362.3338623046875</v>
      </c>
      <c r="U56" s="1">
        <v>8.6473598480224609</v>
      </c>
      <c r="V56" s="1">
        <v>12.975844383239746</v>
      </c>
      <c r="W56" s="1">
        <v>21.996788024902344</v>
      </c>
      <c r="X56" s="1">
        <v>33.007400512695313</v>
      </c>
      <c r="Y56" s="1">
        <v>400.83932495117188</v>
      </c>
      <c r="Z56" s="1">
        <v>277.68930053710938</v>
      </c>
      <c r="AA56" s="1">
        <v>274.91806030273438</v>
      </c>
      <c r="AB56" s="1">
        <v>80.051383972167969</v>
      </c>
      <c r="AC56" s="1">
        <v>35.255699157714844</v>
      </c>
      <c r="AD56" s="1">
        <v>0.56111997365951538</v>
      </c>
      <c r="AE56" s="1">
        <v>0.3333333432674408</v>
      </c>
      <c r="AF56" s="1">
        <v>-0.21956524252891541</v>
      </c>
      <c r="AG56" s="1">
        <v>2.737391471862793</v>
      </c>
      <c r="AH56" s="1">
        <v>1</v>
      </c>
      <c r="AI56" s="1">
        <v>0</v>
      </c>
      <c r="AJ56" s="1">
        <v>0.15999999642372131</v>
      </c>
      <c r="AK56" s="1">
        <v>111115</v>
      </c>
      <c r="AL56">
        <f t="shared" si="8"/>
        <v>0.66806554158528642</v>
      </c>
      <c r="AM56">
        <f t="shared" si="9"/>
        <v>2.9297270475174271E-3</v>
      </c>
      <c r="AN56">
        <f t="shared" si="10"/>
        <v>294.995495223999</v>
      </c>
      <c r="AO56">
        <f t="shared" si="11"/>
        <v>297.97670402526853</v>
      </c>
      <c r="AP56">
        <f t="shared" si="12"/>
        <v>44.430287092843173</v>
      </c>
      <c r="AQ56">
        <f t="shared" si="13"/>
        <v>-0.61021304477549609</v>
      </c>
      <c r="AR56">
        <f t="shared" si="14"/>
        <v>2.6286062387695512</v>
      </c>
      <c r="AS56">
        <f t="shared" si="15"/>
        <v>32.836487120365803</v>
      </c>
      <c r="AT56">
        <f t="shared" si="16"/>
        <v>19.860642737126057</v>
      </c>
      <c r="AU56">
        <f t="shared" si="17"/>
        <v>23.336099624633789</v>
      </c>
      <c r="AV56">
        <f t="shared" si="18"/>
        <v>2.8775955769600281</v>
      </c>
      <c r="AW56">
        <f t="shared" si="19"/>
        <v>0.14413522623858896</v>
      </c>
      <c r="AX56">
        <f t="shared" si="20"/>
        <v>1.0387343010858239</v>
      </c>
      <c r="AY56">
        <f t="shared" si="21"/>
        <v>1.8388612758742042</v>
      </c>
      <c r="AZ56">
        <f t="shared" si="22"/>
        <v>9.074656494632162E-2</v>
      </c>
      <c r="BA56">
        <f t="shared" si="23"/>
        <v>6.9772596576609764</v>
      </c>
      <c r="BB56">
        <f t="shared" si="24"/>
        <v>0.24055097274346024</v>
      </c>
      <c r="BC56">
        <f t="shared" si="25"/>
        <v>41.240228146603478</v>
      </c>
      <c r="BD56">
        <f t="shared" si="26"/>
        <v>350.77678935452718</v>
      </c>
      <c r="BE56">
        <f t="shared" si="27"/>
        <v>2.8583976212860247E-2</v>
      </c>
    </row>
    <row r="57" spans="1:57" x14ac:dyDescent="0.3">
      <c r="A57" s="1">
        <v>47</v>
      </c>
      <c r="B57" s="1" t="s">
        <v>115</v>
      </c>
      <c r="C57" s="1">
        <v>2832.9999366775155</v>
      </c>
      <c r="D57" s="1">
        <v>0</v>
      </c>
      <c r="E57" s="1" t="s">
        <v>169</v>
      </c>
      <c r="F57">
        <f t="shared" si="0"/>
        <v>25.499003992619649</v>
      </c>
      <c r="G57">
        <f t="shared" si="1"/>
        <v>0.22491430951852001</v>
      </c>
      <c r="H57">
        <f t="shared" si="2"/>
        <v>157.99240429925106</v>
      </c>
      <c r="I57">
        <f t="shared" si="3"/>
        <v>4.2154604520915075</v>
      </c>
      <c r="J57">
        <f t="shared" si="4"/>
        <v>1.5791348936128733</v>
      </c>
      <c r="K57">
        <f t="shared" si="5"/>
        <v>22.688985824584961</v>
      </c>
      <c r="L57" s="1">
        <v>6</v>
      </c>
      <c r="M57">
        <f t="shared" si="6"/>
        <v>1.4200000166893005</v>
      </c>
      <c r="N57" s="1">
        <v>1</v>
      </c>
      <c r="O57">
        <f t="shared" si="7"/>
        <v>2.8400000333786011</v>
      </c>
      <c r="P57" s="1">
        <v>24.838134765625</v>
      </c>
      <c r="Q57" s="1">
        <v>22.688985824584961</v>
      </c>
      <c r="R57" s="1">
        <v>25.080251693725586</v>
      </c>
      <c r="S57" s="1">
        <v>400.42117309570313</v>
      </c>
      <c r="T57" s="1">
        <v>359.98147583007813</v>
      </c>
      <c r="U57" s="1">
        <v>8.6239461898803711</v>
      </c>
      <c r="V57" s="1">
        <v>14.840227127075195</v>
      </c>
      <c r="W57" s="1">
        <v>21.921552658081055</v>
      </c>
      <c r="X57" s="1">
        <v>37.722969055175781</v>
      </c>
      <c r="Y57" s="1">
        <v>400.84115600585938</v>
      </c>
      <c r="Z57" s="1">
        <v>304.66656494140625</v>
      </c>
      <c r="AA57" s="1">
        <v>308.001953125</v>
      </c>
      <c r="AB57" s="1">
        <v>80.048789978027344</v>
      </c>
      <c r="AC57" s="1">
        <v>35.255699157714844</v>
      </c>
      <c r="AD57" s="1">
        <v>0.56111997365951538</v>
      </c>
      <c r="AE57" s="1">
        <v>0.66666668653488159</v>
      </c>
      <c r="AF57" s="1">
        <v>-0.21956524252891541</v>
      </c>
      <c r="AG57" s="1">
        <v>2.737391471862793</v>
      </c>
      <c r="AH57" s="1">
        <v>1</v>
      </c>
      <c r="AI57" s="1">
        <v>0</v>
      </c>
      <c r="AJ57" s="1">
        <v>0.15999999642372131</v>
      </c>
      <c r="AK57" s="1">
        <v>111115</v>
      </c>
      <c r="AL57">
        <f t="shared" si="8"/>
        <v>0.66806859334309887</v>
      </c>
      <c r="AM57">
        <f t="shared" si="9"/>
        <v>4.2154604520915073E-3</v>
      </c>
      <c r="AN57">
        <f t="shared" si="10"/>
        <v>295.83898582458494</v>
      </c>
      <c r="AO57">
        <f t="shared" si="11"/>
        <v>297.98813476562498</v>
      </c>
      <c r="AP57">
        <f t="shared" si="12"/>
        <v>48.746649301052457</v>
      </c>
      <c r="AQ57">
        <f t="shared" si="13"/>
        <v>-1.341887853796627</v>
      </c>
      <c r="AR57">
        <f t="shared" si="14"/>
        <v>2.7670771181343397</v>
      </c>
      <c r="AS57">
        <f t="shared" si="15"/>
        <v>34.56738220395183</v>
      </c>
      <c r="AT57">
        <f t="shared" si="16"/>
        <v>19.727155076876635</v>
      </c>
      <c r="AU57">
        <f t="shared" si="17"/>
        <v>23.76356029510498</v>
      </c>
      <c r="AV57">
        <f t="shared" si="18"/>
        <v>2.9527002929664836</v>
      </c>
      <c r="AW57">
        <f t="shared" si="19"/>
        <v>0.20840929796952656</v>
      </c>
      <c r="AX57">
        <f t="shared" si="20"/>
        <v>1.1879422245214664</v>
      </c>
      <c r="AY57">
        <f t="shared" si="21"/>
        <v>1.7647580684450173</v>
      </c>
      <c r="AZ57">
        <f t="shared" si="22"/>
        <v>0.13164451420339449</v>
      </c>
      <c r="BA57">
        <f t="shared" si="23"/>
        <v>12.647100789874331</v>
      </c>
      <c r="BB57">
        <f t="shared" si="24"/>
        <v>0.43889037327528524</v>
      </c>
      <c r="BC57">
        <f t="shared" si="25"/>
        <v>45.779759368584159</v>
      </c>
      <c r="BD57">
        <f t="shared" si="26"/>
        <v>347.86047055350969</v>
      </c>
      <c r="BE57">
        <f t="shared" si="27"/>
        <v>3.3557657904137408E-2</v>
      </c>
    </row>
    <row r="58" spans="1:57" x14ac:dyDescent="0.3">
      <c r="A58" s="1">
        <v>48</v>
      </c>
      <c r="B58" s="1" t="s">
        <v>116</v>
      </c>
      <c r="C58" s="1">
        <v>2866.9999359175563</v>
      </c>
      <c r="D58" s="1">
        <v>0</v>
      </c>
      <c r="E58" s="1" t="s">
        <v>169</v>
      </c>
      <c r="F58">
        <f t="shared" si="0"/>
        <v>26.358404464722984</v>
      </c>
      <c r="G58">
        <f t="shared" si="1"/>
        <v>0.2615873366400599</v>
      </c>
      <c r="H58">
        <f t="shared" si="2"/>
        <v>177.50396900697231</v>
      </c>
      <c r="I58">
        <f t="shared" si="3"/>
        <v>4.1850355385697044</v>
      </c>
      <c r="J58">
        <f t="shared" si="4"/>
        <v>1.3659278185243551</v>
      </c>
      <c r="K58">
        <f t="shared" si="5"/>
        <v>21.347785949707031</v>
      </c>
      <c r="L58" s="1">
        <v>6</v>
      </c>
      <c r="M58">
        <f t="shared" si="6"/>
        <v>1.4200000166893005</v>
      </c>
      <c r="N58" s="1">
        <v>1</v>
      </c>
      <c r="O58">
        <f t="shared" si="7"/>
        <v>2.8400000333786011</v>
      </c>
      <c r="P58" s="1">
        <v>24.826580047607422</v>
      </c>
      <c r="Q58" s="1">
        <v>21.347785949707031</v>
      </c>
      <c r="R58" s="1">
        <v>25.085397720336914</v>
      </c>
      <c r="S58" s="1">
        <v>400.56069946289063</v>
      </c>
      <c r="T58" s="1">
        <v>358.84649658203125</v>
      </c>
      <c r="U58" s="1">
        <v>8.6165647506713867</v>
      </c>
      <c r="V58" s="1">
        <v>14.790013313293457</v>
      </c>
      <c r="W58" s="1">
        <v>21.916572570800781</v>
      </c>
      <c r="X58" s="1">
        <v>37.618984222412109</v>
      </c>
      <c r="Y58" s="1">
        <v>400.72955322265625</v>
      </c>
      <c r="Z58" s="1">
        <v>283.31771850585938</v>
      </c>
      <c r="AA58" s="1">
        <v>286.31484985351563</v>
      </c>
      <c r="AB58" s="1">
        <v>80.043930053710938</v>
      </c>
      <c r="AC58" s="1">
        <v>35.255699157714844</v>
      </c>
      <c r="AD58" s="1">
        <v>0.56111997365951538</v>
      </c>
      <c r="AE58" s="1">
        <v>0.66666668653488159</v>
      </c>
      <c r="AF58" s="1">
        <v>-0.21956524252891541</v>
      </c>
      <c r="AG58" s="1">
        <v>2.737391471862793</v>
      </c>
      <c r="AH58" s="1">
        <v>1</v>
      </c>
      <c r="AI58" s="1">
        <v>0</v>
      </c>
      <c r="AJ58" s="1">
        <v>0.15999999642372131</v>
      </c>
      <c r="AK58" s="1">
        <v>111115</v>
      </c>
      <c r="AL58">
        <f t="shared" si="8"/>
        <v>0.66788258870442696</v>
      </c>
      <c r="AM58">
        <f t="shared" si="9"/>
        <v>4.1850355385697046E-3</v>
      </c>
      <c r="AN58">
        <f t="shared" si="10"/>
        <v>294.49778594970701</v>
      </c>
      <c r="AO58">
        <f t="shared" si="11"/>
        <v>297.9765800476074</v>
      </c>
      <c r="AP58">
        <f t="shared" si="12"/>
        <v>45.330833947714382</v>
      </c>
      <c r="AQ58">
        <f t="shared" si="13"/>
        <v>-1.193612171252435</v>
      </c>
      <c r="AR58">
        <f t="shared" si="14"/>
        <v>2.54977860966707</v>
      </c>
      <c r="AS58">
        <f t="shared" si="15"/>
        <v>31.854740365148515</v>
      </c>
      <c r="AT58">
        <f t="shared" si="16"/>
        <v>17.064727051855058</v>
      </c>
      <c r="AU58">
        <f t="shared" si="17"/>
        <v>23.087182998657227</v>
      </c>
      <c r="AV58">
        <f t="shared" si="18"/>
        <v>2.8346353111033844</v>
      </c>
      <c r="AW58">
        <f t="shared" si="19"/>
        <v>0.23952510639244692</v>
      </c>
      <c r="AX58">
        <f t="shared" si="20"/>
        <v>1.183850791142715</v>
      </c>
      <c r="AY58">
        <f t="shared" si="21"/>
        <v>1.6507845199606694</v>
      </c>
      <c r="AZ58">
        <f t="shared" si="22"/>
        <v>0.15154044510137155</v>
      </c>
      <c r="BA58">
        <f t="shared" si="23"/>
        <v>14.208115279450166</v>
      </c>
      <c r="BB58">
        <f t="shared" si="24"/>
        <v>0.49465153121927002</v>
      </c>
      <c r="BC58">
        <f t="shared" si="25"/>
        <v>49.776339282958183</v>
      </c>
      <c r="BD58">
        <f t="shared" si="26"/>
        <v>346.31697348021504</v>
      </c>
      <c r="BE58">
        <f t="shared" si="27"/>
        <v>3.7885087479503705E-2</v>
      </c>
    </row>
    <row r="59" spans="1:57" x14ac:dyDescent="0.3">
      <c r="A59" s="1">
        <v>49</v>
      </c>
      <c r="B59" s="1" t="s">
        <v>117</v>
      </c>
      <c r="C59" s="1">
        <v>2904.9999350681901</v>
      </c>
      <c r="D59" s="1">
        <v>0</v>
      </c>
      <c r="E59" s="1" t="s">
        <v>169</v>
      </c>
      <c r="F59">
        <f t="shared" si="0"/>
        <v>29.352842957806835</v>
      </c>
      <c r="G59">
        <f t="shared" si="1"/>
        <v>0.38491905891600248</v>
      </c>
      <c r="H59">
        <f t="shared" si="2"/>
        <v>210.51465617379992</v>
      </c>
      <c r="I59">
        <f t="shared" si="3"/>
        <v>5.2997337083828624</v>
      </c>
      <c r="J59">
        <f t="shared" si="4"/>
        <v>1.2213929364998684</v>
      </c>
      <c r="K59">
        <f t="shared" si="5"/>
        <v>21.253767013549805</v>
      </c>
      <c r="L59" s="1">
        <v>6</v>
      </c>
      <c r="M59">
        <f t="shared" si="6"/>
        <v>1.4200000166893005</v>
      </c>
      <c r="N59" s="1">
        <v>1</v>
      </c>
      <c r="O59">
        <f t="shared" si="7"/>
        <v>2.8400000333786011</v>
      </c>
      <c r="P59" s="1">
        <v>24.845928192138672</v>
      </c>
      <c r="Q59" s="1">
        <v>21.253767013549805</v>
      </c>
      <c r="R59" s="1">
        <v>25.119726181030273</v>
      </c>
      <c r="S59" s="1">
        <v>400.37518310546875</v>
      </c>
      <c r="T59" s="1">
        <v>353.6207275390625</v>
      </c>
      <c r="U59" s="1">
        <v>8.607426643371582</v>
      </c>
      <c r="V59" s="1">
        <v>16.412208557128906</v>
      </c>
      <c r="W59" s="1">
        <v>21.86859130859375</v>
      </c>
      <c r="X59" s="1">
        <v>41.697929382324219</v>
      </c>
      <c r="Y59" s="1">
        <v>400.7353515625</v>
      </c>
      <c r="Z59" s="1">
        <v>441.79360961914063</v>
      </c>
      <c r="AA59" s="1">
        <v>422.83114624023438</v>
      </c>
      <c r="AB59" s="1">
        <v>80.045875549316406</v>
      </c>
      <c r="AC59" s="1">
        <v>35.255699157714844</v>
      </c>
      <c r="AD59" s="1">
        <v>0.56111997365951538</v>
      </c>
      <c r="AE59" s="1">
        <v>0.3333333432674408</v>
      </c>
      <c r="AF59" s="1">
        <v>-0.21956524252891541</v>
      </c>
      <c r="AG59" s="1">
        <v>2.737391471862793</v>
      </c>
      <c r="AH59" s="1">
        <v>1</v>
      </c>
      <c r="AI59" s="1">
        <v>0</v>
      </c>
      <c r="AJ59" s="1">
        <v>0.15999999642372131</v>
      </c>
      <c r="AK59" s="1">
        <v>111115</v>
      </c>
      <c r="AL59">
        <f t="shared" si="8"/>
        <v>0.66789225260416651</v>
      </c>
      <c r="AM59">
        <f t="shared" si="9"/>
        <v>5.2997337083828628E-3</v>
      </c>
      <c r="AN59">
        <f t="shared" si="10"/>
        <v>294.40376701354978</v>
      </c>
      <c r="AO59">
        <f t="shared" si="11"/>
        <v>297.99592819213865</v>
      </c>
      <c r="AP59">
        <f t="shared" si="12"/>
        <v>70.68697595908543</v>
      </c>
      <c r="AQ59">
        <f t="shared" si="13"/>
        <v>-1.4622319254576082</v>
      </c>
      <c r="AR59">
        <f t="shared" si="14"/>
        <v>2.5351225401532345</v>
      </c>
      <c r="AS59">
        <f t="shared" si="15"/>
        <v>31.670870269778494</v>
      </c>
      <c r="AT59">
        <f t="shared" si="16"/>
        <v>15.258661712649587</v>
      </c>
      <c r="AU59">
        <f t="shared" si="17"/>
        <v>23.049847602844238</v>
      </c>
      <c r="AV59">
        <f t="shared" si="18"/>
        <v>2.8282402647854337</v>
      </c>
      <c r="AW59">
        <f t="shared" si="19"/>
        <v>0.33897598943844859</v>
      </c>
      <c r="AX59">
        <f t="shared" si="20"/>
        <v>1.3137296036533661</v>
      </c>
      <c r="AY59">
        <f t="shared" si="21"/>
        <v>1.5145106611320676</v>
      </c>
      <c r="AZ59">
        <f t="shared" si="22"/>
        <v>0.2155584757382423</v>
      </c>
      <c r="BA59">
        <f t="shared" si="23"/>
        <v>16.850829969395118</v>
      </c>
      <c r="BB59">
        <f t="shared" si="24"/>
        <v>0.59531198196108437</v>
      </c>
      <c r="BC59">
        <f t="shared" si="25"/>
        <v>56.526497025536926</v>
      </c>
      <c r="BD59">
        <f t="shared" si="26"/>
        <v>339.66779179000974</v>
      </c>
      <c r="BE59">
        <f t="shared" si="27"/>
        <v>4.8848122496444511E-2</v>
      </c>
    </row>
    <row r="60" spans="1:57" x14ac:dyDescent="0.3">
      <c r="A60" s="1">
        <v>50</v>
      </c>
      <c r="B60" s="1" t="s">
        <v>118</v>
      </c>
      <c r="C60" s="1">
        <v>2959.4999338500202</v>
      </c>
      <c r="D60" s="1">
        <v>0</v>
      </c>
      <c r="E60" s="1" t="s">
        <v>169</v>
      </c>
      <c r="F60">
        <f t="shared" si="0"/>
        <v>24.336465378955168</v>
      </c>
      <c r="G60">
        <f t="shared" si="1"/>
        <v>0.27049523657837177</v>
      </c>
      <c r="H60">
        <f t="shared" si="2"/>
        <v>196.96617607136918</v>
      </c>
      <c r="I60">
        <f t="shared" si="3"/>
        <v>4.8089197066802445</v>
      </c>
      <c r="J60">
        <f t="shared" si="4"/>
        <v>1.5193673150251155</v>
      </c>
      <c r="K60">
        <f t="shared" si="5"/>
        <v>22.73651123046875</v>
      </c>
      <c r="L60" s="1">
        <v>6</v>
      </c>
      <c r="M60">
        <f t="shared" si="6"/>
        <v>1.4200000166893005</v>
      </c>
      <c r="N60" s="1">
        <v>1</v>
      </c>
      <c r="O60">
        <f t="shared" si="7"/>
        <v>2.8400000333786011</v>
      </c>
      <c r="P60" s="1">
        <v>24.889970779418945</v>
      </c>
      <c r="Q60" s="1">
        <v>22.73651123046875</v>
      </c>
      <c r="R60" s="1">
        <v>25.158777236938477</v>
      </c>
      <c r="S60" s="1">
        <v>400.28631591796875</v>
      </c>
      <c r="T60" s="1">
        <v>361.24465942382813</v>
      </c>
      <c r="U60" s="1">
        <v>8.5995311737060547</v>
      </c>
      <c r="V60" s="1">
        <v>15.687255859375</v>
      </c>
      <c r="W60" s="1">
        <v>21.791145324707031</v>
      </c>
      <c r="X60" s="1">
        <v>39.751384735107422</v>
      </c>
      <c r="Y60" s="1">
        <v>400.70526123046875</v>
      </c>
      <c r="Z60" s="1">
        <v>602.328857421875</v>
      </c>
      <c r="AA60" s="1">
        <v>556.03106689453125</v>
      </c>
      <c r="AB60" s="1">
        <v>80.045753479003906</v>
      </c>
      <c r="AC60" s="1">
        <v>35.255699157714844</v>
      </c>
      <c r="AD60" s="1">
        <v>0.56111997365951538</v>
      </c>
      <c r="AE60" s="1">
        <v>0.3333333432674408</v>
      </c>
      <c r="AF60" s="1">
        <v>-0.21956524252891541</v>
      </c>
      <c r="AG60" s="1">
        <v>2.737391471862793</v>
      </c>
      <c r="AH60" s="1">
        <v>1</v>
      </c>
      <c r="AI60" s="1">
        <v>0</v>
      </c>
      <c r="AJ60" s="1">
        <v>0.15999999642372131</v>
      </c>
      <c r="AK60" s="1">
        <v>111115</v>
      </c>
      <c r="AL60">
        <f t="shared" si="8"/>
        <v>0.66784210205078121</v>
      </c>
      <c r="AM60">
        <f t="shared" si="9"/>
        <v>4.8089197066802447E-3</v>
      </c>
      <c r="AN60">
        <f t="shared" si="10"/>
        <v>295.88651123046873</v>
      </c>
      <c r="AO60">
        <f t="shared" si="11"/>
        <v>298.03997077941892</v>
      </c>
      <c r="AP60">
        <f t="shared" si="12"/>
        <v>96.372615033404145</v>
      </c>
      <c r="AQ60">
        <f t="shared" si="13"/>
        <v>-1.0861273195169534</v>
      </c>
      <c r="AR60">
        <f t="shared" si="14"/>
        <v>2.7750655303067062</v>
      </c>
      <c r="AS60">
        <f t="shared" si="15"/>
        <v>34.668491577565185</v>
      </c>
      <c r="AT60">
        <f t="shared" si="16"/>
        <v>18.981235718190185</v>
      </c>
      <c r="AU60">
        <f t="shared" si="17"/>
        <v>23.813241004943848</v>
      </c>
      <c r="AV60">
        <f t="shared" si="18"/>
        <v>2.9615393829869592</v>
      </c>
      <c r="AW60">
        <f t="shared" si="19"/>
        <v>0.24697239964681086</v>
      </c>
      <c r="AX60">
        <f t="shared" si="20"/>
        <v>1.2556982152815908</v>
      </c>
      <c r="AY60">
        <f t="shared" si="21"/>
        <v>1.7058411677053684</v>
      </c>
      <c r="AZ60">
        <f t="shared" si="22"/>
        <v>0.15631177253754733</v>
      </c>
      <c r="BA60">
        <f t="shared" si="23"/>
        <v>15.766305973510894</v>
      </c>
      <c r="BB60">
        <f t="shared" si="24"/>
        <v>0.5452431501285665</v>
      </c>
      <c r="BC60">
        <f t="shared" si="25"/>
        <v>48.71941648889775</v>
      </c>
      <c r="BD60">
        <f t="shared" si="26"/>
        <v>349.67626932683771</v>
      </c>
      <c r="BE60">
        <f t="shared" si="27"/>
        <v>3.3907316471531515E-2</v>
      </c>
    </row>
    <row r="61" spans="1:57" x14ac:dyDescent="0.3">
      <c r="A61" s="1">
        <v>51</v>
      </c>
      <c r="B61" s="1" t="s">
        <v>119</v>
      </c>
      <c r="C61" s="1">
        <v>3255.4999272339046</v>
      </c>
      <c r="D61" s="1">
        <v>0</v>
      </c>
      <c r="E61" s="1" t="s">
        <v>169</v>
      </c>
      <c r="F61">
        <f t="shared" si="0"/>
        <v>25.333643665008726</v>
      </c>
      <c r="G61">
        <f t="shared" si="1"/>
        <v>0.26957395125088623</v>
      </c>
      <c r="H61">
        <f t="shared" si="2"/>
        <v>188.55344956965877</v>
      </c>
      <c r="I61">
        <f t="shared" si="3"/>
        <v>4.9470699145108954</v>
      </c>
      <c r="J61">
        <f t="shared" si="4"/>
        <v>1.5667352980887426</v>
      </c>
      <c r="K61">
        <f t="shared" si="5"/>
        <v>23.112997055053711</v>
      </c>
      <c r="L61" s="1">
        <v>6</v>
      </c>
      <c r="M61">
        <f t="shared" si="6"/>
        <v>1.4200000166893005</v>
      </c>
      <c r="N61" s="1">
        <v>1</v>
      </c>
      <c r="O61">
        <f t="shared" si="7"/>
        <v>2.8400000333786011</v>
      </c>
      <c r="P61" s="1">
        <v>25.392797470092773</v>
      </c>
      <c r="Q61" s="1">
        <v>23.112997055053711</v>
      </c>
      <c r="R61" s="1">
        <v>25.624320983886719</v>
      </c>
      <c r="S61" s="1">
        <v>400.45687866210938</v>
      </c>
      <c r="T61" s="1">
        <v>359.84225463867188</v>
      </c>
      <c r="U61" s="1">
        <v>8.6058979034423828</v>
      </c>
      <c r="V61" s="1">
        <v>15.898455619812012</v>
      </c>
      <c r="W61" s="1">
        <v>21.159343719482422</v>
      </c>
      <c r="X61" s="1">
        <v>39.089572906494141</v>
      </c>
      <c r="Y61" s="1">
        <v>400.55239868164063</v>
      </c>
      <c r="Z61" s="1">
        <v>282.53533935546875</v>
      </c>
      <c r="AA61" s="1">
        <v>332.3798828125</v>
      </c>
      <c r="AB61" s="1">
        <v>80.028465270996094</v>
      </c>
      <c r="AC61" s="1">
        <v>35.255699157714844</v>
      </c>
      <c r="AD61" s="1">
        <v>0.56111997365951538</v>
      </c>
      <c r="AE61" s="1">
        <v>0.3333333432674408</v>
      </c>
      <c r="AF61" s="1">
        <v>-0.21956524252891541</v>
      </c>
      <c r="AG61" s="1">
        <v>2.737391471862793</v>
      </c>
      <c r="AH61" s="1">
        <v>1</v>
      </c>
      <c r="AI61" s="1">
        <v>0</v>
      </c>
      <c r="AJ61" s="1">
        <v>0.15999999642372131</v>
      </c>
      <c r="AK61" s="1">
        <v>111115</v>
      </c>
      <c r="AL61">
        <f t="shared" si="8"/>
        <v>0.66758733113606761</v>
      </c>
      <c r="AM61">
        <f t="shared" si="9"/>
        <v>4.9470699145108951E-3</v>
      </c>
      <c r="AN61">
        <f t="shared" si="10"/>
        <v>296.26299705505369</v>
      </c>
      <c r="AO61">
        <f t="shared" si="11"/>
        <v>298.54279747009275</v>
      </c>
      <c r="AP61">
        <f t="shared" si="12"/>
        <v>45.205653286449888</v>
      </c>
      <c r="AQ61">
        <f t="shared" si="13"/>
        <v>-1.7473757450935599</v>
      </c>
      <c r="AR61">
        <f t="shared" si="14"/>
        <v>2.8390643015213408</v>
      </c>
      <c r="AS61">
        <f t="shared" si="15"/>
        <v>35.475680958113713</v>
      </c>
      <c r="AT61">
        <f t="shared" si="16"/>
        <v>19.577225338301702</v>
      </c>
      <c r="AU61">
        <f t="shared" si="17"/>
        <v>24.252897262573242</v>
      </c>
      <c r="AV61">
        <f t="shared" si="18"/>
        <v>3.040776012572894</v>
      </c>
      <c r="AW61">
        <f t="shared" si="19"/>
        <v>0.24620415347401359</v>
      </c>
      <c r="AX61">
        <f t="shared" si="20"/>
        <v>1.2723290034325982</v>
      </c>
      <c r="AY61">
        <f t="shared" si="21"/>
        <v>1.7684470091402957</v>
      </c>
      <c r="AZ61">
        <f t="shared" si="22"/>
        <v>0.15581940453740201</v>
      </c>
      <c r="BA61">
        <f t="shared" si="23"/>
        <v>15.089643190611952</v>
      </c>
      <c r="BB61">
        <f t="shared" si="24"/>
        <v>0.52398918453584831</v>
      </c>
      <c r="BC61">
        <f t="shared" si="25"/>
        <v>48.270368671667619</v>
      </c>
      <c r="BD61">
        <f t="shared" si="26"/>
        <v>347.79985374226226</v>
      </c>
      <c r="BE61">
        <f t="shared" si="27"/>
        <v>3.5160000970352163E-2</v>
      </c>
    </row>
    <row r="62" spans="1:57" x14ac:dyDescent="0.3">
      <c r="A62" s="1">
        <v>52</v>
      </c>
      <c r="B62" s="1" t="s">
        <v>120</v>
      </c>
      <c r="C62" s="1">
        <v>3302.4999261833727</v>
      </c>
      <c r="D62" s="1">
        <v>0</v>
      </c>
      <c r="E62" s="1" t="s">
        <v>169</v>
      </c>
      <c r="F62">
        <f t="shared" si="0"/>
        <v>26.190418180762652</v>
      </c>
      <c r="G62">
        <f t="shared" si="1"/>
        <v>0.26159410862833793</v>
      </c>
      <c r="H62">
        <f t="shared" si="2"/>
        <v>177.36082093664191</v>
      </c>
      <c r="I62">
        <f t="shared" si="3"/>
        <v>4.7733286117568516</v>
      </c>
      <c r="J62">
        <f t="shared" si="4"/>
        <v>1.5543081862805297</v>
      </c>
      <c r="K62">
        <f t="shared" si="5"/>
        <v>22.920965194702148</v>
      </c>
      <c r="L62" s="1">
        <v>6</v>
      </c>
      <c r="M62">
        <f t="shared" si="6"/>
        <v>1.4200000166893005</v>
      </c>
      <c r="N62" s="1">
        <v>1</v>
      </c>
      <c r="O62">
        <f t="shared" si="7"/>
        <v>2.8400000333786011</v>
      </c>
      <c r="P62" s="1">
        <v>25.407188415527344</v>
      </c>
      <c r="Q62" s="1">
        <v>22.920965194702148</v>
      </c>
      <c r="R62" s="1">
        <v>25.663311004638672</v>
      </c>
      <c r="S62" s="1">
        <v>400.42098999023438</v>
      </c>
      <c r="T62" s="1">
        <v>358.62582397460938</v>
      </c>
      <c r="U62" s="1">
        <v>8.6061601638793945</v>
      </c>
      <c r="V62" s="1">
        <v>15.644335746765137</v>
      </c>
      <c r="W62" s="1">
        <v>21.141237258911133</v>
      </c>
      <c r="X62" s="1">
        <v>38.430679321289063</v>
      </c>
      <c r="Y62" s="1">
        <v>400.55718994140625</v>
      </c>
      <c r="Z62" s="1">
        <v>326.16668701171875</v>
      </c>
      <c r="AA62" s="1">
        <v>321.5897216796875</v>
      </c>
      <c r="AB62" s="1">
        <v>80.025970458984375</v>
      </c>
      <c r="AC62" s="1">
        <v>35.255699157714844</v>
      </c>
      <c r="AD62" s="1">
        <v>0.56111997365951538</v>
      </c>
      <c r="AE62" s="1">
        <v>0.3333333432674408</v>
      </c>
      <c r="AF62" s="1">
        <v>-0.21956524252891541</v>
      </c>
      <c r="AG62" s="1">
        <v>2.737391471862793</v>
      </c>
      <c r="AH62" s="1">
        <v>1</v>
      </c>
      <c r="AI62" s="1">
        <v>0</v>
      </c>
      <c r="AJ62" s="1">
        <v>0.15999999642372131</v>
      </c>
      <c r="AK62" s="1">
        <v>111115</v>
      </c>
      <c r="AL62">
        <f t="shared" si="8"/>
        <v>0.66759531656901039</v>
      </c>
      <c r="AM62">
        <f t="shared" si="9"/>
        <v>4.7733286117568512E-3</v>
      </c>
      <c r="AN62">
        <f t="shared" si="10"/>
        <v>296.07096519470213</v>
      </c>
      <c r="AO62">
        <f t="shared" si="11"/>
        <v>298.55718841552732</v>
      </c>
      <c r="AP62">
        <f t="shared" si="12"/>
        <v>52.186668755412029</v>
      </c>
      <c r="AQ62">
        <f t="shared" si="13"/>
        <v>-1.5463616907584521</v>
      </c>
      <c r="AR62">
        <f t="shared" si="14"/>
        <v>2.8062613366015898</v>
      </c>
      <c r="AS62">
        <f t="shared" si="15"/>
        <v>35.066882919462749</v>
      </c>
      <c r="AT62">
        <f t="shared" si="16"/>
        <v>19.422547172697612</v>
      </c>
      <c r="AU62">
        <f t="shared" si="17"/>
        <v>24.164076805114746</v>
      </c>
      <c r="AV62">
        <f t="shared" si="18"/>
        <v>3.0246207029010392</v>
      </c>
      <c r="AW62">
        <f t="shared" si="19"/>
        <v>0.23953078424226107</v>
      </c>
      <c r="AX62">
        <f t="shared" si="20"/>
        <v>1.2519531503210601</v>
      </c>
      <c r="AY62">
        <f t="shared" si="21"/>
        <v>1.7726675525799791</v>
      </c>
      <c r="AZ62">
        <f t="shared" si="22"/>
        <v>0.15154408139582312</v>
      </c>
      <c r="BA62">
        <f t="shared" si="23"/>
        <v>14.193471816856924</v>
      </c>
      <c r="BB62">
        <f t="shared" si="24"/>
        <v>0.49455674711589931</v>
      </c>
      <c r="BC62">
        <f t="shared" si="25"/>
        <v>47.96492182930465</v>
      </c>
      <c r="BD62">
        <f t="shared" si="26"/>
        <v>346.17615350683576</v>
      </c>
      <c r="BE62">
        <f t="shared" si="27"/>
        <v>3.628850075290567E-2</v>
      </c>
    </row>
    <row r="63" spans="1:57" x14ac:dyDescent="0.3">
      <c r="A63" s="1">
        <v>53</v>
      </c>
      <c r="B63" s="1" t="s">
        <v>121</v>
      </c>
      <c r="C63" s="1">
        <v>3380.4999244399369</v>
      </c>
      <c r="D63" s="1">
        <v>0</v>
      </c>
      <c r="E63" s="1" t="s">
        <v>169</v>
      </c>
      <c r="F63">
        <f t="shared" si="0"/>
        <v>28.930438690651986</v>
      </c>
      <c r="G63">
        <f t="shared" si="1"/>
        <v>0.26254796108019024</v>
      </c>
      <c r="H63">
        <f t="shared" si="2"/>
        <v>155.2610167806867</v>
      </c>
      <c r="I63">
        <f t="shared" si="3"/>
        <v>5.2335321284470879</v>
      </c>
      <c r="J63">
        <f t="shared" si="4"/>
        <v>1.6956977233668231</v>
      </c>
      <c r="K63">
        <f t="shared" si="5"/>
        <v>24.037778854370117</v>
      </c>
      <c r="L63" s="1">
        <v>6</v>
      </c>
      <c r="M63">
        <f t="shared" si="6"/>
        <v>1.4200000166893005</v>
      </c>
      <c r="N63" s="1">
        <v>1</v>
      </c>
      <c r="O63">
        <f t="shared" si="7"/>
        <v>2.8400000333786011</v>
      </c>
      <c r="P63" s="1">
        <v>25.481575012207031</v>
      </c>
      <c r="Q63" s="1">
        <v>24.037778854370117</v>
      </c>
      <c r="R63" s="1">
        <v>25.744558334350586</v>
      </c>
      <c r="S63" s="1">
        <v>400.39981079101563</v>
      </c>
      <c r="T63" s="1">
        <v>354.29159545898438</v>
      </c>
      <c r="U63" s="1">
        <v>8.610743522644043</v>
      </c>
      <c r="V63" s="1">
        <v>16.321418762207031</v>
      </c>
      <c r="W63" s="1">
        <v>21.058284759521484</v>
      </c>
      <c r="X63" s="1">
        <v>39.915378570556641</v>
      </c>
      <c r="Y63" s="1">
        <v>400.5963134765625</v>
      </c>
      <c r="Z63" s="1">
        <v>505.10369873046875</v>
      </c>
      <c r="AA63" s="1">
        <v>505.880859375</v>
      </c>
      <c r="AB63" s="1">
        <v>80.022468566894531</v>
      </c>
      <c r="AC63" s="1">
        <v>35.255699157714844</v>
      </c>
      <c r="AD63" s="1">
        <v>0.56111997365951538</v>
      </c>
      <c r="AE63" s="1">
        <v>0.66666668653488159</v>
      </c>
      <c r="AF63" s="1">
        <v>-0.21956524252891541</v>
      </c>
      <c r="AG63" s="1">
        <v>2.737391471862793</v>
      </c>
      <c r="AH63" s="1">
        <v>1</v>
      </c>
      <c r="AI63" s="1">
        <v>0</v>
      </c>
      <c r="AJ63" s="1">
        <v>0.15999999642372131</v>
      </c>
      <c r="AK63" s="1">
        <v>111115</v>
      </c>
      <c r="AL63">
        <f t="shared" si="8"/>
        <v>0.66766052246093743</v>
      </c>
      <c r="AM63">
        <f t="shared" si="9"/>
        <v>5.233532128447088E-3</v>
      </c>
      <c r="AN63">
        <f t="shared" si="10"/>
        <v>297.18777885437009</v>
      </c>
      <c r="AO63">
        <f t="shared" si="11"/>
        <v>298.63157501220701</v>
      </c>
      <c r="AP63">
        <f t="shared" si="12"/>
        <v>80.816589990483408</v>
      </c>
      <c r="AQ63">
        <f t="shared" si="13"/>
        <v>-1.5840391362788691</v>
      </c>
      <c r="AR63">
        <f t="shared" si="14"/>
        <v>3.0017779432326579</v>
      </c>
      <c r="AS63">
        <f t="shared" si="15"/>
        <v>37.511688866775351</v>
      </c>
      <c r="AT63">
        <f t="shared" si="16"/>
        <v>21.19027010456832</v>
      </c>
      <c r="AU63">
        <f t="shared" si="17"/>
        <v>24.759676933288574</v>
      </c>
      <c r="AV63">
        <f t="shared" si="18"/>
        <v>3.1344038738055486</v>
      </c>
      <c r="AW63">
        <f t="shared" si="19"/>
        <v>0.24033027677990607</v>
      </c>
      <c r="AX63">
        <f t="shared" si="20"/>
        <v>1.3060802198658348</v>
      </c>
      <c r="AY63">
        <f t="shared" si="21"/>
        <v>1.8283236539397139</v>
      </c>
      <c r="AZ63">
        <f t="shared" si="22"/>
        <v>0.15205612562285728</v>
      </c>
      <c r="BA63">
        <f t="shared" si="23"/>
        <v>12.424369834996586</v>
      </c>
      <c r="BB63">
        <f t="shared" si="24"/>
        <v>0.43822946626646964</v>
      </c>
      <c r="BC63">
        <f t="shared" si="25"/>
        <v>46.860235293286031</v>
      </c>
      <c r="BD63">
        <f t="shared" si="26"/>
        <v>340.53945046836719</v>
      </c>
      <c r="BE63">
        <f t="shared" si="27"/>
        <v>3.9809988602417974E-2</v>
      </c>
    </row>
    <row r="64" spans="1:57" x14ac:dyDescent="0.3">
      <c r="A64" s="1">
        <v>54</v>
      </c>
      <c r="B64" s="1" t="s">
        <v>122</v>
      </c>
      <c r="C64" s="1">
        <v>3435.4999232105911</v>
      </c>
      <c r="D64" s="1">
        <v>0</v>
      </c>
      <c r="E64" s="1" t="s">
        <v>169</v>
      </c>
      <c r="F64">
        <f t="shared" si="0"/>
        <v>23.937181351390034</v>
      </c>
      <c r="G64">
        <f t="shared" si="1"/>
        <v>0.32503646188269186</v>
      </c>
      <c r="H64">
        <f t="shared" si="2"/>
        <v>223.37766558826669</v>
      </c>
      <c r="I64">
        <f t="shared" si="3"/>
        <v>5.4723681954698673</v>
      </c>
      <c r="J64">
        <f t="shared" si="4"/>
        <v>1.4626765785511995</v>
      </c>
      <c r="K64">
        <f t="shared" si="5"/>
        <v>22.862194061279297</v>
      </c>
      <c r="L64" s="1">
        <v>6</v>
      </c>
      <c r="M64">
        <f t="shared" si="6"/>
        <v>1.4200000166893005</v>
      </c>
      <c r="N64" s="1">
        <v>1</v>
      </c>
      <c r="O64">
        <f t="shared" si="7"/>
        <v>2.8400000333786011</v>
      </c>
      <c r="P64" s="1">
        <v>25.508918762207031</v>
      </c>
      <c r="Q64" s="1">
        <v>22.862194061279297</v>
      </c>
      <c r="R64" s="1">
        <v>25.778247833251953</v>
      </c>
      <c r="S64" s="1">
        <v>400.20675659179688</v>
      </c>
      <c r="T64" s="1">
        <v>361.40444946289063</v>
      </c>
      <c r="U64" s="1">
        <v>8.6087675094604492</v>
      </c>
      <c r="V64" s="1">
        <v>16.665966033935547</v>
      </c>
      <c r="W64" s="1">
        <v>21.018657684326172</v>
      </c>
      <c r="X64" s="1">
        <v>40.690635681152344</v>
      </c>
      <c r="Y64" s="1">
        <v>400.72235107421875</v>
      </c>
      <c r="Z64" s="1">
        <v>218.54689025878906</v>
      </c>
      <c r="AA64" s="1">
        <v>217.83607482910156</v>
      </c>
      <c r="AB64" s="1">
        <v>80.02008056640625</v>
      </c>
      <c r="AC64" s="1">
        <v>35.255699157714844</v>
      </c>
      <c r="AD64" s="1">
        <v>0.56111997365951538</v>
      </c>
      <c r="AE64" s="1">
        <v>0.3333333432674408</v>
      </c>
      <c r="AF64" s="1">
        <v>-0.21956524252891541</v>
      </c>
      <c r="AG64" s="1">
        <v>2.737391471862793</v>
      </c>
      <c r="AH64" s="1">
        <v>1</v>
      </c>
      <c r="AI64" s="1">
        <v>0</v>
      </c>
      <c r="AJ64" s="1">
        <v>0.15999999642372131</v>
      </c>
      <c r="AK64" s="1">
        <v>111115</v>
      </c>
      <c r="AL64">
        <f t="shared" si="8"/>
        <v>0.66787058512369779</v>
      </c>
      <c r="AM64">
        <f t="shared" si="9"/>
        <v>5.4723681954698677E-3</v>
      </c>
      <c r="AN64">
        <f t="shared" si="10"/>
        <v>296.01219406127927</v>
      </c>
      <c r="AO64">
        <f t="shared" si="11"/>
        <v>298.65891876220701</v>
      </c>
      <c r="AP64">
        <f t="shared" si="12"/>
        <v>34.967501659821664</v>
      </c>
      <c r="AQ64">
        <f t="shared" si="13"/>
        <v>-2.0956732546686632</v>
      </c>
      <c r="AR64">
        <f t="shared" si="14"/>
        <v>2.796288523303712</v>
      </c>
      <c r="AS64">
        <f t="shared" si="15"/>
        <v>34.944835140264026</v>
      </c>
      <c r="AT64">
        <f t="shared" si="16"/>
        <v>18.278869106328479</v>
      </c>
      <c r="AU64">
        <f t="shared" si="17"/>
        <v>24.185556411743164</v>
      </c>
      <c r="AV64">
        <f t="shared" si="18"/>
        <v>3.028520674643512</v>
      </c>
      <c r="AW64">
        <f t="shared" si="19"/>
        <v>0.29165653033643757</v>
      </c>
      <c r="AX64">
        <f t="shared" si="20"/>
        <v>1.3336119447525125</v>
      </c>
      <c r="AY64">
        <f t="shared" si="21"/>
        <v>1.6949087298909995</v>
      </c>
      <c r="AZ64">
        <f t="shared" si="22"/>
        <v>0.18501664791689618</v>
      </c>
      <c r="BA64">
        <f t="shared" si="23"/>
        <v>17.874698797108852</v>
      </c>
      <c r="BB64">
        <f t="shared" si="24"/>
        <v>0.61808222317197381</v>
      </c>
      <c r="BC64">
        <f t="shared" si="25"/>
        <v>51.820728121856185</v>
      </c>
      <c r="BD64">
        <f t="shared" si="26"/>
        <v>350.02585986973037</v>
      </c>
      <c r="BE64">
        <f t="shared" si="27"/>
        <v>3.5438586374035512E-2</v>
      </c>
    </row>
    <row r="65" spans="1:57" x14ac:dyDescent="0.3">
      <c r="A65" s="1">
        <v>55</v>
      </c>
      <c r="B65" s="1" t="s">
        <v>123</v>
      </c>
      <c r="C65" s="1">
        <v>3480.4999222047627</v>
      </c>
      <c r="D65" s="1">
        <v>0</v>
      </c>
      <c r="E65" s="1" t="s">
        <v>169</v>
      </c>
      <c r="F65">
        <f t="shared" si="0"/>
        <v>21.630343089398096</v>
      </c>
      <c r="G65">
        <f t="shared" si="1"/>
        <v>0.29427724270800898</v>
      </c>
      <c r="H65">
        <f t="shared" si="2"/>
        <v>228.70584190537303</v>
      </c>
      <c r="I65">
        <f t="shared" si="3"/>
        <v>4.7209915781752452</v>
      </c>
      <c r="J65">
        <f t="shared" si="4"/>
        <v>1.3824424913619486</v>
      </c>
      <c r="K65">
        <f t="shared" si="5"/>
        <v>21.83221435546875</v>
      </c>
      <c r="L65" s="1">
        <v>6</v>
      </c>
      <c r="M65">
        <f t="shared" si="6"/>
        <v>1.4200000166893005</v>
      </c>
      <c r="N65" s="1">
        <v>1</v>
      </c>
      <c r="O65">
        <f t="shared" si="7"/>
        <v>2.8400000333786011</v>
      </c>
      <c r="P65" s="1">
        <v>25.491401672363281</v>
      </c>
      <c r="Q65" s="1">
        <v>21.83221435546875</v>
      </c>
      <c r="R65" s="1">
        <v>25.782087326049805</v>
      </c>
      <c r="S65" s="1">
        <v>400.00823974609375</v>
      </c>
      <c r="T65" s="1">
        <v>365.04177856445313</v>
      </c>
      <c r="U65" s="1">
        <v>8.5884037017822266</v>
      </c>
      <c r="V65" s="1">
        <v>15.547039985656738</v>
      </c>
      <c r="W65" s="1">
        <v>20.990049362182617</v>
      </c>
      <c r="X65" s="1">
        <v>37.996952056884766</v>
      </c>
      <c r="Y65" s="1">
        <v>400.73318481445313</v>
      </c>
      <c r="Z65" s="1">
        <v>164.523681640625</v>
      </c>
      <c r="AA65" s="1">
        <v>176.45710754394531</v>
      </c>
      <c r="AB65" s="1">
        <v>80.017349243164063</v>
      </c>
      <c r="AC65" s="1">
        <v>35.255699157714844</v>
      </c>
      <c r="AD65" s="1">
        <v>0.56111997365951538</v>
      </c>
      <c r="AE65" s="1">
        <v>0.3333333432674408</v>
      </c>
      <c r="AF65" s="1">
        <v>-0.21956524252891541</v>
      </c>
      <c r="AG65" s="1">
        <v>2.737391471862793</v>
      </c>
      <c r="AH65" s="1">
        <v>1</v>
      </c>
      <c r="AI65" s="1">
        <v>0</v>
      </c>
      <c r="AJ65" s="1">
        <v>0.15999999642372131</v>
      </c>
      <c r="AK65" s="1">
        <v>111115</v>
      </c>
      <c r="AL65">
        <f t="shared" si="8"/>
        <v>0.66788864135742176</v>
      </c>
      <c r="AM65">
        <f t="shared" si="9"/>
        <v>4.7209915781752454E-3</v>
      </c>
      <c r="AN65">
        <f t="shared" si="10"/>
        <v>294.98221435546873</v>
      </c>
      <c r="AO65">
        <f t="shared" si="11"/>
        <v>298.64140167236326</v>
      </c>
      <c r="AP65">
        <f t="shared" si="12"/>
        <v>26.323788474117464</v>
      </c>
      <c r="AQ65">
        <f t="shared" si="13"/>
        <v>-1.6733062701740391</v>
      </c>
      <c r="AR65">
        <f t="shared" si="14"/>
        <v>2.6264754195916802</v>
      </c>
      <c r="AS65">
        <f t="shared" si="15"/>
        <v>32.82382438850987</v>
      </c>
      <c r="AT65">
        <f t="shared" si="16"/>
        <v>17.276784402853131</v>
      </c>
      <c r="AU65">
        <f t="shared" si="17"/>
        <v>23.661808013916016</v>
      </c>
      <c r="AV65">
        <f t="shared" si="18"/>
        <v>2.9346687176094428</v>
      </c>
      <c r="AW65">
        <f t="shared" si="19"/>
        <v>0.26664755715448507</v>
      </c>
      <c r="AX65">
        <f t="shared" si="20"/>
        <v>1.2440329282297315</v>
      </c>
      <c r="AY65">
        <f t="shared" si="21"/>
        <v>1.6906357893797113</v>
      </c>
      <c r="AZ65">
        <f t="shared" si="22"/>
        <v>0.16893478279971877</v>
      </c>
      <c r="BA65">
        <f t="shared" si="23"/>
        <v>18.300435225694102</v>
      </c>
      <c r="BB65">
        <f t="shared" si="24"/>
        <v>0.62651963510799047</v>
      </c>
      <c r="BC65">
        <f t="shared" si="25"/>
        <v>51.124932851107616</v>
      </c>
      <c r="BD65">
        <f t="shared" si="26"/>
        <v>354.75974939984479</v>
      </c>
      <c r="BE65">
        <f t="shared" si="27"/>
        <v>3.1171795556364245E-2</v>
      </c>
    </row>
    <row r="66" spans="1:57" x14ac:dyDescent="0.3">
      <c r="A66" s="1">
        <v>56</v>
      </c>
      <c r="B66" s="1" t="s">
        <v>124</v>
      </c>
      <c r="C66" s="1">
        <v>3534.9999209865928</v>
      </c>
      <c r="D66" s="1">
        <v>0</v>
      </c>
      <c r="E66" s="1" t="s">
        <v>169</v>
      </c>
      <c r="F66">
        <f t="shared" si="0"/>
        <v>23.733888970849851</v>
      </c>
      <c r="G66">
        <f t="shared" si="1"/>
        <v>0.20115944889799395</v>
      </c>
      <c r="H66">
        <f t="shared" si="2"/>
        <v>154.02521982095558</v>
      </c>
      <c r="I66">
        <f t="shared" si="3"/>
        <v>3.7977244565146213</v>
      </c>
      <c r="J66">
        <f t="shared" si="4"/>
        <v>1.5786300266821993</v>
      </c>
      <c r="K66">
        <f t="shared" si="5"/>
        <v>22.365428924560547</v>
      </c>
      <c r="L66" s="1">
        <v>6</v>
      </c>
      <c r="M66">
        <f t="shared" si="6"/>
        <v>1.4200000166893005</v>
      </c>
      <c r="N66" s="1">
        <v>1</v>
      </c>
      <c r="O66">
        <f t="shared" si="7"/>
        <v>2.8400000333786011</v>
      </c>
      <c r="P66" s="1">
        <v>25.465724945068359</v>
      </c>
      <c r="Q66" s="1">
        <v>22.365428924560547</v>
      </c>
      <c r="R66" s="1">
        <v>25.766912460327148</v>
      </c>
      <c r="S66" s="1">
        <v>400.11825561523438</v>
      </c>
      <c r="T66" s="1">
        <v>362.52584838867188</v>
      </c>
      <c r="U66" s="1">
        <v>8.5757293701171875</v>
      </c>
      <c r="V66" s="1">
        <v>14.180563926696777</v>
      </c>
      <c r="W66" s="1">
        <v>20.989273071289063</v>
      </c>
      <c r="X66" s="1">
        <v>34.707221984863281</v>
      </c>
      <c r="Y66" s="1">
        <v>400.78298950195313</v>
      </c>
      <c r="Z66" s="1">
        <v>199.01043701171875</v>
      </c>
      <c r="AA66" s="1">
        <v>203.00746154785156</v>
      </c>
      <c r="AB66" s="1">
        <v>80.010505676269531</v>
      </c>
      <c r="AC66" s="1">
        <v>35.255699157714844</v>
      </c>
      <c r="AD66" s="1">
        <v>0.56111997365951538</v>
      </c>
      <c r="AE66" s="1">
        <v>0.3333333432674408</v>
      </c>
      <c r="AF66" s="1">
        <v>-0.21956524252891541</v>
      </c>
      <c r="AG66" s="1">
        <v>2.737391471862793</v>
      </c>
      <c r="AH66" s="1">
        <v>1</v>
      </c>
      <c r="AI66" s="1">
        <v>0</v>
      </c>
      <c r="AJ66" s="1">
        <v>0.15999999642372131</v>
      </c>
      <c r="AK66" s="1">
        <v>111115</v>
      </c>
      <c r="AL66">
        <f t="shared" si="8"/>
        <v>0.6679716491699218</v>
      </c>
      <c r="AM66">
        <f t="shared" si="9"/>
        <v>3.7977244565146214E-3</v>
      </c>
      <c r="AN66">
        <f t="shared" si="10"/>
        <v>295.51542892456052</v>
      </c>
      <c r="AO66">
        <f t="shared" si="11"/>
        <v>298.61572494506834</v>
      </c>
      <c r="AP66">
        <f t="shared" si="12"/>
        <v>31.841669210158216</v>
      </c>
      <c r="AQ66">
        <f t="shared" si="13"/>
        <v>-1.1962328775675857</v>
      </c>
      <c r="AR66">
        <f t="shared" si="14"/>
        <v>2.7132241172318747</v>
      </c>
      <c r="AS66">
        <f t="shared" si="15"/>
        <v>33.910848260475312</v>
      </c>
      <c r="AT66">
        <f t="shared" si="16"/>
        <v>19.730284333778535</v>
      </c>
      <c r="AU66">
        <f t="shared" si="17"/>
        <v>23.915576934814453</v>
      </c>
      <c r="AV66">
        <f t="shared" si="18"/>
        <v>2.9798197297245879</v>
      </c>
      <c r="AW66">
        <f t="shared" si="19"/>
        <v>0.18785362783968737</v>
      </c>
      <c r="AX66">
        <f t="shared" si="20"/>
        <v>1.1345940905496754</v>
      </c>
      <c r="AY66">
        <f t="shared" si="21"/>
        <v>1.8452256391749124</v>
      </c>
      <c r="AZ66">
        <f t="shared" si="22"/>
        <v>0.11853560563829325</v>
      </c>
      <c r="BA66">
        <f t="shared" si="23"/>
        <v>12.323635724773229</v>
      </c>
      <c r="BB66">
        <f t="shared" si="24"/>
        <v>0.42486686261284679</v>
      </c>
      <c r="BC66">
        <f t="shared" si="25"/>
        <v>44.327033804050053</v>
      </c>
      <c r="BD66">
        <f t="shared" si="26"/>
        <v>351.24389425695659</v>
      </c>
      <c r="BE66">
        <f t="shared" si="27"/>
        <v>2.9952204605236225E-2</v>
      </c>
    </row>
    <row r="67" spans="1:57" x14ac:dyDescent="0.3">
      <c r="A67" s="1">
        <v>57</v>
      </c>
      <c r="B67" s="1" t="s">
        <v>125</v>
      </c>
      <c r="C67" s="1">
        <v>3672.4999179132283</v>
      </c>
      <c r="D67" s="1">
        <v>0</v>
      </c>
      <c r="E67" s="2" t="s">
        <v>170</v>
      </c>
      <c r="F67">
        <f t="shared" si="0"/>
        <v>24.440771061805851</v>
      </c>
      <c r="G67">
        <f t="shared" si="1"/>
        <v>0.1636861677628132</v>
      </c>
      <c r="H67">
        <f t="shared" si="2"/>
        <v>103.14794453256265</v>
      </c>
      <c r="I67">
        <f t="shared" si="3"/>
        <v>3.3192393738420911</v>
      </c>
      <c r="J67">
        <f t="shared" si="4"/>
        <v>1.6745812005195877</v>
      </c>
      <c r="K67">
        <f t="shared" si="5"/>
        <v>22.69218635559082</v>
      </c>
      <c r="L67" s="1">
        <v>6</v>
      </c>
      <c r="M67">
        <f t="shared" si="6"/>
        <v>1.4200000166893005</v>
      </c>
      <c r="N67" s="1">
        <v>1</v>
      </c>
      <c r="O67">
        <f t="shared" si="7"/>
        <v>2.8400000333786011</v>
      </c>
      <c r="P67" s="1">
        <v>25.282629013061523</v>
      </c>
      <c r="Q67" s="1">
        <v>22.69218635559082</v>
      </c>
      <c r="R67" s="1">
        <v>25.511882781982422</v>
      </c>
      <c r="S67" s="1">
        <v>400.16659545898438</v>
      </c>
      <c r="T67" s="1">
        <v>361.75582885742188</v>
      </c>
      <c r="U67" s="1">
        <v>8.7567777633666992</v>
      </c>
      <c r="V67" s="1">
        <v>13.661042213439941</v>
      </c>
      <c r="W67" s="1">
        <v>21.667093276977539</v>
      </c>
      <c r="X67" s="1">
        <v>33.801826477050781</v>
      </c>
      <c r="Y67" s="1">
        <v>400.53652954101563</v>
      </c>
      <c r="Z67" s="1">
        <v>244.94737243652344</v>
      </c>
      <c r="AA67" s="1">
        <v>264.11614990234375</v>
      </c>
      <c r="AB67" s="1">
        <v>80.010971069335938</v>
      </c>
      <c r="AC67" s="1">
        <v>35.255699157714844</v>
      </c>
      <c r="AD67" s="1">
        <v>0.56111997365951538</v>
      </c>
      <c r="AE67" s="1">
        <v>0.3333333432674408</v>
      </c>
      <c r="AF67" s="1">
        <v>-0.21956524252891541</v>
      </c>
      <c r="AG67" s="1">
        <v>2.737391471862793</v>
      </c>
      <c r="AH67" s="1">
        <v>1</v>
      </c>
      <c r="AI67" s="1">
        <v>0</v>
      </c>
      <c r="AJ67" s="1">
        <v>0.15999999642372131</v>
      </c>
      <c r="AK67" s="1">
        <v>111115</v>
      </c>
      <c r="AL67">
        <f t="shared" si="8"/>
        <v>0.66756088256835922</v>
      </c>
      <c r="AM67">
        <f t="shared" si="9"/>
        <v>3.3192393738420913E-3</v>
      </c>
      <c r="AN67">
        <f t="shared" si="10"/>
        <v>295.8421863555908</v>
      </c>
      <c r="AO67">
        <f t="shared" si="11"/>
        <v>298.4326290130615</v>
      </c>
      <c r="AP67">
        <f t="shared" si="12"/>
        <v>39.191578713843683</v>
      </c>
      <c r="AQ67">
        <f t="shared" si="13"/>
        <v>-0.92579230735818363</v>
      </c>
      <c r="AR67">
        <f t="shared" si="14"/>
        <v>2.7676144538361078</v>
      </c>
      <c r="AS67">
        <f t="shared" si="15"/>
        <v>34.590436996918179</v>
      </c>
      <c r="AT67">
        <f t="shared" si="16"/>
        <v>20.929394783478237</v>
      </c>
      <c r="AU67">
        <f t="shared" si="17"/>
        <v>23.987407684326172</v>
      </c>
      <c r="AV67">
        <f t="shared" si="18"/>
        <v>2.9927097710969019</v>
      </c>
      <c r="AW67">
        <f t="shared" si="19"/>
        <v>0.15476607434336934</v>
      </c>
      <c r="AX67">
        <f t="shared" si="20"/>
        <v>1.0930332533165201</v>
      </c>
      <c r="AY67">
        <f t="shared" si="21"/>
        <v>1.8996765177803818</v>
      </c>
      <c r="AZ67">
        <f t="shared" si="22"/>
        <v>9.7492520703569924E-2</v>
      </c>
      <c r="BA67">
        <f t="shared" si="23"/>
        <v>8.2529672058563381</v>
      </c>
      <c r="BB67">
        <f t="shared" si="24"/>
        <v>0.28513139610866134</v>
      </c>
      <c r="BC67">
        <f t="shared" si="25"/>
        <v>41.376661948217674</v>
      </c>
      <c r="BD67">
        <f t="shared" si="26"/>
        <v>350.137856834307</v>
      </c>
      <c r="BE67">
        <f t="shared" si="27"/>
        <v>2.8882267433786253E-2</v>
      </c>
    </row>
    <row r="68" spans="1:57" x14ac:dyDescent="0.3">
      <c r="A68" s="1">
        <v>58</v>
      </c>
      <c r="B68" s="1" t="s">
        <v>126</v>
      </c>
      <c r="C68" s="1">
        <v>3717.4999169073999</v>
      </c>
      <c r="D68" s="1">
        <v>0</v>
      </c>
      <c r="E68" s="2" t="s">
        <v>170</v>
      </c>
      <c r="F68">
        <f t="shared" si="0"/>
        <v>30.679456176982004</v>
      </c>
      <c r="G68">
        <f t="shared" si="1"/>
        <v>0.29559199007326553</v>
      </c>
      <c r="H68">
        <f t="shared" si="2"/>
        <v>162.92707367629995</v>
      </c>
      <c r="I68">
        <f t="shared" si="3"/>
        <v>5.207795362240728</v>
      </c>
      <c r="J68">
        <f t="shared" si="4"/>
        <v>1.5159909786622607</v>
      </c>
      <c r="K68">
        <f t="shared" si="5"/>
        <v>23.059894561767578</v>
      </c>
      <c r="L68" s="1">
        <v>6</v>
      </c>
      <c r="M68">
        <f t="shared" si="6"/>
        <v>1.4200000166893005</v>
      </c>
      <c r="N68" s="1">
        <v>1</v>
      </c>
      <c r="O68">
        <f t="shared" si="7"/>
        <v>2.8400000333786011</v>
      </c>
      <c r="P68" s="1">
        <v>25.285146713256836</v>
      </c>
      <c r="Q68" s="1">
        <v>23.059894561767578</v>
      </c>
      <c r="R68" s="1">
        <v>25.529869079589844</v>
      </c>
      <c r="S68" s="1">
        <v>400.38253784179688</v>
      </c>
      <c r="T68" s="1">
        <v>351.690185546875</v>
      </c>
      <c r="U68" s="1">
        <v>8.7514009475708008</v>
      </c>
      <c r="V68" s="1">
        <v>16.423122406005859</v>
      </c>
      <c r="W68" s="1">
        <v>21.649541854858398</v>
      </c>
      <c r="X68" s="1">
        <v>40.628128051757813</v>
      </c>
      <c r="Y68" s="1">
        <v>400.60894775390625</v>
      </c>
      <c r="Z68" s="1">
        <v>608.01910400390625</v>
      </c>
      <c r="AA68" s="1">
        <v>591.8475341796875</v>
      </c>
      <c r="AB68" s="1">
        <v>80.007255554199219</v>
      </c>
      <c r="AC68" s="1">
        <v>35.255699157714844</v>
      </c>
      <c r="AD68" s="1">
        <v>0.56111997365951538</v>
      </c>
      <c r="AE68" s="1">
        <v>0.3333333432674408</v>
      </c>
      <c r="AF68" s="1">
        <v>-0.21956524252891541</v>
      </c>
      <c r="AG68" s="1">
        <v>2.737391471862793</v>
      </c>
      <c r="AH68" s="1">
        <v>1</v>
      </c>
      <c r="AI68" s="1">
        <v>0</v>
      </c>
      <c r="AJ68" s="1">
        <v>0.15999999642372131</v>
      </c>
      <c r="AK68" s="1">
        <v>111115</v>
      </c>
      <c r="AL68">
        <f t="shared" si="8"/>
        <v>0.66768157958984364</v>
      </c>
      <c r="AM68">
        <f t="shared" si="9"/>
        <v>5.2077953622407282E-3</v>
      </c>
      <c r="AN68">
        <f t="shared" si="10"/>
        <v>296.20989456176756</v>
      </c>
      <c r="AO68">
        <f t="shared" si="11"/>
        <v>298.43514671325681</v>
      </c>
      <c r="AP68">
        <f t="shared" si="12"/>
        <v>97.283054466179237</v>
      </c>
      <c r="AQ68">
        <f t="shared" si="13"/>
        <v>-1.2730757604620109</v>
      </c>
      <c r="AR68">
        <f t="shared" si="14"/>
        <v>2.8299599299974667</v>
      </c>
      <c r="AS68">
        <f t="shared" si="15"/>
        <v>35.371291145968257</v>
      </c>
      <c r="AT68">
        <f t="shared" si="16"/>
        <v>18.948168739962398</v>
      </c>
      <c r="AU68">
        <f t="shared" si="17"/>
        <v>24.172520637512207</v>
      </c>
      <c r="AV68">
        <f t="shared" si="18"/>
        <v>3.0261532938555455</v>
      </c>
      <c r="AW68">
        <f t="shared" si="19"/>
        <v>0.26772655861981842</v>
      </c>
      <c r="AX68">
        <f t="shared" si="20"/>
        <v>1.313968951335206</v>
      </c>
      <c r="AY68">
        <f t="shared" si="21"/>
        <v>1.7121843425203396</v>
      </c>
      <c r="AZ68">
        <f t="shared" si="22"/>
        <v>0.16962777603969478</v>
      </c>
      <c r="BA68">
        <f t="shared" si="23"/>
        <v>13.035348020317576</v>
      </c>
      <c r="BB68">
        <f t="shared" si="24"/>
        <v>0.46326875293079295</v>
      </c>
      <c r="BC68">
        <f t="shared" si="25"/>
        <v>50.190711730387974</v>
      </c>
      <c r="BD68">
        <f t="shared" si="26"/>
        <v>337.10664140879493</v>
      </c>
      <c r="BE68">
        <f t="shared" si="27"/>
        <v>4.5677644753272469E-2</v>
      </c>
    </row>
    <row r="69" spans="1:57" x14ac:dyDescent="0.3">
      <c r="A69" s="1">
        <v>59</v>
      </c>
      <c r="B69" s="1" t="s">
        <v>127</v>
      </c>
      <c r="C69" s="1">
        <v>3754.4999160803854</v>
      </c>
      <c r="D69" s="1">
        <v>0</v>
      </c>
      <c r="E69" s="2" t="s">
        <v>170</v>
      </c>
      <c r="F69">
        <f t="shared" si="0"/>
        <v>29.631049846268581</v>
      </c>
      <c r="G69">
        <f t="shared" si="1"/>
        <v>0.33753296607625338</v>
      </c>
      <c r="H69">
        <f t="shared" si="2"/>
        <v>190.50937132971481</v>
      </c>
      <c r="I69">
        <f t="shared" si="3"/>
        <v>5.5196440275347793</v>
      </c>
      <c r="J69">
        <f t="shared" si="4"/>
        <v>1.4259802369946668</v>
      </c>
      <c r="K69">
        <f t="shared" si="5"/>
        <v>22.746725082397461</v>
      </c>
      <c r="L69" s="1">
        <v>6</v>
      </c>
      <c r="M69">
        <f t="shared" si="6"/>
        <v>1.4200000166893005</v>
      </c>
      <c r="N69" s="1">
        <v>1</v>
      </c>
      <c r="O69">
        <f t="shared" si="7"/>
        <v>2.8400000333786011</v>
      </c>
      <c r="P69" s="1">
        <v>25.339118957519531</v>
      </c>
      <c r="Q69" s="1">
        <v>22.746725082397461</v>
      </c>
      <c r="R69" s="1">
        <v>25.596267700195313</v>
      </c>
      <c r="S69" s="1">
        <v>400.42581176757813</v>
      </c>
      <c r="T69" s="1">
        <v>353.09799194335938</v>
      </c>
      <c r="U69" s="1">
        <v>8.752354621887207</v>
      </c>
      <c r="V69" s="1">
        <v>16.884769439697266</v>
      </c>
      <c r="W69" s="1">
        <v>21.580917358398438</v>
      </c>
      <c r="X69" s="1">
        <v>41.633232116699219</v>
      </c>
      <c r="Y69" s="1">
        <v>400.3568115234375</v>
      </c>
      <c r="Z69" s="1">
        <v>547.4171142578125</v>
      </c>
      <c r="AA69" s="1">
        <v>590.7408447265625</v>
      </c>
      <c r="AB69" s="1">
        <v>80.001373291015625</v>
      </c>
      <c r="AC69" s="1">
        <v>35.255699157714844</v>
      </c>
      <c r="AD69" s="1">
        <v>0.56111997365951538</v>
      </c>
      <c r="AE69" s="1">
        <v>0.66666668653488159</v>
      </c>
      <c r="AF69" s="1">
        <v>-0.21956524252891541</v>
      </c>
      <c r="AG69" s="1">
        <v>2.737391471862793</v>
      </c>
      <c r="AH69" s="1">
        <v>1</v>
      </c>
      <c r="AI69" s="1">
        <v>0</v>
      </c>
      <c r="AJ69" s="1">
        <v>0.15999999642372131</v>
      </c>
      <c r="AK69" s="1">
        <v>111115</v>
      </c>
      <c r="AL69">
        <f t="shared" si="8"/>
        <v>0.66726135253906238</v>
      </c>
      <c r="AM69">
        <f t="shared" si="9"/>
        <v>5.5196440275347789E-3</v>
      </c>
      <c r="AN69">
        <f t="shared" si="10"/>
        <v>295.89672508239744</v>
      </c>
      <c r="AO69">
        <f t="shared" si="11"/>
        <v>298.48911895751951</v>
      </c>
      <c r="AP69">
        <f t="shared" si="12"/>
        <v>87.586736323533842</v>
      </c>
      <c r="AQ69">
        <f t="shared" si="13"/>
        <v>-1.5033011503815588</v>
      </c>
      <c r="AR69">
        <f t="shared" si="14"/>
        <v>2.7767849798726205</v>
      </c>
      <c r="AS69">
        <f t="shared" si="15"/>
        <v>34.709216425219303</v>
      </c>
      <c r="AT69">
        <f t="shared" si="16"/>
        <v>17.824446985522037</v>
      </c>
      <c r="AU69">
        <f t="shared" si="17"/>
        <v>24.042922019958496</v>
      </c>
      <c r="AV69">
        <f t="shared" si="18"/>
        <v>3.0027052023717218</v>
      </c>
      <c r="AW69">
        <f t="shared" si="19"/>
        <v>0.30167857740183862</v>
      </c>
      <c r="AX69">
        <f t="shared" si="20"/>
        <v>1.3508047428779537</v>
      </c>
      <c r="AY69">
        <f t="shared" si="21"/>
        <v>1.6519004594937681</v>
      </c>
      <c r="AZ69">
        <f t="shared" si="22"/>
        <v>0.19147286751544715</v>
      </c>
      <c r="BA69">
        <f t="shared" si="23"/>
        <v>15.241011331185224</v>
      </c>
      <c r="BB69">
        <f t="shared" si="24"/>
        <v>0.53953683021871879</v>
      </c>
      <c r="BC69">
        <f t="shared" si="25"/>
        <v>52.885990524446434</v>
      </c>
      <c r="BD69">
        <f t="shared" si="26"/>
        <v>339.01280996366961</v>
      </c>
      <c r="BE69">
        <f t="shared" si="27"/>
        <v>4.6224430916551359E-2</v>
      </c>
    </row>
    <row r="70" spans="1:57" x14ac:dyDescent="0.3">
      <c r="A70" s="1">
        <v>60</v>
      </c>
      <c r="B70" s="1" t="s">
        <v>128</v>
      </c>
      <c r="C70" s="1">
        <v>3802.999914996326</v>
      </c>
      <c r="D70" s="1">
        <v>0</v>
      </c>
      <c r="E70" s="2" t="s">
        <v>170</v>
      </c>
      <c r="F70">
        <f t="shared" si="0"/>
        <v>28.69388805233158</v>
      </c>
      <c r="G70">
        <f t="shared" si="1"/>
        <v>0.33103347182771503</v>
      </c>
      <c r="H70">
        <f t="shared" si="2"/>
        <v>193.9437574333819</v>
      </c>
      <c r="I70">
        <f t="shared" si="3"/>
        <v>5.5868863316513728</v>
      </c>
      <c r="J70">
        <f t="shared" si="4"/>
        <v>1.4682078108361156</v>
      </c>
      <c r="K70">
        <f t="shared" si="5"/>
        <v>23.04408073425293</v>
      </c>
      <c r="L70" s="1">
        <v>6</v>
      </c>
      <c r="M70">
        <f t="shared" si="6"/>
        <v>1.4200000166893005</v>
      </c>
      <c r="N70" s="1">
        <v>1</v>
      </c>
      <c r="O70">
        <f t="shared" si="7"/>
        <v>2.8400000333786011</v>
      </c>
      <c r="P70" s="1">
        <v>25.427997589111328</v>
      </c>
      <c r="Q70" s="1">
        <v>23.04408073425293</v>
      </c>
      <c r="R70" s="1">
        <v>25.72296142578125</v>
      </c>
      <c r="S70" s="1">
        <v>400.6544189453125</v>
      </c>
      <c r="T70" s="1">
        <v>354.61880493164063</v>
      </c>
      <c r="U70" s="1">
        <v>8.7447891235351563</v>
      </c>
      <c r="V70" s="1">
        <v>16.986873626708984</v>
      </c>
      <c r="W70" s="1">
        <v>21.44978141784668</v>
      </c>
      <c r="X70" s="1">
        <v>41.666492462158203</v>
      </c>
      <c r="Y70" s="1">
        <v>399.80050659179688</v>
      </c>
      <c r="Z70" s="1">
        <v>408.31414794921875</v>
      </c>
      <c r="AA70" s="1">
        <v>418.19607543945313</v>
      </c>
      <c r="AB70" s="1">
        <v>80.005645751953125</v>
      </c>
      <c r="AC70" s="1">
        <v>35.255699157714844</v>
      </c>
      <c r="AD70" s="1">
        <v>0.56111997365951538</v>
      </c>
      <c r="AE70" s="1">
        <v>0.66666668653488159</v>
      </c>
      <c r="AF70" s="1">
        <v>-0.21956524252891541</v>
      </c>
      <c r="AG70" s="1">
        <v>2.737391471862793</v>
      </c>
      <c r="AH70" s="1">
        <v>1</v>
      </c>
      <c r="AI70" s="1">
        <v>0</v>
      </c>
      <c r="AJ70" s="1">
        <v>0.15999999642372131</v>
      </c>
      <c r="AK70" s="1">
        <v>111115</v>
      </c>
      <c r="AL70">
        <f t="shared" si="8"/>
        <v>0.66633417765299463</v>
      </c>
      <c r="AM70">
        <f t="shared" si="9"/>
        <v>5.5868863316513731E-3</v>
      </c>
      <c r="AN70">
        <f t="shared" si="10"/>
        <v>296.19408073425291</v>
      </c>
      <c r="AO70">
        <f t="shared" si="11"/>
        <v>298.57799758911131</v>
      </c>
      <c r="AP70">
        <f t="shared" si="12"/>
        <v>65.330262211629815</v>
      </c>
      <c r="AQ70">
        <f t="shared" si="13"/>
        <v>-1.8296856151011176</v>
      </c>
      <c r="AR70">
        <f t="shared" si="14"/>
        <v>2.8272536046477899</v>
      </c>
      <c r="AS70">
        <f t="shared" si="15"/>
        <v>35.338176175882815</v>
      </c>
      <c r="AT70">
        <f t="shared" si="16"/>
        <v>18.35130254917383</v>
      </c>
      <c r="AU70">
        <f t="shared" si="17"/>
        <v>24.236039161682129</v>
      </c>
      <c r="AV70">
        <f t="shared" si="18"/>
        <v>3.0377039515490445</v>
      </c>
      <c r="AW70">
        <f t="shared" si="19"/>
        <v>0.29647591849679217</v>
      </c>
      <c r="AX70">
        <f t="shared" si="20"/>
        <v>1.3590457938116742</v>
      </c>
      <c r="AY70">
        <f t="shared" si="21"/>
        <v>1.6786581577373703</v>
      </c>
      <c r="AZ70">
        <f t="shared" si="22"/>
        <v>0.18812047585376035</v>
      </c>
      <c r="BA70">
        <f t="shared" si="23"/>
        <v>15.516595553017879</v>
      </c>
      <c r="BB70">
        <f t="shared" si="24"/>
        <v>0.54690770691297141</v>
      </c>
      <c r="BC70">
        <f t="shared" si="25"/>
        <v>52.241157222135449</v>
      </c>
      <c r="BD70">
        <f t="shared" si="26"/>
        <v>340.97910478538233</v>
      </c>
      <c r="BE70">
        <f t="shared" si="27"/>
        <v>4.3961694309676357E-2</v>
      </c>
    </row>
    <row r="71" spans="1:57" x14ac:dyDescent="0.3">
      <c r="A71" s="1">
        <v>61</v>
      </c>
      <c r="B71" s="1" t="s">
        <v>129</v>
      </c>
      <c r="C71" s="1">
        <v>3844.9999140575528</v>
      </c>
      <c r="D71" s="1">
        <v>0</v>
      </c>
      <c r="E71" s="2" t="s">
        <v>170</v>
      </c>
      <c r="F71">
        <f t="shared" si="0"/>
        <v>21.77575472882339</v>
      </c>
      <c r="G71">
        <f t="shared" si="1"/>
        <v>0.26004063624410123</v>
      </c>
      <c r="H71">
        <f t="shared" si="2"/>
        <v>212.08840361095028</v>
      </c>
      <c r="I71">
        <f t="shared" si="3"/>
        <v>4.5436331154413701</v>
      </c>
      <c r="J71">
        <f t="shared" si="4"/>
        <v>1.4880883479190627</v>
      </c>
      <c r="K71">
        <f t="shared" si="5"/>
        <v>22.435022354125977</v>
      </c>
      <c r="L71" s="1">
        <v>6</v>
      </c>
      <c r="M71">
        <f t="shared" si="6"/>
        <v>1.4200000166893005</v>
      </c>
      <c r="N71" s="1">
        <v>1</v>
      </c>
      <c r="O71">
        <f t="shared" si="7"/>
        <v>2.8400000333786011</v>
      </c>
      <c r="P71" s="1">
        <v>25.447498321533203</v>
      </c>
      <c r="Q71" s="1">
        <v>22.435022354125977</v>
      </c>
      <c r="R71" s="1">
        <v>25.760784149169922</v>
      </c>
      <c r="S71" s="1">
        <v>400.4287109375</v>
      </c>
      <c r="T71" s="1">
        <v>365.27993774414063</v>
      </c>
      <c r="U71" s="1">
        <v>8.7482137680053711</v>
      </c>
      <c r="V71" s="1">
        <v>15.457472801208496</v>
      </c>
      <c r="W71" s="1">
        <v>21.432563781738281</v>
      </c>
      <c r="X71" s="1">
        <v>37.869815826416016</v>
      </c>
      <c r="Y71" s="1">
        <v>400.05014038085938</v>
      </c>
      <c r="Z71" s="1">
        <v>144.97837829589844</v>
      </c>
      <c r="AA71" s="1">
        <v>142.86798095703125</v>
      </c>
      <c r="AB71" s="1">
        <v>80.002784729003906</v>
      </c>
      <c r="AC71" s="1">
        <v>35.255699157714844</v>
      </c>
      <c r="AD71" s="1">
        <v>0.56111997365951538</v>
      </c>
      <c r="AE71" s="1">
        <v>0.3333333432674408</v>
      </c>
      <c r="AF71" s="1">
        <v>-0.21956524252891541</v>
      </c>
      <c r="AG71" s="1">
        <v>2.737391471862793</v>
      </c>
      <c r="AH71" s="1">
        <v>1</v>
      </c>
      <c r="AI71" s="1">
        <v>0</v>
      </c>
      <c r="AJ71" s="1">
        <v>0.15999999642372131</v>
      </c>
      <c r="AK71" s="1">
        <v>111115</v>
      </c>
      <c r="AL71">
        <f t="shared" si="8"/>
        <v>0.66675023396809896</v>
      </c>
      <c r="AM71">
        <f t="shared" si="9"/>
        <v>4.5436331154413701E-3</v>
      </c>
      <c r="AN71">
        <f t="shared" si="10"/>
        <v>295.58502235412595</v>
      </c>
      <c r="AO71">
        <f t="shared" si="11"/>
        <v>298.59749832153318</v>
      </c>
      <c r="AP71">
        <f t="shared" si="12"/>
        <v>23.196540008860666</v>
      </c>
      <c r="AQ71">
        <f t="shared" si="13"/>
        <v>-1.70164546687115</v>
      </c>
      <c r="AR71">
        <f t="shared" si="14"/>
        <v>2.7247292168885791</v>
      </c>
      <c r="AS71">
        <f t="shared" si="15"/>
        <v>34.05792968479966</v>
      </c>
      <c r="AT71">
        <f t="shared" si="16"/>
        <v>18.600456883591164</v>
      </c>
      <c r="AU71">
        <f t="shared" si="17"/>
        <v>23.94126033782959</v>
      </c>
      <c r="AV71">
        <f t="shared" si="18"/>
        <v>2.9844230344391263</v>
      </c>
      <c r="AW71">
        <f t="shared" si="19"/>
        <v>0.23822765386588388</v>
      </c>
      <c r="AX71">
        <f t="shared" si="20"/>
        <v>1.2366408689695163</v>
      </c>
      <c r="AY71">
        <f t="shared" si="21"/>
        <v>1.74778216546961</v>
      </c>
      <c r="AZ71">
        <f t="shared" si="22"/>
        <v>0.15070956640818381</v>
      </c>
      <c r="BA71">
        <f t="shared" si="23"/>
        <v>16.967662897604949</v>
      </c>
      <c r="BB71">
        <f t="shared" si="24"/>
        <v>0.58061881230254442</v>
      </c>
      <c r="BC71">
        <f t="shared" si="25"/>
        <v>48.69687832910158</v>
      </c>
      <c r="BD71">
        <f t="shared" si="26"/>
        <v>354.92878685033617</v>
      </c>
      <c r="BE71">
        <f t="shared" si="27"/>
        <v>2.987673352629517E-2</v>
      </c>
    </row>
    <row r="72" spans="1:57" x14ac:dyDescent="0.3">
      <c r="A72" s="1">
        <v>62</v>
      </c>
      <c r="B72" s="1" t="s">
        <v>130</v>
      </c>
      <c r="C72" s="1">
        <v>3887.9999130964279</v>
      </c>
      <c r="D72" s="1">
        <v>0</v>
      </c>
      <c r="E72" s="2" t="s">
        <v>170</v>
      </c>
      <c r="F72">
        <f t="shared" si="0"/>
        <v>22.625538070823524</v>
      </c>
      <c r="G72">
        <f t="shared" si="1"/>
        <v>0.25626085822377026</v>
      </c>
      <c r="H72">
        <f t="shared" si="2"/>
        <v>202.51973679462549</v>
      </c>
      <c r="I72">
        <f t="shared" si="3"/>
        <v>4.7649655701928726</v>
      </c>
      <c r="J72">
        <f t="shared" si="4"/>
        <v>1.5801616135227281</v>
      </c>
      <c r="K72">
        <f t="shared" si="5"/>
        <v>23.144351959228516</v>
      </c>
      <c r="L72" s="1">
        <v>6</v>
      </c>
      <c r="M72">
        <f t="shared" si="6"/>
        <v>1.4200000166893005</v>
      </c>
      <c r="N72" s="1">
        <v>1</v>
      </c>
      <c r="O72">
        <f t="shared" si="7"/>
        <v>2.8400000333786011</v>
      </c>
      <c r="P72" s="1">
        <v>25.487363815307617</v>
      </c>
      <c r="Q72" s="1">
        <v>23.144351959228516</v>
      </c>
      <c r="R72" s="1">
        <v>25.792453765869141</v>
      </c>
      <c r="S72" s="1">
        <v>400.30422973632813</v>
      </c>
      <c r="T72" s="1">
        <v>363.77450561523438</v>
      </c>
      <c r="U72" s="1">
        <v>8.7703361511230469</v>
      </c>
      <c r="V72" s="1">
        <v>15.803168296813965</v>
      </c>
      <c r="W72" s="1">
        <v>21.435815811157227</v>
      </c>
      <c r="X72" s="1">
        <v>38.624954223632813</v>
      </c>
      <c r="Y72" s="1">
        <v>400.09463500976563</v>
      </c>
      <c r="Z72" s="1">
        <v>119.20801544189453</v>
      </c>
      <c r="AA72" s="1">
        <v>180.68252563476563</v>
      </c>
      <c r="AB72" s="1">
        <v>80.002342224121094</v>
      </c>
      <c r="AC72" s="1">
        <v>35.255699157714844</v>
      </c>
      <c r="AD72" s="1">
        <v>0.56111997365951538</v>
      </c>
      <c r="AE72" s="1">
        <v>0.66666668653488159</v>
      </c>
      <c r="AF72" s="1">
        <v>-0.21956524252891541</v>
      </c>
      <c r="AG72" s="1">
        <v>2.737391471862793</v>
      </c>
      <c r="AH72" s="1">
        <v>1</v>
      </c>
      <c r="AI72" s="1">
        <v>0</v>
      </c>
      <c r="AJ72" s="1">
        <v>0.15999999642372131</v>
      </c>
      <c r="AK72" s="1">
        <v>111115</v>
      </c>
      <c r="AL72">
        <f t="shared" si="8"/>
        <v>0.66682439168294261</v>
      </c>
      <c r="AM72">
        <f t="shared" si="9"/>
        <v>4.7649655701928724E-3</v>
      </c>
      <c r="AN72">
        <f t="shared" si="10"/>
        <v>296.29435195922849</v>
      </c>
      <c r="AO72">
        <f t="shared" si="11"/>
        <v>298.63736381530759</v>
      </c>
      <c r="AP72">
        <f t="shared" si="12"/>
        <v>19.07328204438204</v>
      </c>
      <c r="AQ72">
        <f t="shared" si="13"/>
        <v>-1.9535817805232154</v>
      </c>
      <c r="AR72">
        <f t="shared" si="14"/>
        <v>2.8444520918298197</v>
      </c>
      <c r="AS72">
        <f t="shared" si="15"/>
        <v>35.554610187052795</v>
      </c>
      <c r="AT72">
        <f t="shared" si="16"/>
        <v>19.75144189023883</v>
      </c>
      <c r="AU72">
        <f t="shared" si="17"/>
        <v>24.315857887268066</v>
      </c>
      <c r="AV72">
        <f t="shared" si="18"/>
        <v>3.0522733892537741</v>
      </c>
      <c r="AW72">
        <f t="shared" si="19"/>
        <v>0.23505152549741909</v>
      </c>
      <c r="AX72">
        <f t="shared" si="20"/>
        <v>1.2642904783070916</v>
      </c>
      <c r="AY72">
        <f t="shared" si="21"/>
        <v>1.7879829109466825</v>
      </c>
      <c r="AZ72">
        <f t="shared" si="22"/>
        <v>0.14867606415618878</v>
      </c>
      <c r="BA72">
        <f t="shared" si="23"/>
        <v>16.202053290182558</v>
      </c>
      <c r="BB72">
        <f t="shared" si="24"/>
        <v>0.55671778442008624</v>
      </c>
      <c r="BC72">
        <f t="shared" si="25"/>
        <v>47.702422862162088</v>
      </c>
      <c r="BD72">
        <f t="shared" si="26"/>
        <v>353.01940841924085</v>
      </c>
      <c r="BE72">
        <f t="shared" si="27"/>
        <v>3.05731911276849E-2</v>
      </c>
    </row>
    <row r="73" spans="1:57" x14ac:dyDescent="0.3">
      <c r="A73" s="1">
        <v>63</v>
      </c>
      <c r="B73" s="1" t="s">
        <v>131</v>
      </c>
      <c r="C73" s="1">
        <v>3962.9999114200473</v>
      </c>
      <c r="D73" s="1">
        <v>0</v>
      </c>
      <c r="E73" s="2" t="s">
        <v>170</v>
      </c>
      <c r="F73">
        <f t="shared" si="0"/>
        <v>22.127921783465073</v>
      </c>
      <c r="G73">
        <f t="shared" si="1"/>
        <v>0.20658964548883935</v>
      </c>
      <c r="H73">
        <f t="shared" si="2"/>
        <v>173.66921130513387</v>
      </c>
      <c r="I73">
        <f t="shared" si="3"/>
        <v>4.0575018327883061</v>
      </c>
      <c r="J73">
        <f t="shared" si="4"/>
        <v>1.6433490500640211</v>
      </c>
      <c r="K73">
        <f t="shared" si="5"/>
        <v>23.022741317749023</v>
      </c>
      <c r="L73" s="1">
        <v>6</v>
      </c>
      <c r="M73">
        <f t="shared" si="6"/>
        <v>1.4200000166893005</v>
      </c>
      <c r="N73" s="1">
        <v>1</v>
      </c>
      <c r="O73">
        <f t="shared" si="7"/>
        <v>2.8400000333786011</v>
      </c>
      <c r="P73" s="1">
        <v>25.495834350585938</v>
      </c>
      <c r="Q73" s="1">
        <v>23.022741317749023</v>
      </c>
      <c r="R73" s="1">
        <v>25.796564102172852</v>
      </c>
      <c r="S73" s="1">
        <v>400.072509765625</v>
      </c>
      <c r="T73" s="1">
        <v>364.7064208984375</v>
      </c>
      <c r="U73" s="1">
        <v>8.7644386291503906</v>
      </c>
      <c r="V73" s="1">
        <v>14.753196716308594</v>
      </c>
      <c r="W73" s="1">
        <v>21.410005569458008</v>
      </c>
      <c r="X73" s="1">
        <v>36.039505004882813</v>
      </c>
      <c r="Y73" s="1">
        <v>400.51449584960938</v>
      </c>
      <c r="Z73" s="1">
        <v>242.49575805664063</v>
      </c>
      <c r="AA73" s="1">
        <v>249.29768371582031</v>
      </c>
      <c r="AB73" s="1">
        <v>80.000030517578125</v>
      </c>
      <c r="AC73" s="1">
        <v>35.255699157714844</v>
      </c>
      <c r="AD73" s="1">
        <v>0.56111997365951538</v>
      </c>
      <c r="AE73" s="1">
        <v>0.3333333432674408</v>
      </c>
      <c r="AF73" s="1">
        <v>-0.21956524252891541</v>
      </c>
      <c r="AG73" s="1">
        <v>2.737391471862793</v>
      </c>
      <c r="AH73" s="1">
        <v>1</v>
      </c>
      <c r="AI73" s="1">
        <v>0</v>
      </c>
      <c r="AJ73" s="1">
        <v>0.15999999642372131</v>
      </c>
      <c r="AK73" s="1">
        <v>111115</v>
      </c>
      <c r="AL73">
        <f t="shared" si="8"/>
        <v>0.66752415974934887</v>
      </c>
      <c r="AM73">
        <f t="shared" si="9"/>
        <v>4.057501832788306E-3</v>
      </c>
      <c r="AN73">
        <f t="shared" si="10"/>
        <v>296.172741317749</v>
      </c>
      <c r="AO73">
        <f t="shared" si="11"/>
        <v>298.64583435058591</v>
      </c>
      <c r="AP73">
        <f t="shared" si="12"/>
        <v>38.799320421830089</v>
      </c>
      <c r="AQ73">
        <f t="shared" si="13"/>
        <v>-1.3316316651473803</v>
      </c>
      <c r="AR73">
        <f t="shared" si="14"/>
        <v>2.8236052376005421</v>
      </c>
      <c r="AS73">
        <f t="shared" si="15"/>
        <v>35.295052006012938</v>
      </c>
      <c r="AT73">
        <f t="shared" si="16"/>
        <v>20.541855289704344</v>
      </c>
      <c r="AU73">
        <f t="shared" si="17"/>
        <v>24.25928783416748</v>
      </c>
      <c r="AV73">
        <f t="shared" si="18"/>
        <v>3.0419412797106427</v>
      </c>
      <c r="AW73">
        <f t="shared" si="19"/>
        <v>0.19258077454725911</v>
      </c>
      <c r="AX73">
        <f t="shared" si="20"/>
        <v>1.180256187536521</v>
      </c>
      <c r="AY73">
        <f t="shared" si="21"/>
        <v>1.8616850921741217</v>
      </c>
      <c r="AZ73">
        <f t="shared" si="22"/>
        <v>0.12154779631724834</v>
      </c>
      <c r="BA73">
        <f t="shared" si="23"/>
        <v>13.893542204374434</v>
      </c>
      <c r="BB73">
        <f t="shared" si="24"/>
        <v>0.47618906976550551</v>
      </c>
      <c r="BC73">
        <f t="shared" si="25"/>
        <v>44.353692908467856</v>
      </c>
      <c r="BD73">
        <f t="shared" si="26"/>
        <v>354.18786665316173</v>
      </c>
      <c r="BE73">
        <f t="shared" si="27"/>
        <v>2.7710013241291957E-2</v>
      </c>
    </row>
    <row r="74" spans="1:57" x14ac:dyDescent="0.3">
      <c r="A74" s="1">
        <v>64</v>
      </c>
      <c r="B74" s="1" t="s">
        <v>132</v>
      </c>
      <c r="C74" s="1">
        <v>4015.999910235405</v>
      </c>
      <c r="D74" s="1">
        <v>0</v>
      </c>
      <c r="E74" s="2" t="s">
        <v>170</v>
      </c>
      <c r="F74">
        <f t="shared" si="0"/>
        <v>25.627509923154534</v>
      </c>
      <c r="G74">
        <f t="shared" si="1"/>
        <v>0.23542815483347321</v>
      </c>
      <c r="H74">
        <f t="shared" si="2"/>
        <v>164.39132912261232</v>
      </c>
      <c r="I74">
        <f t="shared" si="3"/>
        <v>4.449028845264495</v>
      </c>
      <c r="J74">
        <f t="shared" si="4"/>
        <v>1.5956352517801717</v>
      </c>
      <c r="K74">
        <f t="shared" si="5"/>
        <v>23.013999938964844</v>
      </c>
      <c r="L74" s="1">
        <v>6</v>
      </c>
      <c r="M74">
        <f t="shared" si="6"/>
        <v>1.4200000166893005</v>
      </c>
      <c r="N74" s="1">
        <v>1</v>
      </c>
      <c r="O74">
        <f t="shared" si="7"/>
        <v>2.8400000333786011</v>
      </c>
      <c r="P74" s="1">
        <v>25.508115768432617</v>
      </c>
      <c r="Q74" s="1">
        <v>23.013999938964844</v>
      </c>
      <c r="R74" s="1">
        <v>25.815176010131836</v>
      </c>
      <c r="S74" s="1">
        <v>400.20388793945313</v>
      </c>
      <c r="T74" s="1">
        <v>359.402587890625</v>
      </c>
      <c r="U74" s="1">
        <v>8.7665987014770508</v>
      </c>
      <c r="V74" s="1">
        <v>15.331638336181641</v>
      </c>
      <c r="W74" s="1">
        <v>21.398710250854492</v>
      </c>
      <c r="X74" s="1">
        <v>37.423553466796875</v>
      </c>
      <c r="Y74" s="1">
        <v>400.37698364257813</v>
      </c>
      <c r="Z74" s="1">
        <v>194.13838195800781</v>
      </c>
      <c r="AA74" s="1">
        <v>177.1932373046875</v>
      </c>
      <c r="AB74" s="1">
        <v>79.996452331542969</v>
      </c>
      <c r="AC74" s="1">
        <v>35.255699157714844</v>
      </c>
      <c r="AD74" s="1">
        <v>0.56111997365951538</v>
      </c>
      <c r="AE74" s="1">
        <v>0.3333333432674408</v>
      </c>
      <c r="AF74" s="1">
        <v>-0.21956524252891541</v>
      </c>
      <c r="AG74" s="1">
        <v>2.737391471862793</v>
      </c>
      <c r="AH74" s="1">
        <v>1</v>
      </c>
      <c r="AI74" s="1">
        <v>0</v>
      </c>
      <c r="AJ74" s="1">
        <v>0.15999999642372131</v>
      </c>
      <c r="AK74" s="1">
        <v>111115</v>
      </c>
      <c r="AL74">
        <f t="shared" si="8"/>
        <v>0.66729497273763017</v>
      </c>
      <c r="AM74">
        <f t="shared" si="9"/>
        <v>4.4490288452644954E-3</v>
      </c>
      <c r="AN74">
        <f t="shared" si="10"/>
        <v>296.16399993896482</v>
      </c>
      <c r="AO74">
        <f t="shared" si="11"/>
        <v>298.65811576843259</v>
      </c>
      <c r="AP74">
        <f t="shared" si="12"/>
        <v>31.062140418988292</v>
      </c>
      <c r="AQ74">
        <f t="shared" si="13"/>
        <v>-1.6258269473515983</v>
      </c>
      <c r="AR74">
        <f t="shared" si="14"/>
        <v>2.822111927104983</v>
      </c>
      <c r="AS74">
        <f t="shared" si="15"/>
        <v>35.277963520292403</v>
      </c>
      <c r="AT74">
        <f t="shared" si="16"/>
        <v>19.946325184110762</v>
      </c>
      <c r="AU74">
        <f t="shared" si="17"/>
        <v>24.26105785369873</v>
      </c>
      <c r="AV74">
        <f t="shared" si="18"/>
        <v>3.0422640969569872</v>
      </c>
      <c r="AW74">
        <f t="shared" si="19"/>
        <v>0.21740581365160463</v>
      </c>
      <c r="AX74">
        <f t="shared" si="20"/>
        <v>1.2264766753248113</v>
      </c>
      <c r="AY74">
        <f t="shared" si="21"/>
        <v>1.8157874216321759</v>
      </c>
      <c r="AZ74">
        <f t="shared" si="22"/>
        <v>0.13739051383648762</v>
      </c>
      <c r="BA74">
        <f t="shared" si="23"/>
        <v>13.150723123876048</v>
      </c>
      <c r="BB74">
        <f t="shared" si="24"/>
        <v>0.45740162887374819</v>
      </c>
      <c r="BC74">
        <f t="shared" si="25"/>
        <v>46.432261013426753</v>
      </c>
      <c r="BD74">
        <f t="shared" si="26"/>
        <v>347.22049704920335</v>
      </c>
      <c r="BE74">
        <f t="shared" si="27"/>
        <v>3.42705352935277E-2</v>
      </c>
    </row>
    <row r="75" spans="1:57" x14ac:dyDescent="0.3">
      <c r="A75" s="1">
        <v>65</v>
      </c>
      <c r="B75" s="1" t="s">
        <v>133</v>
      </c>
      <c r="C75" s="1">
        <v>4055.9999093413353</v>
      </c>
      <c r="D75" s="1">
        <v>0</v>
      </c>
      <c r="E75" s="2" t="s">
        <v>170</v>
      </c>
      <c r="F75">
        <f t="shared" ref="F75:F110" si="28">(S75-T75*(1000-U75)/(1000-V75))*AL75</f>
        <v>24.823455108586604</v>
      </c>
      <c r="G75">
        <f t="shared" ref="G75:G110" si="29">IF(AW75&lt;&gt;0,1/(1/AW75-1/O75),0)</f>
        <v>0.25902569604390252</v>
      </c>
      <c r="H75">
        <f t="shared" ref="H75:H110" si="30">((AZ75-AM75/2)*T75-F75)/(AZ75+AM75/2)</f>
        <v>186.87615251524204</v>
      </c>
      <c r="I75">
        <f t="shared" ref="I75:I110" si="31">AM75*1000</f>
        <v>4.5864890458348198</v>
      </c>
      <c r="J75">
        <f t="shared" ref="J75:J110" si="32">(AR75-AX75)</f>
        <v>1.5071199276479368</v>
      </c>
      <c r="K75">
        <f t="shared" ref="K75:K110" si="33">(Q75+AQ75*D75)</f>
        <v>22.583969116210938</v>
      </c>
      <c r="L75" s="1">
        <v>6</v>
      </c>
      <c r="M75">
        <f t="shared" ref="M75:M110" si="34">(L75*AF75+AG75)</f>
        <v>1.4200000166893005</v>
      </c>
      <c r="N75" s="1">
        <v>1</v>
      </c>
      <c r="O75">
        <f t="shared" ref="O75:O110" si="35">M75*(N75+1)*(N75+1)/(N75*N75+1)</f>
        <v>2.8400000333786011</v>
      </c>
      <c r="P75" s="1">
        <v>25.490730285644531</v>
      </c>
      <c r="Q75" s="1">
        <v>22.583969116210938</v>
      </c>
      <c r="R75" s="1">
        <v>25.806938171386719</v>
      </c>
      <c r="S75" s="1">
        <v>400.227294921875</v>
      </c>
      <c r="T75" s="1">
        <v>360.545166015625</v>
      </c>
      <c r="U75" s="1">
        <v>8.7630109786987305</v>
      </c>
      <c r="V75" s="1">
        <v>15.530186653137207</v>
      </c>
      <c r="W75" s="1">
        <v>21.412338256835938</v>
      </c>
      <c r="X75" s="1">
        <v>37.947872161865234</v>
      </c>
      <c r="Y75" s="1">
        <v>400.3377685546875</v>
      </c>
      <c r="Z75" s="1">
        <v>210.45606994628906</v>
      </c>
      <c r="AA75" s="1">
        <v>184.97200012207031</v>
      </c>
      <c r="AB75" s="1">
        <v>79.997528076171875</v>
      </c>
      <c r="AC75" s="1">
        <v>35.255699157714844</v>
      </c>
      <c r="AD75" s="1">
        <v>0.56111997365951538</v>
      </c>
      <c r="AE75" s="1">
        <v>0.3333333432674408</v>
      </c>
      <c r="AF75" s="1">
        <v>-0.21956524252891541</v>
      </c>
      <c r="AG75" s="1">
        <v>2.737391471862793</v>
      </c>
      <c r="AH75" s="1">
        <v>1</v>
      </c>
      <c r="AI75" s="1">
        <v>0</v>
      </c>
      <c r="AJ75" s="1">
        <v>0.15999999642372131</v>
      </c>
      <c r="AK75" s="1">
        <v>111115</v>
      </c>
      <c r="AL75">
        <f t="shared" ref="AL75:AL110" si="36">Y75*0.000001/(L75*0.0001)</f>
        <v>0.66722961425781235</v>
      </c>
      <c r="AM75">
        <f t="shared" ref="AM75:AM110" si="37">(V75-U75)/(1000-V75)*AL75</f>
        <v>4.5864890458348195E-3</v>
      </c>
      <c r="AN75">
        <f t="shared" ref="AN75:AN110" si="38">(Q75+273.15)</f>
        <v>295.73396911621091</v>
      </c>
      <c r="AO75">
        <f t="shared" ref="AO75:AO110" si="39">(P75+273.15)</f>
        <v>298.64073028564451</v>
      </c>
      <c r="AP75">
        <f t="shared" ref="AP75:AP110" si="40">(Z75*AH75+AA75*AI75)*AJ75</f>
        <v>33.672970438756693</v>
      </c>
      <c r="AQ75">
        <f t="shared" ref="AQ75:AQ110" si="41">((AP75+0.00000010773*(AO75^4-AN75^4))-AM75*44100)/(M75*51.4+0.00000043092*AN75^3)</f>
        <v>-1.6130675287470906</v>
      </c>
      <c r="AR75">
        <f t="shared" ref="AR75:AR110" si="42">0.61365*EXP(17.502*K75/(240.97+K75))</f>
        <v>2.7494964704604703</v>
      </c>
      <c r="AS75">
        <f t="shared" ref="AS75:AS110" si="43">AR75*1000/AB75</f>
        <v>34.369767873858059</v>
      </c>
      <c r="AT75">
        <f t="shared" ref="AT75:AT110" si="44">(AS75-V75)</f>
        <v>18.839581220720852</v>
      </c>
      <c r="AU75">
        <f t="shared" ref="AU75:AU110" si="45">IF(D75,Q75,(P75+Q75)/2)</f>
        <v>24.037349700927734</v>
      </c>
      <c r="AV75">
        <f t="shared" ref="AV75:AV110" si="46">0.61365*EXP(17.502*AU75/(240.97+AU75))</f>
        <v>3.0017005826588141</v>
      </c>
      <c r="AW75">
        <f t="shared" ref="AW75:AW110" si="47">IF(AT75&lt;&gt;0,(1000-(AS75+V75)/2)/AT75*AM75,0)</f>
        <v>0.23737556562580783</v>
      </c>
      <c r="AX75">
        <f t="shared" ref="AX75:AX110" si="48">V75*AB75/1000</f>
        <v>1.2423765428125335</v>
      </c>
      <c r="AY75">
        <f t="shared" ref="AY75:AY110" si="49">(AV75-AX75)</f>
        <v>1.7593240398462806</v>
      </c>
      <c r="AZ75">
        <f t="shared" ref="AZ75:AZ110" si="50">1/(1.6/G75+1.37/O75)</f>
        <v>0.15016395569597815</v>
      </c>
      <c r="BA75">
        <f t="shared" ref="BA75:BA110" si="51">H75*AB75*0.001</f>
        <v>14.949630257605053</v>
      </c>
      <c r="BB75">
        <f t="shared" ref="BB75:BB110" si="52">H75/T75</f>
        <v>0.51831551253454711</v>
      </c>
      <c r="BC75">
        <f t="shared" ref="BC75:BC110" si="53">(1-AM75*AB75/AR75/G75)*100</f>
        <v>48.481772546523608</v>
      </c>
      <c r="BD75">
        <f t="shared" ref="BD75:BD110" si="54">(T75-F75/(O75/1.35))</f>
        <v>348.74528432452348</v>
      </c>
      <c r="BE75">
        <f t="shared" ref="BE75:BE110" si="55">F75*BC75/100/BD75</f>
        <v>3.4509000077931867E-2</v>
      </c>
    </row>
    <row r="76" spans="1:57" x14ac:dyDescent="0.3">
      <c r="A76" s="1">
        <v>66</v>
      </c>
      <c r="B76" s="1" t="s">
        <v>134</v>
      </c>
      <c r="C76" s="1">
        <v>4109.9999081343412</v>
      </c>
      <c r="D76" s="1">
        <v>0</v>
      </c>
      <c r="E76" s="2" t="s">
        <v>170</v>
      </c>
      <c r="F76">
        <f t="shared" si="28"/>
        <v>19.178112367330783</v>
      </c>
      <c r="G76">
        <f t="shared" si="29"/>
        <v>0.17892229567282636</v>
      </c>
      <c r="H76">
        <f t="shared" si="30"/>
        <v>177.98622252262328</v>
      </c>
      <c r="I76">
        <f t="shared" si="31"/>
        <v>4.0772667892751997</v>
      </c>
      <c r="J76">
        <f t="shared" si="32"/>
        <v>1.8862911738906518</v>
      </c>
      <c r="K76">
        <f t="shared" si="33"/>
        <v>24.401041030883789</v>
      </c>
      <c r="L76" s="1">
        <v>6</v>
      </c>
      <c r="M76">
        <f t="shared" si="34"/>
        <v>1.4200000166893005</v>
      </c>
      <c r="N76" s="1">
        <v>1</v>
      </c>
      <c r="O76">
        <f t="shared" si="35"/>
        <v>2.8400000333786011</v>
      </c>
      <c r="P76" s="1">
        <v>25.456632614135742</v>
      </c>
      <c r="Q76" s="1">
        <v>24.401041030883789</v>
      </c>
      <c r="R76" s="1">
        <v>25.774452209472656</v>
      </c>
      <c r="S76" s="1">
        <v>400.24688720703125</v>
      </c>
      <c r="T76" s="1">
        <v>369.25103759765625</v>
      </c>
      <c r="U76" s="1">
        <v>8.7511281967163086</v>
      </c>
      <c r="V76" s="1">
        <v>14.770937919616699</v>
      </c>
      <c r="W76" s="1">
        <v>21.425933837890625</v>
      </c>
      <c r="X76" s="1">
        <v>36.164608001708984</v>
      </c>
      <c r="Y76" s="1">
        <v>400.38226318359375</v>
      </c>
      <c r="Z76" s="1">
        <v>150.1968994140625</v>
      </c>
      <c r="AA76" s="1">
        <v>152.44180297851563</v>
      </c>
      <c r="AB76" s="1">
        <v>79.994796752929688</v>
      </c>
      <c r="AC76" s="1">
        <v>35.255699157714844</v>
      </c>
      <c r="AD76" s="1">
        <v>0.56111997365951538</v>
      </c>
      <c r="AE76" s="1">
        <v>0.3333333432674408</v>
      </c>
      <c r="AF76" s="1">
        <v>-0.21956524252891541</v>
      </c>
      <c r="AG76" s="1">
        <v>2.737391471862793</v>
      </c>
      <c r="AH76" s="1">
        <v>1</v>
      </c>
      <c r="AI76" s="1">
        <v>0</v>
      </c>
      <c r="AJ76" s="1">
        <v>0.15999999642372131</v>
      </c>
      <c r="AK76" s="1">
        <v>111115</v>
      </c>
      <c r="AL76">
        <f t="shared" si="36"/>
        <v>0.66730377197265622</v>
      </c>
      <c r="AM76">
        <f t="shared" si="37"/>
        <v>4.0772667892751994E-3</v>
      </c>
      <c r="AN76">
        <f t="shared" si="38"/>
        <v>297.55104103088377</v>
      </c>
      <c r="AO76">
        <f t="shared" si="39"/>
        <v>298.60663261413572</v>
      </c>
      <c r="AP76">
        <f t="shared" si="40"/>
        <v>24.03150336910403</v>
      </c>
      <c r="AQ76">
        <f t="shared" si="41"/>
        <v>-1.7041538896045785</v>
      </c>
      <c r="AR76">
        <f t="shared" si="42"/>
        <v>3.0678893506205318</v>
      </c>
      <c r="AS76">
        <f t="shared" si="43"/>
        <v>38.351111261598085</v>
      </c>
      <c r="AT76">
        <f t="shared" si="44"/>
        <v>23.580173341981386</v>
      </c>
      <c r="AU76">
        <f t="shared" si="45"/>
        <v>24.928836822509766</v>
      </c>
      <c r="AV76">
        <f t="shared" si="46"/>
        <v>3.1662122049524495</v>
      </c>
      <c r="AW76">
        <f t="shared" si="47"/>
        <v>0.16831811828781454</v>
      </c>
      <c r="AX76">
        <f t="shared" si="48"/>
        <v>1.18159817672988</v>
      </c>
      <c r="AY76">
        <f t="shared" si="49"/>
        <v>1.9846140282225695</v>
      </c>
      <c r="AZ76">
        <f t="shared" si="50"/>
        <v>0.10610277960763856</v>
      </c>
      <c r="BA76">
        <f t="shared" si="51"/>
        <v>14.237971695518965</v>
      </c>
      <c r="BB76">
        <f t="shared" si="52"/>
        <v>0.48201955959446979</v>
      </c>
      <c r="BC76">
        <f t="shared" si="53"/>
        <v>40.580811621525662</v>
      </c>
      <c r="BD76">
        <f t="shared" si="54"/>
        <v>360.13468147385157</v>
      </c>
      <c r="BE76">
        <f t="shared" si="55"/>
        <v>2.1610342054535218E-2</v>
      </c>
    </row>
    <row r="77" spans="1:57" x14ac:dyDescent="0.3">
      <c r="A77" s="1">
        <v>67</v>
      </c>
      <c r="B77" s="1" t="s">
        <v>135</v>
      </c>
      <c r="C77" s="1">
        <v>4157.9999070614576</v>
      </c>
      <c r="D77" s="1">
        <v>0</v>
      </c>
      <c r="E77" s="2" t="s">
        <v>170</v>
      </c>
      <c r="F77">
        <f t="shared" si="28"/>
        <v>21.162415780607954</v>
      </c>
      <c r="G77">
        <f t="shared" si="29"/>
        <v>0.29338127190232488</v>
      </c>
      <c r="H77">
        <f t="shared" si="30"/>
        <v>231.26467275206565</v>
      </c>
      <c r="I77">
        <f t="shared" si="31"/>
        <v>4.9700561394345781</v>
      </c>
      <c r="J77">
        <f t="shared" si="32"/>
        <v>1.4574662238422971</v>
      </c>
      <c r="K77">
        <f t="shared" si="33"/>
        <v>22.538623809814453</v>
      </c>
      <c r="L77" s="1">
        <v>6</v>
      </c>
      <c r="M77">
        <f t="shared" si="34"/>
        <v>1.4200000166893005</v>
      </c>
      <c r="N77" s="1">
        <v>1</v>
      </c>
      <c r="O77">
        <f t="shared" si="35"/>
        <v>2.8400000333786011</v>
      </c>
      <c r="P77" s="1">
        <v>25.452482223510742</v>
      </c>
      <c r="Q77" s="1">
        <v>22.538623809814453</v>
      </c>
      <c r="R77" s="1">
        <v>25.773326873779297</v>
      </c>
      <c r="S77" s="1">
        <v>400.13916015625</v>
      </c>
      <c r="T77" s="1">
        <v>365.691650390625</v>
      </c>
      <c r="U77" s="1">
        <v>8.7269268035888672</v>
      </c>
      <c r="V77" s="1">
        <v>16.057538986206055</v>
      </c>
      <c r="W77" s="1">
        <v>21.371112823486328</v>
      </c>
      <c r="X77" s="1">
        <v>39.322834014892578</v>
      </c>
      <c r="Y77" s="1">
        <v>400.25982666015625</v>
      </c>
      <c r="Z77" s="1">
        <v>187.97018432617188</v>
      </c>
      <c r="AA77" s="1">
        <v>156.89002990722656</v>
      </c>
      <c r="AB77" s="1">
        <v>79.991668701171875</v>
      </c>
      <c r="AC77" s="1">
        <v>35.255699157714844</v>
      </c>
      <c r="AD77" s="1">
        <v>0.56111997365951538</v>
      </c>
      <c r="AE77" s="1">
        <v>0.3333333432674408</v>
      </c>
      <c r="AF77" s="1">
        <v>-0.21956524252891541</v>
      </c>
      <c r="AG77" s="1">
        <v>2.737391471862793</v>
      </c>
      <c r="AH77" s="1">
        <v>1</v>
      </c>
      <c r="AI77" s="1">
        <v>0</v>
      </c>
      <c r="AJ77" s="1">
        <v>0.15999999642372131</v>
      </c>
      <c r="AK77" s="1">
        <v>111115</v>
      </c>
      <c r="AL77">
        <f t="shared" si="36"/>
        <v>0.66709971110026034</v>
      </c>
      <c r="AM77">
        <f t="shared" si="37"/>
        <v>4.9700561394345781E-3</v>
      </c>
      <c r="AN77">
        <f t="shared" si="38"/>
        <v>295.68862380981443</v>
      </c>
      <c r="AO77">
        <f t="shared" si="39"/>
        <v>298.60248222351072</v>
      </c>
      <c r="AP77">
        <f t="shared" si="40"/>
        <v>30.075228819953736</v>
      </c>
      <c r="AQ77">
        <f t="shared" si="41"/>
        <v>-1.8562071135197407</v>
      </c>
      <c r="AR77">
        <f t="shared" si="42"/>
        <v>2.7419355625830431</v>
      </c>
      <c r="AS77">
        <f t="shared" si="43"/>
        <v>34.27776426100327</v>
      </c>
      <c r="AT77">
        <f t="shared" si="44"/>
        <v>18.220225274797215</v>
      </c>
      <c r="AU77">
        <f t="shared" si="45"/>
        <v>23.995553016662598</v>
      </c>
      <c r="AV77">
        <f t="shared" si="46"/>
        <v>2.9941745256054588</v>
      </c>
      <c r="AW77">
        <f t="shared" si="47"/>
        <v>0.26591172309319616</v>
      </c>
      <c r="AX77">
        <f t="shared" si="48"/>
        <v>1.284469338740746</v>
      </c>
      <c r="AY77">
        <f t="shared" si="49"/>
        <v>1.7097051868647128</v>
      </c>
      <c r="AZ77">
        <f t="shared" si="50"/>
        <v>0.16846223427638066</v>
      </c>
      <c r="BA77">
        <f t="shared" si="51"/>
        <v>18.499247085068166</v>
      </c>
      <c r="BB77">
        <f t="shared" si="52"/>
        <v>0.63240348119797929</v>
      </c>
      <c r="BC77">
        <f t="shared" si="53"/>
        <v>50.578443440912871</v>
      </c>
      <c r="BD77">
        <f t="shared" si="54"/>
        <v>355.63205145821462</v>
      </c>
      <c r="BE77">
        <f t="shared" si="55"/>
        <v>3.0097457336696908E-2</v>
      </c>
    </row>
    <row r="78" spans="1:57" x14ac:dyDescent="0.3">
      <c r="A78" s="1">
        <v>68</v>
      </c>
      <c r="B78" s="1" t="s">
        <v>136</v>
      </c>
      <c r="C78" s="1">
        <v>4201.999906077981</v>
      </c>
      <c r="D78" s="1">
        <v>0</v>
      </c>
      <c r="E78" s="2" t="s">
        <v>170</v>
      </c>
      <c r="F78">
        <f t="shared" si="28"/>
        <v>23.425048050526978</v>
      </c>
      <c r="G78">
        <f t="shared" si="29"/>
        <v>0.22313877207487889</v>
      </c>
      <c r="H78">
        <f t="shared" si="30"/>
        <v>174.94265440427353</v>
      </c>
      <c r="I78">
        <f t="shared" si="31"/>
        <v>4.1765497315044753</v>
      </c>
      <c r="J78">
        <f t="shared" si="32"/>
        <v>1.5749724406056222</v>
      </c>
      <c r="K78">
        <f t="shared" si="33"/>
        <v>22.675176620483398</v>
      </c>
      <c r="L78" s="1">
        <v>6</v>
      </c>
      <c r="M78">
        <f t="shared" si="34"/>
        <v>1.4200000166893005</v>
      </c>
      <c r="N78" s="1">
        <v>1</v>
      </c>
      <c r="O78">
        <f t="shared" si="35"/>
        <v>2.8400000333786011</v>
      </c>
      <c r="P78" s="1">
        <v>25.443569183349609</v>
      </c>
      <c r="Q78" s="1">
        <v>22.675176620483398</v>
      </c>
      <c r="R78" s="1">
        <v>25.780929565429688</v>
      </c>
      <c r="S78" s="1">
        <v>400.18817138671875</v>
      </c>
      <c r="T78" s="1">
        <v>362.80416870117188</v>
      </c>
      <c r="U78" s="1">
        <v>8.7063713073730469</v>
      </c>
      <c r="V78" s="1">
        <v>14.873647689819336</v>
      </c>
      <c r="W78" s="1">
        <v>21.332414627075195</v>
      </c>
      <c r="X78" s="1">
        <v>36.443523406982422</v>
      </c>
      <c r="Y78" s="1">
        <v>400.28326416015625</v>
      </c>
      <c r="Z78" s="1">
        <v>129.09024047851563</v>
      </c>
      <c r="AA78" s="1">
        <v>141.06465148925781</v>
      </c>
      <c r="AB78" s="1">
        <v>79.992973327636719</v>
      </c>
      <c r="AC78" s="1">
        <v>35.255699157714844</v>
      </c>
      <c r="AD78" s="1">
        <v>0.56111997365951538</v>
      </c>
      <c r="AE78" s="1">
        <v>0.3333333432674408</v>
      </c>
      <c r="AF78" s="1">
        <v>-0.21956524252891541</v>
      </c>
      <c r="AG78" s="1">
        <v>2.737391471862793</v>
      </c>
      <c r="AH78" s="1">
        <v>1</v>
      </c>
      <c r="AI78" s="1">
        <v>0</v>
      </c>
      <c r="AJ78" s="1">
        <v>0.15999999642372131</v>
      </c>
      <c r="AK78" s="1">
        <v>111115</v>
      </c>
      <c r="AL78">
        <f t="shared" si="36"/>
        <v>0.6671387736002603</v>
      </c>
      <c r="AM78">
        <f t="shared" si="37"/>
        <v>4.1765497315044749E-3</v>
      </c>
      <c r="AN78">
        <f t="shared" si="38"/>
        <v>295.82517662048338</v>
      </c>
      <c r="AO78">
        <f t="shared" si="39"/>
        <v>298.59356918334959</v>
      </c>
      <c r="AP78">
        <f t="shared" si="40"/>
        <v>20.654438014899824</v>
      </c>
      <c r="AQ78">
        <f t="shared" si="41"/>
        <v>-1.5712552383473126</v>
      </c>
      <c r="AR78">
        <f t="shared" si="42"/>
        <v>2.7647597435420059</v>
      </c>
      <c r="AS78">
        <f t="shared" si="43"/>
        <v>34.562532539177546</v>
      </c>
      <c r="AT78">
        <f t="shared" si="44"/>
        <v>19.68888484935821</v>
      </c>
      <c r="AU78">
        <f t="shared" si="45"/>
        <v>24.059372901916504</v>
      </c>
      <c r="AV78">
        <f t="shared" si="46"/>
        <v>3.0056728067327656</v>
      </c>
      <c r="AW78">
        <f t="shared" si="47"/>
        <v>0.20688390581989913</v>
      </c>
      <c r="AX78">
        <f t="shared" si="48"/>
        <v>1.1897873029363837</v>
      </c>
      <c r="AY78">
        <f t="shared" si="49"/>
        <v>1.8158855037963819</v>
      </c>
      <c r="AZ78">
        <f t="shared" si="50"/>
        <v>0.13067078330136456</v>
      </c>
      <c r="BA78">
        <f t="shared" si="51"/>
        <v>13.99418308762702</v>
      </c>
      <c r="BB78">
        <f t="shared" si="52"/>
        <v>0.48219582214438994</v>
      </c>
      <c r="BC78">
        <f t="shared" si="53"/>
        <v>45.845186979030807</v>
      </c>
      <c r="BD78">
        <f t="shared" si="54"/>
        <v>351.66902275168741</v>
      </c>
      <c r="BE78">
        <f t="shared" si="55"/>
        <v>3.0537967190459266E-2</v>
      </c>
    </row>
    <row r="79" spans="1:57" x14ac:dyDescent="0.3">
      <c r="A79" s="1">
        <v>69</v>
      </c>
      <c r="B79" s="1" t="s">
        <v>137</v>
      </c>
      <c r="C79" s="1">
        <v>4346.9999028369784</v>
      </c>
      <c r="D79" s="1">
        <v>0</v>
      </c>
      <c r="E79" s="1" t="s">
        <v>169</v>
      </c>
      <c r="F79">
        <f t="shared" si="28"/>
        <v>24.838214985950266</v>
      </c>
      <c r="G79">
        <f t="shared" si="29"/>
        <v>0.19921325300653966</v>
      </c>
      <c r="H79">
        <f t="shared" si="30"/>
        <v>141.47307439059608</v>
      </c>
      <c r="I79">
        <f t="shared" si="31"/>
        <v>3.7231523303766267</v>
      </c>
      <c r="J79">
        <f t="shared" si="32"/>
        <v>1.5612847782587256</v>
      </c>
      <c r="K79">
        <f t="shared" si="33"/>
        <v>22.327030181884766</v>
      </c>
      <c r="L79" s="1">
        <v>6</v>
      </c>
      <c r="M79">
        <f t="shared" si="34"/>
        <v>1.4200000166893005</v>
      </c>
      <c r="N79" s="1">
        <v>1</v>
      </c>
      <c r="O79">
        <f t="shared" si="35"/>
        <v>2.8400000333786011</v>
      </c>
      <c r="P79" s="1">
        <v>25.254909515380859</v>
      </c>
      <c r="Q79" s="1">
        <v>22.327030181884766</v>
      </c>
      <c r="R79" s="1">
        <v>25.502992630004883</v>
      </c>
      <c r="S79" s="1">
        <v>400.1287841796875</v>
      </c>
      <c r="T79" s="1">
        <v>360.90780639648438</v>
      </c>
      <c r="U79" s="1">
        <v>8.824528694152832</v>
      </c>
      <c r="V79" s="1">
        <v>14.321995735168457</v>
      </c>
      <c r="W79" s="1">
        <v>21.864908218383789</v>
      </c>
      <c r="X79" s="1">
        <v>35.486213684082031</v>
      </c>
      <c r="Y79" s="1">
        <v>400.52947998046875</v>
      </c>
      <c r="Z79" s="1">
        <v>463.2034912109375</v>
      </c>
      <c r="AA79" s="1">
        <v>456.75949096679688</v>
      </c>
      <c r="AB79" s="1">
        <v>79.989517211914063</v>
      </c>
      <c r="AC79" s="1">
        <v>35.255699157714844</v>
      </c>
      <c r="AD79" s="1">
        <v>0.56111997365951538</v>
      </c>
      <c r="AE79" s="1">
        <v>0.3333333432674408</v>
      </c>
      <c r="AF79" s="1">
        <v>-0.21956524252891541</v>
      </c>
      <c r="AG79" s="1">
        <v>2.737391471862793</v>
      </c>
      <c r="AH79" s="1">
        <v>1</v>
      </c>
      <c r="AI79" s="1">
        <v>0</v>
      </c>
      <c r="AJ79" s="1">
        <v>0.15999999642372131</v>
      </c>
      <c r="AK79" s="1">
        <v>111115</v>
      </c>
      <c r="AL79">
        <f t="shared" si="36"/>
        <v>0.66754913330078114</v>
      </c>
      <c r="AM79">
        <f t="shared" si="37"/>
        <v>3.7231523303766266E-3</v>
      </c>
      <c r="AN79">
        <f t="shared" si="38"/>
        <v>295.47703018188474</v>
      </c>
      <c r="AO79">
        <f t="shared" si="39"/>
        <v>298.40490951538084</v>
      </c>
      <c r="AP79">
        <f t="shared" si="40"/>
        <v>74.112556937205227</v>
      </c>
      <c r="AQ79">
        <f t="shared" si="41"/>
        <v>-0.67824831564804788</v>
      </c>
      <c r="AR79">
        <f t="shared" si="42"/>
        <v>2.7068943026259427</v>
      </c>
      <c r="AS79">
        <f t="shared" si="43"/>
        <v>33.840613082519809</v>
      </c>
      <c r="AT79">
        <f t="shared" si="44"/>
        <v>19.518617347351352</v>
      </c>
      <c r="AU79">
        <f t="shared" si="45"/>
        <v>23.790969848632813</v>
      </c>
      <c r="AV79">
        <f t="shared" si="46"/>
        <v>2.957574087359609</v>
      </c>
      <c r="AW79">
        <f t="shared" si="47"/>
        <v>0.18615529476740264</v>
      </c>
      <c r="AX79">
        <f t="shared" si="48"/>
        <v>1.1456095243672171</v>
      </c>
      <c r="AY79">
        <f t="shared" si="49"/>
        <v>1.8119645629923919</v>
      </c>
      <c r="AZ79">
        <f t="shared" si="50"/>
        <v>0.11745376415060038</v>
      </c>
      <c r="BA79">
        <f t="shared" si="51"/>
        <v>11.316362918988984</v>
      </c>
      <c r="BB79">
        <f t="shared" si="52"/>
        <v>0.39199228136167624</v>
      </c>
      <c r="BC79">
        <f t="shared" si="53"/>
        <v>44.772630797653434</v>
      </c>
      <c r="BD79">
        <f t="shared" si="54"/>
        <v>349.10090856657763</v>
      </c>
      <c r="BE79">
        <f t="shared" si="55"/>
        <v>3.1855323258965645E-2</v>
      </c>
    </row>
    <row r="80" spans="1:57" x14ac:dyDescent="0.3">
      <c r="A80" s="1">
        <v>70</v>
      </c>
      <c r="B80" s="1" t="s">
        <v>138</v>
      </c>
      <c r="C80" s="1">
        <v>4392.9999018087983</v>
      </c>
      <c r="D80" s="1">
        <v>0</v>
      </c>
      <c r="E80" s="1" t="s">
        <v>169</v>
      </c>
      <c r="F80">
        <f t="shared" si="28"/>
        <v>28.979224960238906</v>
      </c>
      <c r="G80">
        <f t="shared" si="29"/>
        <v>0.28094496517687495</v>
      </c>
      <c r="H80">
        <f t="shared" si="30"/>
        <v>167.18042569949901</v>
      </c>
      <c r="I80">
        <f t="shared" si="31"/>
        <v>5.0112403741366505</v>
      </c>
      <c r="J80">
        <f t="shared" si="32"/>
        <v>1.5274383492638519</v>
      </c>
      <c r="K80">
        <f t="shared" si="33"/>
        <v>23.035444259643555</v>
      </c>
      <c r="L80" s="1">
        <v>6</v>
      </c>
      <c r="M80">
        <f t="shared" si="34"/>
        <v>1.4200000166893005</v>
      </c>
      <c r="N80" s="1">
        <v>1</v>
      </c>
      <c r="O80">
        <f t="shared" si="35"/>
        <v>2.8400000333786011</v>
      </c>
      <c r="P80" s="1">
        <v>25.281276702880859</v>
      </c>
      <c r="Q80" s="1">
        <v>23.035444259643555</v>
      </c>
      <c r="R80" s="1">
        <v>25.543085098266602</v>
      </c>
      <c r="S80" s="1">
        <v>400.35946655273438</v>
      </c>
      <c r="T80" s="1">
        <v>354.26962280273438</v>
      </c>
      <c r="U80" s="1">
        <v>8.8439149856567383</v>
      </c>
      <c r="V80" s="1">
        <v>16.232030868530273</v>
      </c>
      <c r="W80" s="1">
        <v>21.877679824829102</v>
      </c>
      <c r="X80" s="1">
        <v>40.154067993164063</v>
      </c>
      <c r="Y80" s="1">
        <v>400.36441040039063</v>
      </c>
      <c r="Z80" s="1">
        <v>468.60324096679688</v>
      </c>
      <c r="AA80" s="1">
        <v>453.56582641601563</v>
      </c>
      <c r="AB80" s="1">
        <v>79.986183166503906</v>
      </c>
      <c r="AC80" s="1">
        <v>35.255699157714844</v>
      </c>
      <c r="AD80" s="1">
        <v>0.56111997365951538</v>
      </c>
      <c r="AE80" s="1">
        <v>0.3333333432674408</v>
      </c>
      <c r="AF80" s="1">
        <v>-0.21956524252891541</v>
      </c>
      <c r="AG80" s="1">
        <v>2.737391471862793</v>
      </c>
      <c r="AH80" s="1">
        <v>1</v>
      </c>
      <c r="AI80" s="1">
        <v>0</v>
      </c>
      <c r="AJ80" s="1">
        <v>0.15999999642372131</v>
      </c>
      <c r="AK80" s="1">
        <v>111115</v>
      </c>
      <c r="AL80">
        <f t="shared" si="36"/>
        <v>0.66727401733398428</v>
      </c>
      <c r="AM80">
        <f t="shared" si="37"/>
        <v>5.0112403741366506E-3</v>
      </c>
      <c r="AN80">
        <f t="shared" si="38"/>
        <v>296.18544425964353</v>
      </c>
      <c r="AO80">
        <f t="shared" si="39"/>
        <v>298.43127670288084</v>
      </c>
      <c r="AP80">
        <f t="shared" si="40"/>
        <v>74.976516878831717</v>
      </c>
      <c r="AQ80">
        <f t="shared" si="41"/>
        <v>-1.4323984412097019</v>
      </c>
      <c r="AR80">
        <f t="shared" si="42"/>
        <v>2.8257765434784599</v>
      </c>
      <c r="AS80">
        <f t="shared" si="43"/>
        <v>35.328308360409679</v>
      </c>
      <c r="AT80">
        <f t="shared" si="44"/>
        <v>19.096277491879405</v>
      </c>
      <c r="AU80">
        <f t="shared" si="45"/>
        <v>24.158360481262207</v>
      </c>
      <c r="AV80">
        <f t="shared" si="46"/>
        <v>3.0235835514102387</v>
      </c>
      <c r="AW80">
        <f t="shared" si="47"/>
        <v>0.25565452478309419</v>
      </c>
      <c r="AX80">
        <f t="shared" si="48"/>
        <v>1.2983381942146079</v>
      </c>
      <c r="AY80">
        <f t="shared" si="49"/>
        <v>1.7252453571956308</v>
      </c>
      <c r="AZ80">
        <f t="shared" si="50"/>
        <v>0.16187883211451398</v>
      </c>
      <c r="BA80">
        <f t="shared" si="51"/>
        <v>13.372124151854225</v>
      </c>
      <c r="BB80">
        <f t="shared" si="52"/>
        <v>0.47190166737098144</v>
      </c>
      <c r="BC80">
        <f t="shared" si="53"/>
        <v>49.510491951106061</v>
      </c>
      <c r="BD80">
        <f t="shared" si="54"/>
        <v>340.49428715607201</v>
      </c>
      <c r="BE80">
        <f t="shared" si="55"/>
        <v>4.213802516708727E-2</v>
      </c>
    </row>
    <row r="81" spans="1:57" x14ac:dyDescent="0.3">
      <c r="A81" s="1">
        <v>71</v>
      </c>
      <c r="B81" s="1" t="s">
        <v>139</v>
      </c>
      <c r="C81" s="1">
        <v>4443.9999006688595</v>
      </c>
      <c r="D81" s="1">
        <v>0</v>
      </c>
      <c r="E81" s="1" t="s">
        <v>169</v>
      </c>
      <c r="F81">
        <f t="shared" si="28"/>
        <v>25.853886697814904</v>
      </c>
      <c r="G81">
        <f t="shared" si="29"/>
        <v>0.31639255418809836</v>
      </c>
      <c r="H81">
        <f t="shared" si="30"/>
        <v>207.24179577830776</v>
      </c>
      <c r="I81">
        <f t="shared" si="31"/>
        <v>5.2557640528985248</v>
      </c>
      <c r="J81">
        <f t="shared" si="32"/>
        <v>1.4390229910708858</v>
      </c>
      <c r="K81">
        <f t="shared" si="33"/>
        <v>22.677639007568359</v>
      </c>
      <c r="L81" s="1">
        <v>6</v>
      </c>
      <c r="M81">
        <f t="shared" si="34"/>
        <v>1.4200000166893005</v>
      </c>
      <c r="N81" s="1">
        <v>1</v>
      </c>
      <c r="O81">
        <f t="shared" si="35"/>
        <v>2.8400000333786011</v>
      </c>
      <c r="P81" s="1">
        <v>25.348546981811523</v>
      </c>
      <c r="Q81" s="1">
        <v>22.677639007568359</v>
      </c>
      <c r="R81" s="1">
        <v>25.640327453613281</v>
      </c>
      <c r="S81" s="1">
        <v>400.28359985351563</v>
      </c>
      <c r="T81" s="1">
        <v>358.6951904296875</v>
      </c>
      <c r="U81" s="1">
        <v>8.8297414779663086</v>
      </c>
      <c r="V81" s="1">
        <v>16.578912734985352</v>
      </c>
      <c r="W81" s="1">
        <v>21.756477355957031</v>
      </c>
      <c r="X81" s="1">
        <v>40.850429534912109</v>
      </c>
      <c r="Y81" s="1">
        <v>400.19473266601563</v>
      </c>
      <c r="Z81" s="1">
        <v>322.04376220703125</v>
      </c>
      <c r="AA81" s="1">
        <v>332.80853271484375</v>
      </c>
      <c r="AB81" s="1">
        <v>79.990158081054688</v>
      </c>
      <c r="AC81" s="1">
        <v>35.255699157714844</v>
      </c>
      <c r="AD81" s="1">
        <v>0.56111997365951538</v>
      </c>
      <c r="AE81" s="1">
        <v>0.3333333432674408</v>
      </c>
      <c r="AF81" s="1">
        <v>-0.21956524252891541</v>
      </c>
      <c r="AG81" s="1">
        <v>2.737391471862793</v>
      </c>
      <c r="AH81" s="1">
        <v>1</v>
      </c>
      <c r="AI81" s="1">
        <v>0</v>
      </c>
      <c r="AJ81" s="1">
        <v>0.15999999642372131</v>
      </c>
      <c r="AK81" s="1">
        <v>111115</v>
      </c>
      <c r="AL81">
        <f t="shared" si="36"/>
        <v>0.66699122111002596</v>
      </c>
      <c r="AM81">
        <f t="shared" si="37"/>
        <v>5.2557640528985245E-3</v>
      </c>
      <c r="AN81">
        <f t="shared" si="38"/>
        <v>295.82763900756834</v>
      </c>
      <c r="AO81">
        <f t="shared" si="39"/>
        <v>298.4985469818115</v>
      </c>
      <c r="AP81">
        <f t="shared" si="40"/>
        <v>51.527000801406757</v>
      </c>
      <c r="AQ81">
        <f t="shared" si="41"/>
        <v>-1.7832414633432747</v>
      </c>
      <c r="AR81">
        <f t="shared" si="42"/>
        <v>2.7651728415543748</v>
      </c>
      <c r="AS81">
        <f t="shared" si="43"/>
        <v>34.568913324966836</v>
      </c>
      <c r="AT81">
        <f t="shared" si="44"/>
        <v>17.990000589981484</v>
      </c>
      <c r="AU81">
        <f t="shared" si="45"/>
        <v>24.013092994689941</v>
      </c>
      <c r="AV81">
        <f t="shared" si="46"/>
        <v>2.9973308238641954</v>
      </c>
      <c r="AW81">
        <f t="shared" si="47"/>
        <v>0.28467778944685929</v>
      </c>
      <c r="AX81">
        <f t="shared" si="48"/>
        <v>1.326149850483489</v>
      </c>
      <c r="AY81">
        <f t="shared" si="49"/>
        <v>1.6711809733807064</v>
      </c>
      <c r="AZ81">
        <f t="shared" si="50"/>
        <v>0.18052485647422017</v>
      </c>
      <c r="BA81">
        <f t="shared" si="51"/>
        <v>16.577304005308491</v>
      </c>
      <c r="BB81">
        <f t="shared" si="52"/>
        <v>0.57776575016255183</v>
      </c>
      <c r="BC81">
        <f t="shared" si="53"/>
        <v>51.946626933698717</v>
      </c>
      <c r="BD81">
        <f t="shared" si="54"/>
        <v>346.40549091143498</v>
      </c>
      <c r="BE81">
        <f t="shared" si="55"/>
        <v>3.8770234373128779E-2</v>
      </c>
    </row>
    <row r="82" spans="1:57" x14ac:dyDescent="0.3">
      <c r="A82" s="1">
        <v>72</v>
      </c>
      <c r="B82" s="1" t="s">
        <v>140</v>
      </c>
      <c r="C82" s="1">
        <v>4493.9998995512724</v>
      </c>
      <c r="D82" s="1">
        <v>0</v>
      </c>
      <c r="E82" s="1" t="s">
        <v>169</v>
      </c>
      <c r="F82">
        <f t="shared" si="28"/>
        <v>23.772153058018866</v>
      </c>
      <c r="G82">
        <f t="shared" si="29"/>
        <v>0.27304200358445563</v>
      </c>
      <c r="H82">
        <f t="shared" si="30"/>
        <v>202.16549490134153</v>
      </c>
      <c r="I82">
        <f t="shared" si="31"/>
        <v>5.0301889832886708</v>
      </c>
      <c r="J82">
        <f t="shared" si="32"/>
        <v>1.5729946803277395</v>
      </c>
      <c r="K82">
        <f t="shared" si="33"/>
        <v>23.350790023803711</v>
      </c>
      <c r="L82" s="1">
        <v>6</v>
      </c>
      <c r="M82">
        <f t="shared" si="34"/>
        <v>1.4200000166893005</v>
      </c>
      <c r="N82" s="1">
        <v>1</v>
      </c>
      <c r="O82">
        <f t="shared" si="35"/>
        <v>2.8400000333786011</v>
      </c>
      <c r="P82" s="1">
        <v>25.424501419067383</v>
      </c>
      <c r="Q82" s="1">
        <v>23.350790023803711</v>
      </c>
      <c r="R82" s="1">
        <v>25.727052688598633</v>
      </c>
      <c r="S82" s="1">
        <v>400.28750610351563</v>
      </c>
      <c r="T82" s="1">
        <v>361.93380737304688</v>
      </c>
      <c r="U82" s="1">
        <v>8.9267520904541016</v>
      </c>
      <c r="V82" s="1">
        <v>16.341882705688477</v>
      </c>
      <c r="W82" s="1">
        <v>21.895822525024414</v>
      </c>
      <c r="X82" s="1">
        <v>40.083892822265625</v>
      </c>
      <c r="Y82" s="1">
        <v>400.36944580078125</v>
      </c>
      <c r="Z82" s="1">
        <v>207.9512939453125</v>
      </c>
      <c r="AA82" s="1">
        <v>223.63410949707031</v>
      </c>
      <c r="AB82" s="1">
        <v>79.987968444824219</v>
      </c>
      <c r="AC82" s="1">
        <v>35.255699157714844</v>
      </c>
      <c r="AD82" s="1">
        <v>0.56111997365951538</v>
      </c>
      <c r="AE82" s="1">
        <v>0.3333333432674408</v>
      </c>
      <c r="AF82" s="1">
        <v>-0.21956524252891541</v>
      </c>
      <c r="AG82" s="1">
        <v>2.737391471862793</v>
      </c>
      <c r="AH82" s="1">
        <v>1</v>
      </c>
      <c r="AI82" s="1">
        <v>0</v>
      </c>
      <c r="AJ82" s="1">
        <v>0.15999999642372131</v>
      </c>
      <c r="AK82" s="1">
        <v>111115</v>
      </c>
      <c r="AL82">
        <f t="shared" si="36"/>
        <v>0.6672824096679687</v>
      </c>
      <c r="AM82">
        <f t="shared" si="37"/>
        <v>5.0301889832886706E-3</v>
      </c>
      <c r="AN82">
        <f t="shared" si="38"/>
        <v>296.50079002380369</v>
      </c>
      <c r="AO82">
        <f t="shared" si="39"/>
        <v>298.57450141906736</v>
      </c>
      <c r="AP82">
        <f t="shared" si="40"/>
        <v>33.27220628755822</v>
      </c>
      <c r="AQ82">
        <f t="shared" si="41"/>
        <v>-1.9593909892259258</v>
      </c>
      <c r="AR82">
        <f t="shared" si="42"/>
        <v>2.880148678519368</v>
      </c>
      <c r="AS82">
        <f t="shared" si="43"/>
        <v>36.007273775256557</v>
      </c>
      <c r="AT82">
        <f t="shared" si="44"/>
        <v>19.665391069568081</v>
      </c>
      <c r="AU82">
        <f t="shared" si="45"/>
        <v>24.387645721435547</v>
      </c>
      <c r="AV82">
        <f t="shared" si="46"/>
        <v>3.0654290749716213</v>
      </c>
      <c r="AW82">
        <f t="shared" si="47"/>
        <v>0.24909374498845432</v>
      </c>
      <c r="AX82">
        <f t="shared" si="48"/>
        <v>1.3071539981916285</v>
      </c>
      <c r="AY82">
        <f t="shared" si="49"/>
        <v>1.7582750767799928</v>
      </c>
      <c r="AZ82">
        <f t="shared" si="50"/>
        <v>0.15767154147272383</v>
      </c>
      <c r="BA82">
        <f t="shared" si="51"/>
        <v>16.170807226800779</v>
      </c>
      <c r="BB82">
        <f t="shared" si="52"/>
        <v>0.55857035397903188</v>
      </c>
      <c r="BC82">
        <f t="shared" si="53"/>
        <v>48.835987215334178</v>
      </c>
      <c r="BD82">
        <f t="shared" si="54"/>
        <v>350.63366432686996</v>
      </c>
      <c r="BE82">
        <f t="shared" si="55"/>
        <v>3.3109672029098744E-2</v>
      </c>
    </row>
    <row r="83" spans="1:57" x14ac:dyDescent="0.3">
      <c r="A83" s="1">
        <v>73</v>
      </c>
      <c r="B83" s="1" t="s">
        <v>141</v>
      </c>
      <c r="C83" s="1">
        <v>4532.9998986795545</v>
      </c>
      <c r="D83" s="1">
        <v>0</v>
      </c>
      <c r="E83" s="1" t="s">
        <v>169</v>
      </c>
      <c r="F83">
        <f t="shared" si="28"/>
        <v>22.545500581497219</v>
      </c>
      <c r="G83">
        <f t="shared" si="29"/>
        <v>0.21344188722194873</v>
      </c>
      <c r="H83">
        <f t="shared" si="30"/>
        <v>175.89482673980564</v>
      </c>
      <c r="I83">
        <f t="shared" si="31"/>
        <v>3.9749995105398672</v>
      </c>
      <c r="J83">
        <f t="shared" si="32"/>
        <v>1.5621993637910665</v>
      </c>
      <c r="K83">
        <f t="shared" si="33"/>
        <v>22.569124221801758</v>
      </c>
      <c r="L83" s="1">
        <v>6</v>
      </c>
      <c r="M83">
        <f t="shared" si="34"/>
        <v>1.4200000166893005</v>
      </c>
      <c r="N83" s="1">
        <v>1</v>
      </c>
      <c r="O83">
        <f t="shared" si="35"/>
        <v>2.8400000333786011</v>
      </c>
      <c r="P83" s="1">
        <v>25.451955795288086</v>
      </c>
      <c r="Q83" s="1">
        <v>22.569124221801758</v>
      </c>
      <c r="R83" s="1">
        <v>25.748117446899414</v>
      </c>
      <c r="S83" s="1">
        <v>400.28033447265625</v>
      </c>
      <c r="T83" s="1">
        <v>364.34268188476563</v>
      </c>
      <c r="U83" s="1">
        <v>8.9472675323486328</v>
      </c>
      <c r="V83" s="1">
        <v>14.812796592712402</v>
      </c>
      <c r="W83" s="1">
        <v>21.909894943237305</v>
      </c>
      <c r="X83" s="1">
        <v>36.273288726806641</v>
      </c>
      <c r="Y83" s="1">
        <v>400.58981323242188</v>
      </c>
      <c r="Z83" s="1">
        <v>188.78836059570313</v>
      </c>
      <c r="AA83" s="1">
        <v>178.27157592773438</v>
      </c>
      <c r="AB83" s="1">
        <v>79.986236572265625</v>
      </c>
      <c r="AC83" s="1">
        <v>35.255699157714844</v>
      </c>
      <c r="AD83" s="1">
        <v>0.56111997365951538</v>
      </c>
      <c r="AE83" s="1">
        <v>0.3333333432674408</v>
      </c>
      <c r="AF83" s="1">
        <v>-0.21956524252891541</v>
      </c>
      <c r="AG83" s="1">
        <v>2.737391471862793</v>
      </c>
      <c r="AH83" s="1">
        <v>1</v>
      </c>
      <c r="AI83" s="1">
        <v>0</v>
      </c>
      <c r="AJ83" s="1">
        <v>0.15999999642372131</v>
      </c>
      <c r="AK83" s="1">
        <v>111115</v>
      </c>
      <c r="AL83">
        <f t="shared" si="36"/>
        <v>0.66764968872070307</v>
      </c>
      <c r="AM83">
        <f t="shared" si="37"/>
        <v>3.9749995105398672E-3</v>
      </c>
      <c r="AN83">
        <f t="shared" si="38"/>
        <v>295.71912422180174</v>
      </c>
      <c r="AO83">
        <f t="shared" si="39"/>
        <v>298.60195579528806</v>
      </c>
      <c r="AP83">
        <f t="shared" si="40"/>
        <v>30.20613702015271</v>
      </c>
      <c r="AQ83">
        <f t="shared" si="41"/>
        <v>-1.3371001287239948</v>
      </c>
      <c r="AR83">
        <f t="shared" si="42"/>
        <v>2.7470192163526108</v>
      </c>
      <c r="AS83">
        <f t="shared" si="43"/>
        <v>34.343648783509714</v>
      </c>
      <c r="AT83">
        <f t="shared" si="44"/>
        <v>19.530852190797312</v>
      </c>
      <c r="AU83">
        <f t="shared" si="45"/>
        <v>24.010540008544922</v>
      </c>
      <c r="AV83">
        <f t="shared" si="46"/>
        <v>2.9968712362126793</v>
      </c>
      <c r="AW83">
        <f t="shared" si="47"/>
        <v>0.19852185913380782</v>
      </c>
      <c r="AX83">
        <f t="shared" si="48"/>
        <v>1.1848198525615443</v>
      </c>
      <c r="AY83">
        <f t="shared" si="49"/>
        <v>1.8120513836511349</v>
      </c>
      <c r="AZ83">
        <f t="shared" si="50"/>
        <v>0.12533558675691769</v>
      </c>
      <c r="BA83">
        <f t="shared" si="51"/>
        <v>14.069165223447769</v>
      </c>
      <c r="BB83">
        <f t="shared" si="52"/>
        <v>0.48277304714861186</v>
      </c>
      <c r="BC83">
        <f t="shared" si="53"/>
        <v>45.773572553187677</v>
      </c>
      <c r="BD83">
        <f t="shared" si="54"/>
        <v>353.62563067796947</v>
      </c>
      <c r="BE83">
        <f t="shared" si="55"/>
        <v>2.9183068677362974E-2</v>
      </c>
    </row>
    <row r="84" spans="1:57" x14ac:dyDescent="0.3">
      <c r="A84" s="1">
        <v>74</v>
      </c>
      <c r="B84" s="1" t="s">
        <v>142</v>
      </c>
      <c r="C84" s="1">
        <v>4614.9998968467116</v>
      </c>
      <c r="D84" s="1">
        <v>0</v>
      </c>
      <c r="E84" s="1" t="s">
        <v>169</v>
      </c>
      <c r="F84">
        <f t="shared" si="28"/>
        <v>22.420758171146485</v>
      </c>
      <c r="G84">
        <f t="shared" si="29"/>
        <v>0.24543116179685284</v>
      </c>
      <c r="H84">
        <f t="shared" si="30"/>
        <v>197.97838096155118</v>
      </c>
      <c r="I84">
        <f t="shared" si="31"/>
        <v>4.579904707482723</v>
      </c>
      <c r="J84">
        <f t="shared" si="32"/>
        <v>1.5800236395669529</v>
      </c>
      <c r="K84">
        <f t="shared" si="33"/>
        <v>23.109516143798828</v>
      </c>
      <c r="L84" s="1">
        <v>6</v>
      </c>
      <c r="M84">
        <f t="shared" si="34"/>
        <v>1.4200000166893005</v>
      </c>
      <c r="N84" s="1">
        <v>1</v>
      </c>
      <c r="O84">
        <f t="shared" si="35"/>
        <v>2.8400000333786011</v>
      </c>
      <c r="P84" s="1">
        <v>25.4583740234375</v>
      </c>
      <c r="Q84" s="1">
        <v>23.109516143798828</v>
      </c>
      <c r="R84" s="1">
        <v>25.767061233520508</v>
      </c>
      <c r="S84" s="1">
        <v>400.02682495117188</v>
      </c>
      <c r="T84" s="1">
        <v>363.96786499023438</v>
      </c>
      <c r="U84" s="1">
        <v>8.9853668212890625</v>
      </c>
      <c r="V84" s="1">
        <v>15.733552932739258</v>
      </c>
      <c r="W84" s="1">
        <v>21.994373321533203</v>
      </c>
      <c r="X84" s="1">
        <v>38.512580871582031</v>
      </c>
      <c r="Y84" s="1">
        <v>400.80517578125</v>
      </c>
      <c r="Z84" s="1">
        <v>172.22296142578125</v>
      </c>
      <c r="AA84" s="1">
        <v>173.38890075683594</v>
      </c>
      <c r="AB84" s="1">
        <v>79.984672546386719</v>
      </c>
      <c r="AC84" s="1">
        <v>35.255699157714844</v>
      </c>
      <c r="AD84" s="1">
        <v>0.56111997365951538</v>
      </c>
      <c r="AE84" s="1">
        <v>0.66666668653488159</v>
      </c>
      <c r="AF84" s="1">
        <v>-0.21956524252891541</v>
      </c>
      <c r="AG84" s="1">
        <v>2.737391471862793</v>
      </c>
      <c r="AH84" s="1">
        <v>1</v>
      </c>
      <c r="AI84" s="1">
        <v>0</v>
      </c>
      <c r="AJ84" s="1">
        <v>0.15999999642372131</v>
      </c>
      <c r="AK84" s="1">
        <v>111115</v>
      </c>
      <c r="AL84">
        <f t="shared" si="36"/>
        <v>0.66800862630208324</v>
      </c>
      <c r="AM84">
        <f t="shared" si="37"/>
        <v>4.5799047074827227E-3</v>
      </c>
      <c r="AN84">
        <f t="shared" si="38"/>
        <v>296.25951614379881</v>
      </c>
      <c r="AO84">
        <f t="shared" si="39"/>
        <v>298.60837402343748</v>
      </c>
      <c r="AP84">
        <f t="shared" si="40"/>
        <v>27.555673212207694</v>
      </c>
      <c r="AQ84">
        <f t="shared" si="41"/>
        <v>-1.7553042361384081</v>
      </c>
      <c r="AR84">
        <f t="shared" si="42"/>
        <v>2.8384667188833448</v>
      </c>
      <c r="AS84">
        <f t="shared" si="43"/>
        <v>35.487633174183337</v>
      </c>
      <c r="AT84">
        <f t="shared" si="44"/>
        <v>19.754080241444079</v>
      </c>
      <c r="AU84">
        <f t="shared" si="45"/>
        <v>24.283945083618164</v>
      </c>
      <c r="AV84">
        <f t="shared" si="46"/>
        <v>3.0464409821186571</v>
      </c>
      <c r="AW84">
        <f t="shared" si="47"/>
        <v>0.22590829728600523</v>
      </c>
      <c r="AX84">
        <f t="shared" si="48"/>
        <v>1.2584430793163919</v>
      </c>
      <c r="AY84">
        <f t="shared" si="49"/>
        <v>1.7879979028022652</v>
      </c>
      <c r="AZ84">
        <f t="shared" si="50"/>
        <v>0.14282584489294026</v>
      </c>
      <c r="BA84">
        <f t="shared" si="51"/>
        <v>15.835235972473475</v>
      </c>
      <c r="BB84">
        <f t="shared" si="52"/>
        <v>0.54394467205741681</v>
      </c>
      <c r="BC84">
        <f t="shared" si="53"/>
        <v>47.416474132492567</v>
      </c>
      <c r="BD84">
        <f t="shared" si="54"/>
        <v>353.31011035104183</v>
      </c>
      <c r="BE84">
        <f t="shared" si="55"/>
        <v>3.0090089943838591E-2</v>
      </c>
    </row>
    <row r="85" spans="1:57" x14ac:dyDescent="0.3">
      <c r="A85" s="1">
        <v>75</v>
      </c>
      <c r="B85" s="1" t="s">
        <v>143</v>
      </c>
      <c r="C85" s="1">
        <v>4683.4998953156173</v>
      </c>
      <c r="D85" s="1">
        <v>0</v>
      </c>
      <c r="E85" s="1" t="s">
        <v>169</v>
      </c>
      <c r="F85">
        <f t="shared" si="28"/>
        <v>21.566342380743126</v>
      </c>
      <c r="G85">
        <f t="shared" si="29"/>
        <v>0.17435262227648315</v>
      </c>
      <c r="H85">
        <f t="shared" si="30"/>
        <v>148.8742238406642</v>
      </c>
      <c r="I85">
        <f t="shared" si="31"/>
        <v>3.4312926720904917</v>
      </c>
      <c r="J85">
        <f t="shared" si="32"/>
        <v>1.6303104565654583</v>
      </c>
      <c r="K85">
        <f t="shared" si="33"/>
        <v>22.603069305419922</v>
      </c>
      <c r="L85" s="1">
        <v>6</v>
      </c>
      <c r="M85">
        <f t="shared" si="34"/>
        <v>1.4200000166893005</v>
      </c>
      <c r="N85" s="1">
        <v>1</v>
      </c>
      <c r="O85">
        <f t="shared" si="35"/>
        <v>2.8400000333786011</v>
      </c>
      <c r="P85" s="1">
        <v>25.386581420898438</v>
      </c>
      <c r="Q85" s="1">
        <v>22.603069305419922</v>
      </c>
      <c r="R85" s="1">
        <v>25.691289901733398</v>
      </c>
      <c r="S85" s="1">
        <v>399.87762451171875</v>
      </c>
      <c r="T85" s="1">
        <v>365.71548461914063</v>
      </c>
      <c r="U85" s="1">
        <v>8.9677438735961914</v>
      </c>
      <c r="V85" s="1">
        <v>14.032129287719727</v>
      </c>
      <c r="W85" s="1">
        <v>22.045505523681641</v>
      </c>
      <c r="X85" s="1">
        <v>34.495342254638672</v>
      </c>
      <c r="Y85" s="1">
        <v>400.81597900390625</v>
      </c>
      <c r="Z85" s="1">
        <v>153.06546020507813</v>
      </c>
      <c r="AA85" s="1">
        <v>147.87974548339844</v>
      </c>
      <c r="AB85" s="1">
        <v>79.986167907714844</v>
      </c>
      <c r="AC85" s="1">
        <v>35.255699157714844</v>
      </c>
      <c r="AD85" s="1">
        <v>0.56111997365951538</v>
      </c>
      <c r="AE85" s="1">
        <v>0.3333333432674408</v>
      </c>
      <c r="AF85" s="1">
        <v>-0.21956524252891541</v>
      </c>
      <c r="AG85" s="1">
        <v>2.737391471862793</v>
      </c>
      <c r="AH85" s="1">
        <v>1</v>
      </c>
      <c r="AI85" s="1">
        <v>0</v>
      </c>
      <c r="AJ85" s="1">
        <v>0.15999999642372131</v>
      </c>
      <c r="AK85" s="1">
        <v>111115</v>
      </c>
      <c r="AL85">
        <f t="shared" si="36"/>
        <v>0.668026631673177</v>
      </c>
      <c r="AM85">
        <f t="shared" si="37"/>
        <v>3.4312926720904916E-3</v>
      </c>
      <c r="AN85">
        <f t="shared" si="38"/>
        <v>295.7530693054199</v>
      </c>
      <c r="AO85">
        <f t="shared" si="39"/>
        <v>298.53658142089841</v>
      </c>
      <c r="AP85">
        <f t="shared" si="40"/>
        <v>24.490473085407757</v>
      </c>
      <c r="AQ85">
        <f t="shared" si="41"/>
        <v>-1.1333957544613991</v>
      </c>
      <c r="AR85">
        <f t="shared" si="42"/>
        <v>2.7526867058757714</v>
      </c>
      <c r="AS85">
        <f t="shared" si="43"/>
        <v>34.414534136098652</v>
      </c>
      <c r="AT85">
        <f t="shared" si="44"/>
        <v>20.382404848378926</v>
      </c>
      <c r="AU85">
        <f t="shared" si="45"/>
        <v>23.99482536315918</v>
      </c>
      <c r="AV85">
        <f t="shared" si="46"/>
        <v>2.9940436480243044</v>
      </c>
      <c r="AW85">
        <f t="shared" si="47"/>
        <v>0.16426792404528709</v>
      </c>
      <c r="AX85">
        <f t="shared" si="48"/>
        <v>1.1223762493103131</v>
      </c>
      <c r="AY85">
        <f t="shared" si="49"/>
        <v>1.8716673987139913</v>
      </c>
      <c r="AZ85">
        <f t="shared" si="50"/>
        <v>0.10352825033406686</v>
      </c>
      <c r="BA85">
        <f t="shared" si="51"/>
        <v>11.907878665250092</v>
      </c>
      <c r="BB85">
        <f t="shared" si="52"/>
        <v>0.40707662131315864</v>
      </c>
      <c r="BC85">
        <f t="shared" si="53"/>
        <v>42.814307552345511</v>
      </c>
      <c r="BD85">
        <f t="shared" si="54"/>
        <v>355.46387832624663</v>
      </c>
      <c r="BE85">
        <f t="shared" si="55"/>
        <v>2.5975860608285658E-2</v>
      </c>
    </row>
    <row r="86" spans="1:57" x14ac:dyDescent="0.3">
      <c r="A86" s="1">
        <v>76</v>
      </c>
      <c r="B86" s="1" t="s">
        <v>144</v>
      </c>
      <c r="C86" s="1">
        <v>4715.9998945891857</v>
      </c>
      <c r="D86" s="1">
        <v>0</v>
      </c>
      <c r="E86" s="1" t="s">
        <v>169</v>
      </c>
      <c r="F86">
        <f t="shared" si="28"/>
        <v>20.526765129636907</v>
      </c>
      <c r="G86">
        <f t="shared" si="29"/>
        <v>8.6674149099560366E-2</v>
      </c>
      <c r="H86">
        <f t="shared" si="30"/>
        <v>-27.113441680258749</v>
      </c>
      <c r="I86">
        <f t="shared" si="31"/>
        <v>1.9951297560321415</v>
      </c>
      <c r="J86">
        <f t="shared" si="32"/>
        <v>1.852745601612213</v>
      </c>
      <c r="K86">
        <f t="shared" si="33"/>
        <v>22.919559478759766</v>
      </c>
      <c r="L86" s="1">
        <v>6</v>
      </c>
      <c r="M86">
        <f t="shared" si="34"/>
        <v>1.4200000166893005</v>
      </c>
      <c r="N86" s="1">
        <v>1</v>
      </c>
      <c r="O86">
        <f t="shared" si="35"/>
        <v>2.8400000333786011</v>
      </c>
      <c r="P86" s="1">
        <v>25.350351333618164</v>
      </c>
      <c r="Q86" s="1">
        <v>22.919559478759766</v>
      </c>
      <c r="R86" s="1">
        <v>25.666997909545898</v>
      </c>
      <c r="S86" s="1">
        <v>399.97982788085938</v>
      </c>
      <c r="T86" s="1">
        <v>368.15591430664063</v>
      </c>
      <c r="U86" s="1">
        <v>8.9675436019897461</v>
      </c>
      <c r="V86" s="1">
        <v>11.918264389038086</v>
      </c>
      <c r="W86" s="1">
        <v>22.092100143432617</v>
      </c>
      <c r="X86" s="1">
        <v>29.361385345458984</v>
      </c>
      <c r="Y86" s="1">
        <v>400.8548583984375</v>
      </c>
      <c r="Z86" s="1">
        <v>164.83546447753906</v>
      </c>
      <c r="AA86" s="1">
        <v>155.2418212890625</v>
      </c>
      <c r="AB86" s="1">
        <v>79.984535217285156</v>
      </c>
      <c r="AC86" s="1">
        <v>35.255699157714844</v>
      </c>
      <c r="AD86" s="1">
        <v>0.56111997365951538</v>
      </c>
      <c r="AE86" s="1">
        <v>0.3333333432674408</v>
      </c>
      <c r="AF86" s="1">
        <v>-0.21956524252891541</v>
      </c>
      <c r="AG86" s="1">
        <v>2.737391471862793</v>
      </c>
      <c r="AH86" s="1">
        <v>1</v>
      </c>
      <c r="AI86" s="1">
        <v>0</v>
      </c>
      <c r="AJ86" s="1">
        <v>0.15999999642372131</v>
      </c>
      <c r="AK86" s="1">
        <v>111115</v>
      </c>
      <c r="AL86">
        <f t="shared" si="36"/>
        <v>0.6680914306640624</v>
      </c>
      <c r="AM86">
        <f t="shared" si="37"/>
        <v>1.9951297560321414E-3</v>
      </c>
      <c r="AN86">
        <f t="shared" si="38"/>
        <v>296.06955947875974</v>
      </c>
      <c r="AO86">
        <f t="shared" si="39"/>
        <v>298.50035133361814</v>
      </c>
      <c r="AP86">
        <f t="shared" si="40"/>
        <v>26.373673726908692</v>
      </c>
      <c r="AQ86">
        <f t="shared" si="41"/>
        <v>-0.40500821702951001</v>
      </c>
      <c r="AR86">
        <f t="shared" si="42"/>
        <v>2.8060224393661453</v>
      </c>
      <c r="AS86">
        <f t="shared" si="43"/>
        <v>35.08206219794031</v>
      </c>
      <c r="AT86">
        <f t="shared" si="44"/>
        <v>23.163797808902224</v>
      </c>
      <c r="AU86">
        <f t="shared" si="45"/>
        <v>24.134955406188965</v>
      </c>
      <c r="AV86">
        <f t="shared" si="46"/>
        <v>3.0193402516305041</v>
      </c>
      <c r="AW86">
        <f t="shared" si="47"/>
        <v>8.4107273645125019E-2</v>
      </c>
      <c r="AX86">
        <f t="shared" si="48"/>
        <v>0.95327683775393235</v>
      </c>
      <c r="AY86">
        <f t="shared" si="49"/>
        <v>2.0660634138765719</v>
      </c>
      <c r="AZ86">
        <f t="shared" si="50"/>
        <v>5.2791790727466224E-2</v>
      </c>
      <c r="BA86">
        <f t="shared" si="51"/>
        <v>-2.1686560309364631</v>
      </c>
      <c r="BB86">
        <f t="shared" si="52"/>
        <v>-7.3646628036174097E-2</v>
      </c>
      <c r="BC86">
        <f t="shared" si="53"/>
        <v>34.38601048085588</v>
      </c>
      <c r="BD86">
        <f t="shared" si="54"/>
        <v>358.398473250542</v>
      </c>
      <c r="BE86">
        <f t="shared" si="55"/>
        <v>1.9694100660756494E-2</v>
      </c>
    </row>
    <row r="87" spans="1:57" x14ac:dyDescent="0.3">
      <c r="A87" s="1">
        <v>77</v>
      </c>
      <c r="B87" s="1" t="s">
        <v>145</v>
      </c>
      <c r="C87" s="1">
        <v>4792.9998928681016</v>
      </c>
      <c r="D87" s="1">
        <v>0</v>
      </c>
      <c r="E87" s="1" t="s">
        <v>169</v>
      </c>
      <c r="F87">
        <f t="shared" si="28"/>
        <v>24.317916768788248</v>
      </c>
      <c r="G87">
        <f t="shared" si="29"/>
        <v>0.10417752110469745</v>
      </c>
      <c r="H87">
        <f t="shared" si="30"/>
        <v>-29.426594204723155</v>
      </c>
      <c r="I87">
        <f t="shared" si="31"/>
        <v>2.4243852134998467</v>
      </c>
      <c r="J87">
        <f t="shared" si="32"/>
        <v>1.8827257163183226</v>
      </c>
      <c r="K87">
        <f t="shared" si="33"/>
        <v>23.366020202636719</v>
      </c>
      <c r="L87" s="1">
        <v>6</v>
      </c>
      <c r="M87">
        <f t="shared" si="34"/>
        <v>1.4200000166893005</v>
      </c>
      <c r="N87" s="1">
        <v>1</v>
      </c>
      <c r="O87">
        <f t="shared" si="35"/>
        <v>2.8400000333786011</v>
      </c>
      <c r="P87" s="1">
        <v>25.361701965332031</v>
      </c>
      <c r="Q87" s="1">
        <v>23.366020202636719</v>
      </c>
      <c r="R87" s="1">
        <v>25.644292831420898</v>
      </c>
      <c r="S87" s="1">
        <v>399.88687133789063</v>
      </c>
      <c r="T87" s="1">
        <v>362.17803955078125</v>
      </c>
      <c r="U87" s="1">
        <v>8.9208812713623047</v>
      </c>
      <c r="V87" s="1">
        <v>12.503898620605469</v>
      </c>
      <c r="W87" s="1">
        <v>21.961294174194336</v>
      </c>
      <c r="X87" s="1">
        <v>30.781915664672852</v>
      </c>
      <c r="Y87" s="1">
        <v>400.90304565429688</v>
      </c>
      <c r="Z87" s="1">
        <v>263.32919311523438</v>
      </c>
      <c r="AA87" s="1">
        <v>257.73825073242188</v>
      </c>
      <c r="AB87" s="1">
        <v>79.980812072753906</v>
      </c>
      <c r="AC87" s="1">
        <v>35.255699157714844</v>
      </c>
      <c r="AD87" s="1">
        <v>0.56111997365951538</v>
      </c>
      <c r="AE87" s="1">
        <v>0.66666668653488159</v>
      </c>
      <c r="AF87" s="1">
        <v>-0.21956524252891541</v>
      </c>
      <c r="AG87" s="1">
        <v>2.737391471862793</v>
      </c>
      <c r="AH87" s="1">
        <v>1</v>
      </c>
      <c r="AI87" s="1">
        <v>0</v>
      </c>
      <c r="AJ87" s="1">
        <v>0.15999999642372131</v>
      </c>
      <c r="AK87" s="1">
        <v>111115</v>
      </c>
      <c r="AL87">
        <f t="shared" si="36"/>
        <v>0.66817174275716129</v>
      </c>
      <c r="AM87">
        <f t="shared" si="37"/>
        <v>2.4243852134998465E-3</v>
      </c>
      <c r="AN87">
        <f t="shared" si="38"/>
        <v>296.5160202026367</v>
      </c>
      <c r="AO87">
        <f t="shared" si="39"/>
        <v>298.51170196533201</v>
      </c>
      <c r="AP87">
        <f t="shared" si="40"/>
        <v>42.132669956698919</v>
      </c>
      <c r="AQ87">
        <f t="shared" si="41"/>
        <v>-0.50029012175333221</v>
      </c>
      <c r="AR87">
        <f t="shared" si="42"/>
        <v>2.8827976820697354</v>
      </c>
      <c r="AS87">
        <f t="shared" si="43"/>
        <v>36.043616054403415</v>
      </c>
      <c r="AT87">
        <f t="shared" si="44"/>
        <v>23.539717433797946</v>
      </c>
      <c r="AU87">
        <f t="shared" si="45"/>
        <v>24.363861083984375</v>
      </c>
      <c r="AV87">
        <f t="shared" si="46"/>
        <v>3.0610648729065493</v>
      </c>
      <c r="AW87">
        <f t="shared" si="47"/>
        <v>0.100491277424525</v>
      </c>
      <c r="AX87">
        <f t="shared" si="48"/>
        <v>1.0000719657514128</v>
      </c>
      <c r="AY87">
        <f t="shared" si="49"/>
        <v>2.0609929071551365</v>
      </c>
      <c r="AZ87">
        <f t="shared" si="50"/>
        <v>6.3128148851672283E-2</v>
      </c>
      <c r="BA87">
        <f t="shared" si="51"/>
        <v>-2.3535629010291519</v>
      </c>
      <c r="BB87">
        <f t="shared" si="52"/>
        <v>-8.1248974237150648E-2</v>
      </c>
      <c r="BC87">
        <f t="shared" si="53"/>
        <v>35.434688224641896</v>
      </c>
      <c r="BD87">
        <f t="shared" si="54"/>
        <v>350.61846657471727</v>
      </c>
      <c r="BE87">
        <f t="shared" si="55"/>
        <v>2.4576509257853756E-2</v>
      </c>
    </row>
    <row r="88" spans="1:57" x14ac:dyDescent="0.3">
      <c r="A88" s="1">
        <v>78</v>
      </c>
      <c r="B88" s="1" t="s">
        <v>146</v>
      </c>
      <c r="C88" s="1">
        <v>4816.9998923316598</v>
      </c>
      <c r="D88" s="1">
        <v>0</v>
      </c>
      <c r="E88" s="1" t="s">
        <v>169</v>
      </c>
      <c r="F88">
        <f t="shared" si="28"/>
        <v>24.397693131511438</v>
      </c>
      <c r="G88">
        <f t="shared" si="29"/>
        <v>0.14556255702357443</v>
      </c>
      <c r="H88">
        <f t="shared" si="30"/>
        <v>74.571639579334928</v>
      </c>
      <c r="I88">
        <f t="shared" si="31"/>
        <v>2.915325211886493</v>
      </c>
      <c r="J88">
        <f t="shared" si="32"/>
        <v>1.6443776611091201</v>
      </c>
      <c r="K88">
        <f t="shared" si="33"/>
        <v>22.294904708862305</v>
      </c>
      <c r="L88" s="1">
        <v>6</v>
      </c>
      <c r="M88">
        <f t="shared" si="34"/>
        <v>1.4200000166893005</v>
      </c>
      <c r="N88" s="1">
        <v>1</v>
      </c>
      <c r="O88">
        <f t="shared" si="35"/>
        <v>2.8400000333786011</v>
      </c>
      <c r="P88" s="1">
        <v>25.311399459838867</v>
      </c>
      <c r="Q88" s="1">
        <v>22.294904708862305</v>
      </c>
      <c r="R88" s="1">
        <v>25.622455596923828</v>
      </c>
      <c r="S88" s="1">
        <v>399.91265869140625</v>
      </c>
      <c r="T88" s="1">
        <v>361.81524658203125</v>
      </c>
      <c r="U88" s="1">
        <v>8.9126377105712891</v>
      </c>
      <c r="V88" s="1">
        <v>13.218626976013184</v>
      </c>
      <c r="W88" s="1">
        <v>22.006614685058594</v>
      </c>
      <c r="X88" s="1">
        <v>32.638740539550781</v>
      </c>
      <c r="Y88" s="1">
        <v>400.85403442382813</v>
      </c>
      <c r="Z88" s="1">
        <v>119.01372528076172</v>
      </c>
      <c r="AA88" s="1">
        <v>124.54292297363281</v>
      </c>
      <c r="AB88" s="1">
        <v>79.980384826660156</v>
      </c>
      <c r="AC88" s="1">
        <v>35.255699157714844</v>
      </c>
      <c r="AD88" s="1">
        <v>0.56111997365951538</v>
      </c>
      <c r="AE88" s="1">
        <v>0.3333333432674408</v>
      </c>
      <c r="AF88" s="1">
        <v>-0.21956524252891541</v>
      </c>
      <c r="AG88" s="1">
        <v>2.737391471862793</v>
      </c>
      <c r="AH88" s="1">
        <v>1</v>
      </c>
      <c r="AI88" s="1">
        <v>0</v>
      </c>
      <c r="AJ88" s="1">
        <v>0.15999999642372131</v>
      </c>
      <c r="AK88" s="1">
        <v>111115</v>
      </c>
      <c r="AL88">
        <f t="shared" si="36"/>
        <v>0.66809005737304683</v>
      </c>
      <c r="AM88">
        <f t="shared" si="37"/>
        <v>2.915325211886493E-3</v>
      </c>
      <c r="AN88">
        <f t="shared" si="38"/>
        <v>295.44490470886228</v>
      </c>
      <c r="AO88">
        <f t="shared" si="39"/>
        <v>298.46139945983884</v>
      </c>
      <c r="AP88">
        <f t="shared" si="40"/>
        <v>19.042195619295626</v>
      </c>
      <c r="AQ88">
        <f t="shared" si="41"/>
        <v>-0.8975513163447324</v>
      </c>
      <c r="AR88">
        <f t="shared" si="42"/>
        <v>2.7016085335307256</v>
      </c>
      <c r="AS88">
        <f t="shared" si="43"/>
        <v>33.778388781022578</v>
      </c>
      <c r="AT88">
        <f t="shared" si="44"/>
        <v>20.559761805009394</v>
      </c>
      <c r="AU88">
        <f t="shared" si="45"/>
        <v>23.803152084350586</v>
      </c>
      <c r="AV88">
        <f t="shared" si="46"/>
        <v>2.959742513020601</v>
      </c>
      <c r="AW88">
        <f t="shared" si="47"/>
        <v>0.13846558371765316</v>
      </c>
      <c r="AX88">
        <f t="shared" si="48"/>
        <v>1.0572308724216055</v>
      </c>
      <c r="AY88">
        <f t="shared" si="49"/>
        <v>1.9025116405989955</v>
      </c>
      <c r="AZ88">
        <f t="shared" si="50"/>
        <v>8.7151802048488713E-2</v>
      </c>
      <c r="BA88">
        <f t="shared" si="51"/>
        <v>5.9642684307102094</v>
      </c>
      <c r="BB88">
        <f t="shared" si="52"/>
        <v>0.20610419346280351</v>
      </c>
      <c r="BC88">
        <f t="shared" si="53"/>
        <v>40.707685653216743</v>
      </c>
      <c r="BD88">
        <f t="shared" si="54"/>
        <v>350.21775174385084</v>
      </c>
      <c r="BE88">
        <f t="shared" si="55"/>
        <v>2.835874588640554E-2</v>
      </c>
    </row>
    <row r="89" spans="1:57" x14ac:dyDescent="0.3">
      <c r="A89" s="1">
        <v>79</v>
      </c>
      <c r="B89" s="1" t="s">
        <v>147</v>
      </c>
      <c r="C89" s="1">
        <v>4848.4998916275799</v>
      </c>
      <c r="D89" s="1">
        <v>0</v>
      </c>
      <c r="E89" s="1" t="s">
        <v>169</v>
      </c>
      <c r="F89">
        <f t="shared" si="28"/>
        <v>24.570393796422078</v>
      </c>
      <c r="G89">
        <f t="shared" si="29"/>
        <v>0.17552503500941322</v>
      </c>
      <c r="H89">
        <f t="shared" si="30"/>
        <v>117.52665982709657</v>
      </c>
      <c r="I89">
        <f t="shared" si="31"/>
        <v>3.4115272766462539</v>
      </c>
      <c r="J89">
        <f t="shared" si="32"/>
        <v>1.6109429734912211</v>
      </c>
      <c r="K89">
        <f t="shared" si="33"/>
        <v>22.444633483886719</v>
      </c>
      <c r="L89" s="1">
        <v>6</v>
      </c>
      <c r="M89">
        <f t="shared" si="34"/>
        <v>1.4200000166893005</v>
      </c>
      <c r="N89" s="1">
        <v>1</v>
      </c>
      <c r="O89">
        <f t="shared" si="35"/>
        <v>2.8400000333786011</v>
      </c>
      <c r="P89" s="1">
        <v>25.288261413574219</v>
      </c>
      <c r="Q89" s="1">
        <v>22.444633483886719</v>
      </c>
      <c r="R89" s="1">
        <v>25.592201232910156</v>
      </c>
      <c r="S89" s="1">
        <v>399.80865478515625</v>
      </c>
      <c r="T89" s="1">
        <v>361.18832397460938</v>
      </c>
      <c r="U89" s="1">
        <v>8.9106235504150391</v>
      </c>
      <c r="V89" s="1">
        <v>13.945655822753906</v>
      </c>
      <c r="W89" s="1">
        <v>22.031936645507813</v>
      </c>
      <c r="X89" s="1">
        <v>34.481292724609375</v>
      </c>
      <c r="Y89" s="1">
        <v>400.86550903320313</v>
      </c>
      <c r="Z89" s="1">
        <v>234.85870361328125</v>
      </c>
      <c r="AA89" s="1">
        <v>253.34779357910156</v>
      </c>
      <c r="AB89" s="1">
        <v>79.980354309082031</v>
      </c>
      <c r="AC89" s="1">
        <v>35.255699157714844</v>
      </c>
      <c r="AD89" s="1">
        <v>0.56111997365951538</v>
      </c>
      <c r="AE89" s="1">
        <v>0.3333333432674408</v>
      </c>
      <c r="AF89" s="1">
        <v>-0.21956524252891541</v>
      </c>
      <c r="AG89" s="1">
        <v>2.737391471862793</v>
      </c>
      <c r="AH89" s="1">
        <v>1</v>
      </c>
      <c r="AI89" s="1">
        <v>0</v>
      </c>
      <c r="AJ89" s="1">
        <v>0.15999999642372131</v>
      </c>
      <c r="AK89" s="1">
        <v>111115</v>
      </c>
      <c r="AL89">
        <f t="shared" si="36"/>
        <v>0.66810918172200506</v>
      </c>
      <c r="AM89">
        <f t="shared" si="37"/>
        <v>3.4115272766462538E-3</v>
      </c>
      <c r="AN89">
        <f t="shared" si="38"/>
        <v>295.5946334838867</v>
      </c>
      <c r="AO89">
        <f t="shared" si="39"/>
        <v>298.4382614135742</v>
      </c>
      <c r="AP89">
        <f t="shared" si="40"/>
        <v>37.577391738204824</v>
      </c>
      <c r="AQ89">
        <f t="shared" si="41"/>
        <v>-0.96011098196934774</v>
      </c>
      <c r="AR89">
        <f t="shared" si="42"/>
        <v>2.7263214672675913</v>
      </c>
      <c r="AS89">
        <f t="shared" si="43"/>
        <v>34.087389219755039</v>
      </c>
      <c r="AT89">
        <f t="shared" si="44"/>
        <v>20.141733397001133</v>
      </c>
      <c r="AU89">
        <f t="shared" si="45"/>
        <v>23.866447448730469</v>
      </c>
      <c r="AV89">
        <f t="shared" si="46"/>
        <v>2.9710314152531598</v>
      </c>
      <c r="AW89">
        <f t="shared" si="47"/>
        <v>0.1653082279140157</v>
      </c>
      <c r="AX89">
        <f t="shared" si="48"/>
        <v>1.1153784937763702</v>
      </c>
      <c r="AY89">
        <f t="shared" si="49"/>
        <v>1.8556529214767896</v>
      </c>
      <c r="AZ89">
        <f t="shared" si="50"/>
        <v>0.10418942387893321</v>
      </c>
      <c r="BA89">
        <f t="shared" si="51"/>
        <v>9.3998238937341405</v>
      </c>
      <c r="BB89">
        <f t="shared" si="52"/>
        <v>0.32538886787314419</v>
      </c>
      <c r="BC89">
        <f t="shared" si="53"/>
        <v>42.981466901588263</v>
      </c>
      <c r="BD89">
        <f t="shared" si="54"/>
        <v>349.50873551146799</v>
      </c>
      <c r="BE89">
        <f t="shared" si="55"/>
        <v>3.0215884766784419E-2</v>
      </c>
    </row>
    <row r="90" spans="1:57" x14ac:dyDescent="0.3">
      <c r="A90" s="1">
        <v>80</v>
      </c>
      <c r="B90" s="1" t="s">
        <v>148</v>
      </c>
      <c r="C90" s="1">
        <v>4894.9998905882239</v>
      </c>
      <c r="D90" s="1">
        <v>0</v>
      </c>
      <c r="E90" s="1" t="s">
        <v>169</v>
      </c>
      <c r="F90">
        <f t="shared" si="28"/>
        <v>23.043473819480411</v>
      </c>
      <c r="G90">
        <f t="shared" si="29"/>
        <v>0.13718887351757747</v>
      </c>
      <c r="H90">
        <f t="shared" si="30"/>
        <v>76.549259055650168</v>
      </c>
      <c r="I90">
        <f t="shared" si="31"/>
        <v>2.7831748344018052</v>
      </c>
      <c r="J90">
        <f t="shared" si="32"/>
        <v>1.6611346247861398</v>
      </c>
      <c r="K90">
        <f t="shared" si="33"/>
        <v>22.290771484375</v>
      </c>
      <c r="L90" s="1">
        <v>6</v>
      </c>
      <c r="M90">
        <f t="shared" si="34"/>
        <v>1.4200000166893005</v>
      </c>
      <c r="N90" s="1">
        <v>1</v>
      </c>
      <c r="O90">
        <f t="shared" si="35"/>
        <v>2.8400000333786011</v>
      </c>
      <c r="P90" s="1">
        <v>25.229822158813477</v>
      </c>
      <c r="Q90" s="1">
        <v>22.290771484375</v>
      </c>
      <c r="R90" s="1">
        <v>25.552732467651367</v>
      </c>
      <c r="S90" s="1">
        <v>399.86447143554688</v>
      </c>
      <c r="T90" s="1">
        <v>363.8590087890625</v>
      </c>
      <c r="U90" s="1">
        <v>8.8894662857055664</v>
      </c>
      <c r="V90" s="1">
        <v>13.000957489013672</v>
      </c>
      <c r="W90" s="1">
        <v>22.055624008178711</v>
      </c>
      <c r="X90" s="1">
        <v>32.256629943847656</v>
      </c>
      <c r="Y90" s="1">
        <v>400.8751220703125</v>
      </c>
      <c r="Z90" s="1">
        <v>343.33389282226563</v>
      </c>
      <c r="AA90" s="1">
        <v>309.81149291992188</v>
      </c>
      <c r="AB90" s="1">
        <v>79.978302001953125</v>
      </c>
      <c r="AC90" s="1">
        <v>35.255699157714844</v>
      </c>
      <c r="AD90" s="1">
        <v>0.56111997365951538</v>
      </c>
      <c r="AE90" s="1">
        <v>0.3333333432674408</v>
      </c>
      <c r="AF90" s="1">
        <v>-0.21956524252891541</v>
      </c>
      <c r="AG90" s="1">
        <v>2.737391471862793</v>
      </c>
      <c r="AH90" s="1">
        <v>1</v>
      </c>
      <c r="AI90" s="1">
        <v>0</v>
      </c>
      <c r="AJ90" s="1">
        <v>0.15999999642372131</v>
      </c>
      <c r="AK90" s="1">
        <v>111115</v>
      </c>
      <c r="AL90">
        <f t="shared" si="36"/>
        <v>0.66812520345052073</v>
      </c>
      <c r="AM90">
        <f t="shared" si="37"/>
        <v>2.7831748344018053E-3</v>
      </c>
      <c r="AN90">
        <f t="shared" si="38"/>
        <v>295.44077148437498</v>
      </c>
      <c r="AO90">
        <f t="shared" si="39"/>
        <v>298.37982215881345</v>
      </c>
      <c r="AP90">
        <f t="shared" si="40"/>
        <v>54.933421623704817</v>
      </c>
      <c r="AQ90">
        <f t="shared" si="41"/>
        <v>-0.41205610228352896</v>
      </c>
      <c r="AR90">
        <f t="shared" si="42"/>
        <v>2.7009291291570294</v>
      </c>
      <c r="AS90">
        <f t="shared" si="43"/>
        <v>33.770773591705797</v>
      </c>
      <c r="AT90">
        <f t="shared" si="44"/>
        <v>20.769816102692126</v>
      </c>
      <c r="AU90">
        <f t="shared" si="45"/>
        <v>23.760296821594238</v>
      </c>
      <c r="AV90">
        <f t="shared" si="46"/>
        <v>2.9521204707863125</v>
      </c>
      <c r="AW90">
        <f t="shared" si="47"/>
        <v>0.13086720982555358</v>
      </c>
      <c r="AX90">
        <f t="shared" si="48"/>
        <v>1.0397945043708896</v>
      </c>
      <c r="AY90">
        <f t="shared" si="49"/>
        <v>1.9123259664154229</v>
      </c>
      <c r="AZ90">
        <f t="shared" si="50"/>
        <v>8.2337409173877649E-2</v>
      </c>
      <c r="BA90">
        <f t="shared" si="51"/>
        <v>6.1222797587785349</v>
      </c>
      <c r="BB90">
        <f t="shared" si="52"/>
        <v>0.21038165115221194</v>
      </c>
      <c r="BC90">
        <f t="shared" si="53"/>
        <v>39.926824497595859</v>
      </c>
      <c r="BD90">
        <f t="shared" si="54"/>
        <v>352.90524495431697</v>
      </c>
      <c r="BE90">
        <f t="shared" si="55"/>
        <v>2.6070814989571457E-2</v>
      </c>
    </row>
    <row r="91" spans="1:57" x14ac:dyDescent="0.3">
      <c r="A91" s="1">
        <v>81</v>
      </c>
      <c r="B91" s="1" t="s">
        <v>149</v>
      </c>
      <c r="C91" s="1">
        <v>5023.9998877048492</v>
      </c>
      <c r="D91" s="1">
        <v>0</v>
      </c>
      <c r="E91" s="2" t="s">
        <v>170</v>
      </c>
      <c r="F91">
        <f t="shared" si="28"/>
        <v>26.377529855057311</v>
      </c>
      <c r="G91">
        <f t="shared" si="29"/>
        <v>0.19655766169877231</v>
      </c>
      <c r="H91">
        <f t="shared" si="30"/>
        <v>122.93316137978917</v>
      </c>
      <c r="I91">
        <f t="shared" si="31"/>
        <v>3.8921852103715668</v>
      </c>
      <c r="J91">
        <f t="shared" si="32"/>
        <v>1.6511730040130255</v>
      </c>
      <c r="K91">
        <f t="shared" si="33"/>
        <v>22.946310043334961</v>
      </c>
      <c r="L91" s="1">
        <v>6</v>
      </c>
      <c r="M91">
        <f t="shared" si="34"/>
        <v>1.4200000166893005</v>
      </c>
      <c r="N91" s="1">
        <v>1</v>
      </c>
      <c r="O91">
        <f t="shared" si="35"/>
        <v>2.8400000333786011</v>
      </c>
      <c r="P91" s="1">
        <v>24.904611587524414</v>
      </c>
      <c r="Q91" s="1">
        <v>22.946310043334961</v>
      </c>
      <c r="R91" s="1">
        <v>25.154577255249023</v>
      </c>
      <c r="S91" s="1">
        <v>400.02462768554688</v>
      </c>
      <c r="T91" s="1">
        <v>358.45111083984375</v>
      </c>
      <c r="U91" s="1">
        <v>8.7556142807006836</v>
      </c>
      <c r="V91" s="1">
        <v>14.497441291809082</v>
      </c>
      <c r="W91" s="1">
        <v>22.147037506103516</v>
      </c>
      <c r="X91" s="1">
        <v>36.670803070068359</v>
      </c>
      <c r="Y91" s="1">
        <v>400.82278442382813</v>
      </c>
      <c r="Z91" s="1">
        <v>304.27444458007813</v>
      </c>
      <c r="AA91" s="1">
        <v>296.2940673828125</v>
      </c>
      <c r="AB91" s="1">
        <v>79.972640991210938</v>
      </c>
      <c r="AC91" s="1">
        <v>35.255699157714844</v>
      </c>
      <c r="AD91" s="1">
        <v>0.56111997365951538</v>
      </c>
      <c r="AE91" s="1">
        <v>0.3333333432674408</v>
      </c>
      <c r="AF91" s="1">
        <v>-0.21956524252891541</v>
      </c>
      <c r="AG91" s="1">
        <v>2.737391471862793</v>
      </c>
      <c r="AH91" s="1">
        <v>1</v>
      </c>
      <c r="AI91" s="1">
        <v>0</v>
      </c>
      <c r="AJ91" s="1">
        <v>0.15999999642372131</v>
      </c>
      <c r="AK91" s="1">
        <v>111115</v>
      </c>
      <c r="AL91">
        <f t="shared" si="36"/>
        <v>0.66803797403971343</v>
      </c>
      <c r="AM91">
        <f t="shared" si="37"/>
        <v>3.8921852103715668E-3</v>
      </c>
      <c r="AN91">
        <f t="shared" si="38"/>
        <v>296.09631004333494</v>
      </c>
      <c r="AO91">
        <f t="shared" si="39"/>
        <v>298.05461158752439</v>
      </c>
      <c r="AP91">
        <f t="shared" si="40"/>
        <v>48.683910044642289</v>
      </c>
      <c r="AQ91">
        <f t="shared" si="41"/>
        <v>-1.1979461163623997</v>
      </c>
      <c r="AR91">
        <f t="shared" si="42"/>
        <v>2.8105716717340306</v>
      </c>
      <c r="AS91">
        <f t="shared" si="43"/>
        <v>35.144164765584208</v>
      </c>
      <c r="AT91">
        <f t="shared" si="44"/>
        <v>20.646723473775126</v>
      </c>
      <c r="AU91">
        <f t="shared" si="45"/>
        <v>23.925460815429688</v>
      </c>
      <c r="AV91">
        <f t="shared" si="46"/>
        <v>2.9815905085532775</v>
      </c>
      <c r="AW91">
        <f t="shared" si="47"/>
        <v>0.18383440126636857</v>
      </c>
      <c r="AX91">
        <f t="shared" si="48"/>
        <v>1.1593986677210051</v>
      </c>
      <c r="AY91">
        <f t="shared" si="49"/>
        <v>1.8221918408322724</v>
      </c>
      <c r="AZ91">
        <f t="shared" si="50"/>
        <v>0.11597565404291778</v>
      </c>
      <c r="BA91">
        <f t="shared" si="51"/>
        <v>9.8312895809404761</v>
      </c>
      <c r="BB91">
        <f t="shared" si="52"/>
        <v>0.34295656412323355</v>
      </c>
      <c r="BC91">
        <f t="shared" si="53"/>
        <v>43.655660177695687</v>
      </c>
      <c r="BD91">
        <f t="shared" si="54"/>
        <v>345.91249644343321</v>
      </c>
      <c r="BE91">
        <f t="shared" si="55"/>
        <v>3.3289588885023494E-2</v>
      </c>
    </row>
    <row r="92" spans="1:57" x14ac:dyDescent="0.3">
      <c r="A92" s="1">
        <v>82</v>
      </c>
      <c r="B92" s="1" t="s">
        <v>150</v>
      </c>
      <c r="C92" s="1">
        <v>5067.9998867213726</v>
      </c>
      <c r="D92" s="1">
        <v>0</v>
      </c>
      <c r="E92" s="2" t="s">
        <v>170</v>
      </c>
      <c r="F92">
        <f t="shared" si="28"/>
        <v>19.773027271349566</v>
      </c>
      <c r="G92">
        <f t="shared" si="29"/>
        <v>0.18926648616517941</v>
      </c>
      <c r="H92">
        <f t="shared" si="30"/>
        <v>183.34503983679045</v>
      </c>
      <c r="I92">
        <f t="shared" si="31"/>
        <v>3.4751848636555733</v>
      </c>
      <c r="J92">
        <f t="shared" si="32"/>
        <v>1.5294867395325147</v>
      </c>
      <c r="K92">
        <f t="shared" si="33"/>
        <v>21.921154022216797</v>
      </c>
      <c r="L92" s="1">
        <v>6</v>
      </c>
      <c r="M92">
        <f t="shared" si="34"/>
        <v>1.4200000166893005</v>
      </c>
      <c r="N92" s="1">
        <v>1</v>
      </c>
      <c r="O92">
        <f t="shared" si="35"/>
        <v>2.8400000333786011</v>
      </c>
      <c r="P92" s="1">
        <v>24.842967987060547</v>
      </c>
      <c r="Q92" s="1">
        <v>21.921154022216797</v>
      </c>
      <c r="R92" s="1">
        <v>25.116016387939453</v>
      </c>
      <c r="S92" s="1">
        <v>400.11895751953125</v>
      </c>
      <c r="T92" s="1">
        <v>368.60879516601563</v>
      </c>
      <c r="U92" s="1">
        <v>8.7673425674438477</v>
      </c>
      <c r="V92" s="1">
        <v>13.896149635314941</v>
      </c>
      <c r="W92" s="1">
        <v>22.257946014404297</v>
      </c>
      <c r="X92" s="1">
        <v>35.278621673583984</v>
      </c>
      <c r="Y92" s="1">
        <v>400.89944458007813</v>
      </c>
      <c r="Z92" s="1">
        <v>92.342971801757813</v>
      </c>
      <c r="AA92" s="1">
        <v>85.169456481933594</v>
      </c>
      <c r="AB92" s="1">
        <v>79.970878601074219</v>
      </c>
      <c r="AC92" s="1">
        <v>35.255699157714844</v>
      </c>
      <c r="AD92" s="1">
        <v>0.56111997365951538</v>
      </c>
      <c r="AE92" s="1">
        <v>0.3333333432674408</v>
      </c>
      <c r="AF92" s="1">
        <v>-0.21956524252891541</v>
      </c>
      <c r="AG92" s="1">
        <v>2.737391471862793</v>
      </c>
      <c r="AH92" s="1">
        <v>1</v>
      </c>
      <c r="AI92" s="1">
        <v>0</v>
      </c>
      <c r="AJ92" s="1">
        <v>0.15999999642372131</v>
      </c>
      <c r="AK92" s="1">
        <v>111115</v>
      </c>
      <c r="AL92">
        <f t="shared" si="36"/>
        <v>0.66816574096679682</v>
      </c>
      <c r="AM92">
        <f t="shared" si="37"/>
        <v>3.4751848636555734E-3</v>
      </c>
      <c r="AN92">
        <f t="shared" si="38"/>
        <v>295.07115402221677</v>
      </c>
      <c r="AO92">
        <f t="shared" si="39"/>
        <v>297.99296798706052</v>
      </c>
      <c r="AP92">
        <f t="shared" si="40"/>
        <v>14.774875158037048</v>
      </c>
      <c r="AQ92">
        <f t="shared" si="41"/>
        <v>-1.256864873324183</v>
      </c>
      <c r="AR92">
        <f t="shared" si="42"/>
        <v>2.6407740350406477</v>
      </c>
      <c r="AS92">
        <f t="shared" si="43"/>
        <v>33.021695912756606</v>
      </c>
      <c r="AT92">
        <f t="shared" si="44"/>
        <v>19.125546277441664</v>
      </c>
      <c r="AU92">
        <f t="shared" si="45"/>
        <v>23.382061004638672</v>
      </c>
      <c r="AV92">
        <f t="shared" si="46"/>
        <v>2.8855899822055044</v>
      </c>
      <c r="AW92">
        <f t="shared" si="47"/>
        <v>0.17744124643991782</v>
      </c>
      <c r="AX92">
        <f t="shared" si="48"/>
        <v>1.111287295508133</v>
      </c>
      <c r="AY92">
        <f t="shared" si="49"/>
        <v>1.7743026866973715</v>
      </c>
      <c r="AZ92">
        <f t="shared" si="50"/>
        <v>0.11190585034253754</v>
      </c>
      <c r="BA92">
        <f t="shared" si="51"/>
        <v>14.662263922897086</v>
      </c>
      <c r="BB92">
        <f t="shared" si="52"/>
        <v>0.49739735524816958</v>
      </c>
      <c r="BC92">
        <f t="shared" si="53"/>
        <v>44.396155657148093</v>
      </c>
      <c r="BD92">
        <f t="shared" si="54"/>
        <v>359.20964498904681</v>
      </c>
      <c r="BE92">
        <f t="shared" si="55"/>
        <v>2.4438274662102612E-2</v>
      </c>
    </row>
    <row r="93" spans="1:57" x14ac:dyDescent="0.3">
      <c r="A93" s="1">
        <v>83</v>
      </c>
      <c r="B93" s="1" t="s">
        <v>151</v>
      </c>
      <c r="C93" s="1">
        <v>5099.9998860061169</v>
      </c>
      <c r="D93" s="1">
        <v>0</v>
      </c>
      <c r="E93" s="2" t="s">
        <v>170</v>
      </c>
      <c r="F93">
        <f t="shared" si="28"/>
        <v>25.003652538883383</v>
      </c>
      <c r="G93">
        <f t="shared" si="29"/>
        <v>0.13910669797215813</v>
      </c>
      <c r="H93">
        <f t="shared" si="30"/>
        <v>53.776445760068412</v>
      </c>
      <c r="I93">
        <f t="shared" si="31"/>
        <v>3.0846706088789899</v>
      </c>
      <c r="J93">
        <f t="shared" si="32"/>
        <v>1.8143154803194765</v>
      </c>
      <c r="K93">
        <f t="shared" si="33"/>
        <v>23.348545074462891</v>
      </c>
      <c r="L93" s="1">
        <v>6</v>
      </c>
      <c r="M93">
        <f t="shared" si="34"/>
        <v>1.4200000166893005</v>
      </c>
      <c r="N93" s="1">
        <v>1</v>
      </c>
      <c r="O93">
        <f t="shared" si="35"/>
        <v>2.8400000333786011</v>
      </c>
      <c r="P93" s="1">
        <v>24.824365615844727</v>
      </c>
      <c r="Q93" s="1">
        <v>23.348545074462891</v>
      </c>
      <c r="R93" s="1">
        <v>25.096786499023438</v>
      </c>
      <c r="S93" s="1">
        <v>400.18923950195313</v>
      </c>
      <c r="T93" s="1">
        <v>361.09762573242188</v>
      </c>
      <c r="U93" s="1">
        <v>8.7674121856689453</v>
      </c>
      <c r="V93" s="1">
        <v>13.322906494140625</v>
      </c>
      <c r="W93" s="1">
        <v>22.282817840576172</v>
      </c>
      <c r="X93" s="1">
        <v>33.860836029052734</v>
      </c>
      <c r="Y93" s="1">
        <v>400.8663330078125</v>
      </c>
      <c r="Z93" s="1">
        <v>231.31100463867188</v>
      </c>
      <c r="AA93" s="1">
        <v>197.16047668457031</v>
      </c>
      <c r="AB93" s="1">
        <v>79.970756530761719</v>
      </c>
      <c r="AC93" s="1">
        <v>35.255699157714844</v>
      </c>
      <c r="AD93" s="1">
        <v>0.56111997365951538</v>
      </c>
      <c r="AE93" s="1">
        <v>0.3333333432674408</v>
      </c>
      <c r="AF93" s="1">
        <v>-0.21956524252891541</v>
      </c>
      <c r="AG93" s="1">
        <v>2.737391471862793</v>
      </c>
      <c r="AH93" s="1">
        <v>1</v>
      </c>
      <c r="AI93" s="1">
        <v>0</v>
      </c>
      <c r="AJ93" s="1">
        <v>0.15999999642372131</v>
      </c>
      <c r="AK93" s="1">
        <v>111115</v>
      </c>
      <c r="AL93">
        <f t="shared" si="36"/>
        <v>0.66811055501302075</v>
      </c>
      <c r="AM93">
        <f t="shared" si="37"/>
        <v>3.0846706088789901E-3</v>
      </c>
      <c r="AN93">
        <f t="shared" si="38"/>
        <v>296.49854507446287</v>
      </c>
      <c r="AO93">
        <f t="shared" si="39"/>
        <v>297.9743656158447</v>
      </c>
      <c r="AP93">
        <f t="shared" si="40"/>
        <v>37.009759914954884</v>
      </c>
      <c r="AQ93">
        <f t="shared" si="41"/>
        <v>-0.97747755299736272</v>
      </c>
      <c r="AR93">
        <f t="shared" si="42"/>
        <v>2.8797583918445007</v>
      </c>
      <c r="AS93">
        <f t="shared" si="43"/>
        <v>36.010143166980882</v>
      </c>
      <c r="AT93">
        <f t="shared" si="44"/>
        <v>22.687236672840257</v>
      </c>
      <c r="AU93">
        <f t="shared" si="45"/>
        <v>24.086455345153809</v>
      </c>
      <c r="AV93">
        <f t="shared" si="46"/>
        <v>3.01056384345637</v>
      </c>
      <c r="AW93">
        <f t="shared" si="47"/>
        <v>0.1326112363570775</v>
      </c>
      <c r="AX93">
        <f t="shared" si="48"/>
        <v>1.0654429115250241</v>
      </c>
      <c r="AY93">
        <f t="shared" si="49"/>
        <v>1.9451209319313458</v>
      </c>
      <c r="AZ93">
        <f t="shared" si="50"/>
        <v>8.3442109224459216E-2</v>
      </c>
      <c r="BA93">
        <f t="shared" si="51"/>
        <v>4.3005430509681446</v>
      </c>
      <c r="BB93">
        <f t="shared" si="52"/>
        <v>0.14892494973067885</v>
      </c>
      <c r="BC93">
        <f t="shared" si="53"/>
        <v>38.420535811094638</v>
      </c>
      <c r="BD93">
        <f t="shared" si="54"/>
        <v>349.21208681313669</v>
      </c>
      <c r="BE93">
        <f t="shared" si="55"/>
        <v>2.75091774899642E-2</v>
      </c>
    </row>
    <row r="94" spans="1:57" x14ac:dyDescent="0.3">
      <c r="A94" s="1">
        <v>84</v>
      </c>
      <c r="B94" s="1" t="s">
        <v>152</v>
      </c>
      <c r="C94" s="1">
        <v>5144.4998850114644</v>
      </c>
      <c r="D94" s="1">
        <v>0</v>
      </c>
      <c r="E94" s="2" t="s">
        <v>170</v>
      </c>
      <c r="F94">
        <f t="shared" si="28"/>
        <v>28.004185200916641</v>
      </c>
      <c r="G94">
        <f t="shared" si="29"/>
        <v>0.21548439387726839</v>
      </c>
      <c r="H94">
        <f t="shared" si="30"/>
        <v>126.97669802384461</v>
      </c>
      <c r="I94">
        <f t="shared" si="31"/>
        <v>4.0120696141092012</v>
      </c>
      <c r="J94">
        <f t="shared" si="32"/>
        <v>1.5627360059763418</v>
      </c>
      <c r="K94">
        <f t="shared" si="33"/>
        <v>22.505929946899414</v>
      </c>
      <c r="L94" s="1">
        <v>6</v>
      </c>
      <c r="M94">
        <f t="shared" si="34"/>
        <v>1.4200000166893005</v>
      </c>
      <c r="N94" s="1">
        <v>1</v>
      </c>
      <c r="O94">
        <f t="shared" si="35"/>
        <v>2.8400000333786011</v>
      </c>
      <c r="P94" s="1">
        <v>24.810827255249023</v>
      </c>
      <c r="Q94" s="1">
        <v>22.505929946899414</v>
      </c>
      <c r="R94" s="1">
        <v>25.078619003295898</v>
      </c>
      <c r="S94" s="1">
        <v>400.128662109375</v>
      </c>
      <c r="T94" s="1">
        <v>356.08319091796875</v>
      </c>
      <c r="U94" s="1">
        <v>8.7618627548217773</v>
      </c>
      <c r="V94" s="1">
        <v>14.677700042724609</v>
      </c>
      <c r="W94" s="1">
        <v>22.286199569702148</v>
      </c>
      <c r="X94" s="1">
        <v>37.333404541015625</v>
      </c>
      <c r="Y94" s="1">
        <v>400.94223022460938</v>
      </c>
      <c r="Z94" s="1">
        <v>378.1451416015625</v>
      </c>
      <c r="AA94" s="1">
        <v>375.98098754882813</v>
      </c>
      <c r="AB94" s="1">
        <v>79.968894958496094</v>
      </c>
      <c r="AC94" s="1">
        <v>35.255699157714844</v>
      </c>
      <c r="AD94" s="1">
        <v>0.56111997365951538</v>
      </c>
      <c r="AE94" s="1">
        <v>0.3333333432674408</v>
      </c>
      <c r="AF94" s="1">
        <v>-0.21956524252891541</v>
      </c>
      <c r="AG94" s="1">
        <v>2.737391471862793</v>
      </c>
      <c r="AH94" s="1">
        <v>1</v>
      </c>
      <c r="AI94" s="1">
        <v>0</v>
      </c>
      <c r="AJ94" s="1">
        <v>0.15999999642372131</v>
      </c>
      <c r="AK94" s="1">
        <v>111115</v>
      </c>
      <c r="AL94">
        <f t="shared" si="36"/>
        <v>0.66823705037434888</v>
      </c>
      <c r="AM94">
        <f t="shared" si="37"/>
        <v>4.012069614109201E-3</v>
      </c>
      <c r="AN94">
        <f t="shared" si="38"/>
        <v>295.65592994689939</v>
      </c>
      <c r="AO94">
        <f t="shared" si="39"/>
        <v>297.960827255249</v>
      </c>
      <c r="AP94">
        <f t="shared" si="40"/>
        <v>60.50322130389759</v>
      </c>
      <c r="AQ94">
        <f t="shared" si="41"/>
        <v>-1.0752891183271922</v>
      </c>
      <c r="AR94">
        <f t="shared" si="42"/>
        <v>2.7364954589252997</v>
      </c>
      <c r="AS94">
        <f t="shared" si="43"/>
        <v>34.219498222972099</v>
      </c>
      <c r="AT94">
        <f t="shared" si="44"/>
        <v>19.54179818024749</v>
      </c>
      <c r="AU94">
        <f t="shared" si="45"/>
        <v>23.658378601074219</v>
      </c>
      <c r="AV94">
        <f t="shared" si="46"/>
        <v>2.9340626707539346</v>
      </c>
      <c r="AW94">
        <f t="shared" si="47"/>
        <v>0.20028761408338291</v>
      </c>
      <c r="AX94">
        <f t="shared" si="48"/>
        <v>1.1737594529489579</v>
      </c>
      <c r="AY94">
        <f t="shared" si="49"/>
        <v>1.7603032178049767</v>
      </c>
      <c r="AZ94">
        <f t="shared" si="50"/>
        <v>0.12646180291981118</v>
      </c>
      <c r="BA94">
        <f t="shared" si="51"/>
        <v>10.154186226445509</v>
      </c>
      <c r="BB94">
        <f t="shared" si="52"/>
        <v>0.35659278860230265</v>
      </c>
      <c r="BC94">
        <f t="shared" si="53"/>
        <v>45.589965608121688</v>
      </c>
      <c r="BD94">
        <f t="shared" si="54"/>
        <v>342.77134247539601</v>
      </c>
      <c r="BE94">
        <f t="shared" si="55"/>
        <v>3.7246691364955689E-2</v>
      </c>
    </row>
    <row r="95" spans="1:57" x14ac:dyDescent="0.3">
      <c r="A95" s="1">
        <v>85</v>
      </c>
      <c r="B95" s="1" t="s">
        <v>153</v>
      </c>
      <c r="C95" s="1">
        <v>5186.4998840726912</v>
      </c>
      <c r="D95" s="1">
        <v>0</v>
      </c>
      <c r="E95" s="2" t="s">
        <v>170</v>
      </c>
      <c r="F95">
        <f t="shared" si="28"/>
        <v>25.963459976023294</v>
      </c>
      <c r="G95">
        <f t="shared" si="29"/>
        <v>0.17282512162920791</v>
      </c>
      <c r="H95">
        <f t="shared" si="30"/>
        <v>98.817873355284448</v>
      </c>
      <c r="I95">
        <f t="shared" si="31"/>
        <v>3.428221774666016</v>
      </c>
      <c r="J95">
        <f t="shared" si="32"/>
        <v>1.6423643691560574</v>
      </c>
      <c r="K95">
        <f t="shared" si="33"/>
        <v>22.571369171142578</v>
      </c>
      <c r="L95" s="1">
        <v>6</v>
      </c>
      <c r="M95">
        <f t="shared" si="34"/>
        <v>1.4200000166893005</v>
      </c>
      <c r="N95" s="1">
        <v>1</v>
      </c>
      <c r="O95">
        <f t="shared" si="35"/>
        <v>2.8400000333786011</v>
      </c>
      <c r="P95" s="1">
        <v>24.778121948242188</v>
      </c>
      <c r="Q95" s="1">
        <v>22.571369171142578</v>
      </c>
      <c r="R95" s="1">
        <v>25.063796997070313</v>
      </c>
      <c r="S95" s="1">
        <v>400.06369018554688</v>
      </c>
      <c r="T95" s="1">
        <v>359.35968017578125</v>
      </c>
      <c r="U95" s="1">
        <v>8.7574300765991211</v>
      </c>
      <c r="V95" s="1">
        <v>13.817627906799316</v>
      </c>
      <c r="W95" s="1">
        <v>22.3194580078125</v>
      </c>
      <c r="X95" s="1">
        <v>35.216033935546875</v>
      </c>
      <c r="Y95" s="1">
        <v>400.8758544921875</v>
      </c>
      <c r="Z95" s="1">
        <v>394.53787231445313</v>
      </c>
      <c r="AA95" s="1">
        <v>390.82073974609375</v>
      </c>
      <c r="AB95" s="1">
        <v>79.972434997558594</v>
      </c>
      <c r="AC95" s="1">
        <v>35.255699157714844</v>
      </c>
      <c r="AD95" s="1">
        <v>0.56111997365951538</v>
      </c>
      <c r="AE95" s="1">
        <v>0.3333333432674408</v>
      </c>
      <c r="AF95" s="1">
        <v>-0.21956524252891541</v>
      </c>
      <c r="AG95" s="1">
        <v>2.737391471862793</v>
      </c>
      <c r="AH95" s="1">
        <v>1</v>
      </c>
      <c r="AI95" s="1">
        <v>0</v>
      </c>
      <c r="AJ95" s="1">
        <v>0.15999999642372131</v>
      </c>
      <c r="AK95" s="1">
        <v>111115</v>
      </c>
      <c r="AL95">
        <f t="shared" si="36"/>
        <v>0.66812642415364576</v>
      </c>
      <c r="AM95">
        <f t="shared" si="37"/>
        <v>3.4282217746660158E-3</v>
      </c>
      <c r="AN95">
        <f t="shared" si="38"/>
        <v>295.72136917114256</v>
      </c>
      <c r="AO95">
        <f t="shared" si="39"/>
        <v>297.92812194824216</v>
      </c>
      <c r="AP95">
        <f t="shared" si="40"/>
        <v>63.126058159335116</v>
      </c>
      <c r="AQ95">
        <f t="shared" si="41"/>
        <v>-0.75107624487524505</v>
      </c>
      <c r="AR95">
        <f t="shared" si="42"/>
        <v>2.7473937187530173</v>
      </c>
      <c r="AS95">
        <f t="shared" si="43"/>
        <v>34.35425867471573</v>
      </c>
      <c r="AT95">
        <f t="shared" si="44"/>
        <v>20.536630767916414</v>
      </c>
      <c r="AU95">
        <f t="shared" si="45"/>
        <v>23.674745559692383</v>
      </c>
      <c r="AV95">
        <f t="shared" si="46"/>
        <v>2.9369560301529893</v>
      </c>
      <c r="AW95">
        <f t="shared" si="47"/>
        <v>0.16291132938125613</v>
      </c>
      <c r="AX95">
        <f t="shared" si="48"/>
        <v>1.1050293495969599</v>
      </c>
      <c r="AY95">
        <f t="shared" si="49"/>
        <v>1.8319266805560295</v>
      </c>
      <c r="AZ95">
        <f t="shared" si="50"/>
        <v>0.10266616108673646</v>
      </c>
      <c r="BA95">
        <f t="shared" si="51"/>
        <v>7.9027059535024629</v>
      </c>
      <c r="BB95">
        <f t="shared" si="52"/>
        <v>0.27498319596385312</v>
      </c>
      <c r="BC95">
        <f t="shared" si="53"/>
        <v>42.259378196476227</v>
      </c>
      <c r="BD95">
        <f t="shared" si="54"/>
        <v>347.0178947688517</v>
      </c>
      <c r="BE95">
        <f t="shared" si="55"/>
        <v>3.1617956622861938E-2</v>
      </c>
    </row>
    <row r="96" spans="1:57" x14ac:dyDescent="0.3">
      <c r="A96" s="1">
        <v>86</v>
      </c>
      <c r="B96" s="1" t="s">
        <v>154</v>
      </c>
      <c r="C96" s="1">
        <v>5233.4998830221593</v>
      </c>
      <c r="D96" s="1">
        <v>0</v>
      </c>
      <c r="E96" s="2" t="s">
        <v>170</v>
      </c>
      <c r="F96">
        <f t="shared" si="28"/>
        <v>22.515468286296095</v>
      </c>
      <c r="G96">
        <f t="shared" si="29"/>
        <v>0.17188156944941341</v>
      </c>
      <c r="H96">
        <f t="shared" si="30"/>
        <v>136.04888130576438</v>
      </c>
      <c r="I96">
        <f t="shared" si="31"/>
        <v>3.3138607234326356</v>
      </c>
      <c r="J96">
        <f t="shared" si="32"/>
        <v>1.5965539440294074</v>
      </c>
      <c r="K96">
        <f t="shared" si="33"/>
        <v>22.198635101318359</v>
      </c>
      <c r="L96" s="1">
        <v>6</v>
      </c>
      <c r="M96">
        <f t="shared" si="34"/>
        <v>1.4200000166893005</v>
      </c>
      <c r="N96" s="1">
        <v>1</v>
      </c>
      <c r="O96">
        <f t="shared" si="35"/>
        <v>2.8400000333786011</v>
      </c>
      <c r="P96" s="1">
        <v>24.779624938964844</v>
      </c>
      <c r="Q96" s="1">
        <v>22.198635101318359</v>
      </c>
      <c r="R96" s="1">
        <v>25.056175231933594</v>
      </c>
      <c r="S96" s="1">
        <v>400.14144897460938</v>
      </c>
      <c r="T96" s="1">
        <v>364.62326049804688</v>
      </c>
      <c r="U96" s="1">
        <v>8.7270088195800781</v>
      </c>
      <c r="V96" s="1">
        <v>13.620796203613281</v>
      </c>
      <c r="W96" s="1">
        <v>22.239534378051758</v>
      </c>
      <c r="X96" s="1">
        <v>34.710651397705078</v>
      </c>
      <c r="Y96" s="1">
        <v>400.75994873046875</v>
      </c>
      <c r="Z96" s="1">
        <v>183.44032287597656</v>
      </c>
      <c r="AA96" s="1">
        <v>182.87844848632813</v>
      </c>
      <c r="AB96" s="1">
        <v>79.971015930175781</v>
      </c>
      <c r="AC96" s="1">
        <v>35.255699157714844</v>
      </c>
      <c r="AD96" s="1">
        <v>0.56111997365951538</v>
      </c>
      <c r="AE96" s="1">
        <v>0.3333333432674408</v>
      </c>
      <c r="AF96" s="1">
        <v>-0.21956524252891541</v>
      </c>
      <c r="AG96" s="1">
        <v>2.737391471862793</v>
      </c>
      <c r="AH96" s="1">
        <v>1</v>
      </c>
      <c r="AI96" s="1">
        <v>0</v>
      </c>
      <c r="AJ96" s="1">
        <v>0.15999999642372131</v>
      </c>
      <c r="AK96" s="1">
        <v>111115</v>
      </c>
      <c r="AL96">
        <f t="shared" si="36"/>
        <v>0.66793324788411446</v>
      </c>
      <c r="AM96">
        <f t="shared" si="37"/>
        <v>3.3138607234326355E-3</v>
      </c>
      <c r="AN96">
        <f t="shared" si="38"/>
        <v>295.34863510131834</v>
      </c>
      <c r="AO96">
        <f t="shared" si="39"/>
        <v>297.92962493896482</v>
      </c>
      <c r="AP96">
        <f t="shared" si="40"/>
        <v>29.350451004122533</v>
      </c>
      <c r="AQ96">
        <f t="shared" si="41"/>
        <v>-1.0436297871457516</v>
      </c>
      <c r="AR96">
        <f t="shared" si="42"/>
        <v>2.6858228542102429</v>
      </c>
      <c r="AS96">
        <f t="shared" si="43"/>
        <v>33.584953535607028</v>
      </c>
      <c r="AT96">
        <f t="shared" si="44"/>
        <v>19.964157331993746</v>
      </c>
      <c r="AU96">
        <f t="shared" si="45"/>
        <v>23.489130020141602</v>
      </c>
      <c r="AV96">
        <f t="shared" si="46"/>
        <v>2.9042886711465199</v>
      </c>
      <c r="AW96">
        <f t="shared" si="47"/>
        <v>0.16207265999936937</v>
      </c>
      <c r="AX96">
        <f t="shared" si="48"/>
        <v>1.0892689101808355</v>
      </c>
      <c r="AY96">
        <f t="shared" si="49"/>
        <v>1.8150197609656844</v>
      </c>
      <c r="AZ96">
        <f t="shared" si="50"/>
        <v>0.10213326288716697</v>
      </c>
      <c r="BA96">
        <f t="shared" si="51"/>
        <v>10.879967254185878</v>
      </c>
      <c r="BB96">
        <f t="shared" si="52"/>
        <v>0.37312178361833592</v>
      </c>
      <c r="BC96">
        <f t="shared" si="53"/>
        <v>42.593616313437089</v>
      </c>
      <c r="BD96">
        <f t="shared" si="54"/>
        <v>353.92048520605533</v>
      </c>
      <c r="BE96">
        <f t="shared" si="55"/>
        <v>2.7096911803381783E-2</v>
      </c>
    </row>
    <row r="97" spans="1:57" x14ac:dyDescent="0.3">
      <c r="A97" s="1">
        <v>87</v>
      </c>
      <c r="B97" s="1" t="s">
        <v>155</v>
      </c>
      <c r="C97" s="1">
        <v>5284.4998818822205</v>
      </c>
      <c r="D97" s="1">
        <v>0</v>
      </c>
      <c r="E97" s="2" t="s">
        <v>170</v>
      </c>
      <c r="F97">
        <f t="shared" si="28"/>
        <v>25.100522723414201</v>
      </c>
      <c r="G97">
        <f t="shared" si="29"/>
        <v>0.14008344731788497</v>
      </c>
      <c r="H97">
        <f t="shared" si="30"/>
        <v>54.489832492268164</v>
      </c>
      <c r="I97">
        <f t="shared" si="31"/>
        <v>3.0971538715579161</v>
      </c>
      <c r="J97">
        <f t="shared" si="32"/>
        <v>1.8095739806370461</v>
      </c>
      <c r="K97">
        <f t="shared" si="33"/>
        <v>23.308341979980469</v>
      </c>
      <c r="L97" s="1">
        <v>6</v>
      </c>
      <c r="M97">
        <f t="shared" si="34"/>
        <v>1.4200000166893005</v>
      </c>
      <c r="N97" s="1">
        <v>1</v>
      </c>
      <c r="O97">
        <f t="shared" si="35"/>
        <v>2.8400000333786011</v>
      </c>
      <c r="P97" s="1">
        <v>24.785869598388672</v>
      </c>
      <c r="Q97" s="1">
        <v>23.308341979980469</v>
      </c>
      <c r="R97" s="1">
        <v>25.036893844604492</v>
      </c>
      <c r="S97" s="1">
        <v>400.20132446289063</v>
      </c>
      <c r="T97" s="1">
        <v>360.94882202148438</v>
      </c>
      <c r="U97" s="1">
        <v>8.720280647277832</v>
      </c>
      <c r="V97" s="1">
        <v>13.29548454284668</v>
      </c>
      <c r="W97" s="1">
        <v>22.213047027587891</v>
      </c>
      <c r="X97" s="1">
        <v>33.867401123046875</v>
      </c>
      <c r="Y97" s="1">
        <v>400.76583862304688</v>
      </c>
      <c r="Z97" s="1">
        <v>331.00473022460938</v>
      </c>
      <c r="AA97" s="1">
        <v>333.47967529296875</v>
      </c>
      <c r="AB97" s="1">
        <v>79.967216491699219</v>
      </c>
      <c r="AC97" s="1">
        <v>35.255699157714844</v>
      </c>
      <c r="AD97" s="1">
        <v>0.56111997365951538</v>
      </c>
      <c r="AE97" s="1">
        <v>0.3333333432674408</v>
      </c>
      <c r="AF97" s="1">
        <v>-0.21956524252891541</v>
      </c>
      <c r="AG97" s="1">
        <v>2.737391471862793</v>
      </c>
      <c r="AH97" s="1">
        <v>1</v>
      </c>
      <c r="AI97" s="1">
        <v>0</v>
      </c>
      <c r="AJ97" s="1">
        <v>0.15999999642372131</v>
      </c>
      <c r="AK97" s="1">
        <v>111115</v>
      </c>
      <c r="AL97">
        <f t="shared" si="36"/>
        <v>0.66794306437174467</v>
      </c>
      <c r="AM97">
        <f t="shared" si="37"/>
        <v>3.0971538715579162E-3</v>
      </c>
      <c r="AN97">
        <f t="shared" si="38"/>
        <v>296.45834197998045</v>
      </c>
      <c r="AO97">
        <f t="shared" si="39"/>
        <v>297.93586959838865</v>
      </c>
      <c r="AP97">
        <f t="shared" si="40"/>
        <v>52.960755652172338</v>
      </c>
      <c r="AQ97">
        <f t="shared" si="41"/>
        <v>-0.79451034543439436</v>
      </c>
      <c r="AR97">
        <f t="shared" si="42"/>
        <v>2.8727768714369071</v>
      </c>
      <c r="AS97">
        <f t="shared" si="43"/>
        <v>35.924432504601533</v>
      </c>
      <c r="AT97">
        <f t="shared" si="44"/>
        <v>22.628947961754854</v>
      </c>
      <c r="AU97">
        <f t="shared" si="45"/>
        <v>24.04710578918457</v>
      </c>
      <c r="AV97">
        <f t="shared" si="46"/>
        <v>3.0034596770578275</v>
      </c>
      <c r="AW97">
        <f t="shared" si="47"/>
        <v>0.13349860755095455</v>
      </c>
      <c r="AX97">
        <f t="shared" si="48"/>
        <v>1.063202890799861</v>
      </c>
      <c r="AY97">
        <f t="shared" si="49"/>
        <v>1.9402567862579665</v>
      </c>
      <c r="AZ97">
        <f t="shared" si="50"/>
        <v>8.4004262630941545E-2</v>
      </c>
      <c r="BA97">
        <f t="shared" si="51"/>
        <v>4.3574002315056353</v>
      </c>
      <c r="BB97">
        <f t="shared" si="52"/>
        <v>0.15096276582120227</v>
      </c>
      <c r="BC97">
        <f t="shared" si="53"/>
        <v>38.455953832295954</v>
      </c>
      <c r="BD97">
        <f t="shared" si="54"/>
        <v>349.01723565586838</v>
      </c>
      <c r="BE97">
        <f t="shared" si="55"/>
        <v>2.765664398218616E-2</v>
      </c>
    </row>
    <row r="98" spans="1:57" x14ac:dyDescent="0.3">
      <c r="A98" s="1">
        <v>88</v>
      </c>
      <c r="B98" s="1" t="s">
        <v>156</v>
      </c>
      <c r="C98" s="1">
        <v>5322.9998810216784</v>
      </c>
      <c r="D98" s="1">
        <v>0</v>
      </c>
      <c r="E98" s="2" t="s">
        <v>170</v>
      </c>
      <c r="F98">
        <f t="shared" si="28"/>
        <v>24.957386102992302</v>
      </c>
      <c r="G98">
        <f t="shared" si="29"/>
        <v>0.16607144098432283</v>
      </c>
      <c r="H98">
        <f t="shared" si="30"/>
        <v>100.90442869081733</v>
      </c>
      <c r="I98">
        <f t="shared" si="31"/>
        <v>3.3365181121882967</v>
      </c>
      <c r="J98">
        <f t="shared" si="32"/>
        <v>1.6597028876060604</v>
      </c>
      <c r="K98">
        <f t="shared" si="33"/>
        <v>22.588996887207031</v>
      </c>
      <c r="L98" s="1">
        <v>6</v>
      </c>
      <c r="M98">
        <f t="shared" si="34"/>
        <v>1.4200000166893005</v>
      </c>
      <c r="N98" s="1">
        <v>1</v>
      </c>
      <c r="O98">
        <f t="shared" si="35"/>
        <v>2.8400000333786011</v>
      </c>
      <c r="P98" s="1">
        <v>24.785573959350586</v>
      </c>
      <c r="Q98" s="1">
        <v>22.588996887207031</v>
      </c>
      <c r="R98" s="1">
        <v>25.041791915893555</v>
      </c>
      <c r="S98" s="1">
        <v>400.3502197265625</v>
      </c>
      <c r="T98" s="1">
        <v>361.1923828125</v>
      </c>
      <c r="U98" s="1">
        <v>8.7129106521606445</v>
      </c>
      <c r="V98" s="1">
        <v>13.638620376586914</v>
      </c>
      <c r="W98" s="1">
        <v>22.194473266601563</v>
      </c>
      <c r="X98" s="1">
        <v>34.741775512695313</v>
      </c>
      <c r="Y98" s="1">
        <v>400.87777709960938</v>
      </c>
      <c r="Z98" s="1">
        <v>287.70706176757813</v>
      </c>
      <c r="AA98" s="1">
        <v>354.39956665039063</v>
      </c>
      <c r="AB98" s="1">
        <v>79.966522216796875</v>
      </c>
      <c r="AC98" s="1">
        <v>35.255699157714844</v>
      </c>
      <c r="AD98" s="1">
        <v>0.56111997365951538</v>
      </c>
      <c r="AE98" s="1">
        <v>0.3333333432674408</v>
      </c>
      <c r="AF98" s="1">
        <v>-0.21956524252891541</v>
      </c>
      <c r="AG98" s="1">
        <v>2.737391471862793</v>
      </c>
      <c r="AH98" s="1">
        <v>1</v>
      </c>
      <c r="AI98" s="1">
        <v>0</v>
      </c>
      <c r="AJ98" s="1">
        <v>0.15999999642372131</v>
      </c>
      <c r="AK98" s="1">
        <v>111115</v>
      </c>
      <c r="AL98">
        <f t="shared" si="36"/>
        <v>0.66812962849934887</v>
      </c>
      <c r="AM98">
        <f t="shared" si="37"/>
        <v>3.3365181121882965E-3</v>
      </c>
      <c r="AN98">
        <f t="shared" si="38"/>
        <v>295.73899688720701</v>
      </c>
      <c r="AO98">
        <f t="shared" si="39"/>
        <v>297.93557395935056</v>
      </c>
      <c r="AP98">
        <f t="shared" si="40"/>
        <v>46.033128853891867</v>
      </c>
      <c r="AQ98">
        <f t="shared" si="41"/>
        <v>-0.90747945259608054</v>
      </c>
      <c r="AR98">
        <f t="shared" si="42"/>
        <v>2.7503359269568564</v>
      </c>
      <c r="AS98">
        <f t="shared" si="43"/>
        <v>34.393591852105722</v>
      </c>
      <c r="AT98">
        <f t="shared" si="44"/>
        <v>20.754971475518808</v>
      </c>
      <c r="AU98">
        <f t="shared" si="45"/>
        <v>23.687285423278809</v>
      </c>
      <c r="AV98">
        <f t="shared" si="46"/>
        <v>2.9391745216053313</v>
      </c>
      <c r="AW98">
        <f t="shared" si="47"/>
        <v>0.15689676774523945</v>
      </c>
      <c r="AX98">
        <f t="shared" si="48"/>
        <v>1.0906330393507959</v>
      </c>
      <c r="AY98">
        <f t="shared" si="49"/>
        <v>1.8485414822545354</v>
      </c>
      <c r="AZ98">
        <f t="shared" si="50"/>
        <v>9.8845462827477443E-2</v>
      </c>
      <c r="BA98">
        <f t="shared" si="51"/>
        <v>8.0689762386774397</v>
      </c>
      <c r="BB98">
        <f t="shared" si="52"/>
        <v>0.27936477481918054</v>
      </c>
      <c r="BC98">
        <f t="shared" si="53"/>
        <v>41.585454826801637</v>
      </c>
      <c r="BD98">
        <f t="shared" si="54"/>
        <v>349.32883674100316</v>
      </c>
      <c r="BE98">
        <f t="shared" si="55"/>
        <v>2.9710236980822716E-2</v>
      </c>
    </row>
    <row r="99" spans="1:57" x14ac:dyDescent="0.3">
      <c r="A99" s="1">
        <v>89</v>
      </c>
      <c r="B99" s="1" t="s">
        <v>157</v>
      </c>
      <c r="C99" s="1">
        <v>5378.9998797699809</v>
      </c>
      <c r="D99" s="1">
        <v>0</v>
      </c>
      <c r="E99" s="2" t="s">
        <v>170</v>
      </c>
      <c r="F99">
        <f t="shared" si="28"/>
        <v>25.635932078149978</v>
      </c>
      <c r="G99">
        <f t="shared" si="29"/>
        <v>0.12974492551772146</v>
      </c>
      <c r="H99">
        <f t="shared" si="30"/>
        <v>24.972841130281861</v>
      </c>
      <c r="I99">
        <f t="shared" si="31"/>
        <v>2.8748592171298215</v>
      </c>
      <c r="J99">
        <f t="shared" si="32"/>
        <v>1.8078042836940116</v>
      </c>
      <c r="K99">
        <f t="shared" si="33"/>
        <v>23.141122817993164</v>
      </c>
      <c r="L99" s="1">
        <v>6</v>
      </c>
      <c r="M99">
        <f t="shared" si="34"/>
        <v>1.4200000166893005</v>
      </c>
      <c r="N99" s="1">
        <v>1</v>
      </c>
      <c r="O99">
        <f t="shared" si="35"/>
        <v>2.8400000333786011</v>
      </c>
      <c r="P99" s="1">
        <v>24.826566696166992</v>
      </c>
      <c r="Q99" s="1">
        <v>23.141122817993164</v>
      </c>
      <c r="R99" s="1">
        <v>25.073875427246094</v>
      </c>
      <c r="S99" s="1">
        <v>400.49819946289063</v>
      </c>
      <c r="T99" s="1">
        <v>360.5806884765625</v>
      </c>
      <c r="U99" s="1">
        <v>8.7103996276855469</v>
      </c>
      <c r="V99" s="1">
        <v>12.957098960876465</v>
      </c>
      <c r="W99" s="1">
        <v>22.13294792175293</v>
      </c>
      <c r="X99" s="1">
        <v>32.923725128173828</v>
      </c>
      <c r="Y99" s="1">
        <v>400.9150390625</v>
      </c>
      <c r="Z99" s="1">
        <v>296.89340209960938</v>
      </c>
      <c r="AA99" s="1">
        <v>287.83676147460938</v>
      </c>
      <c r="AB99" s="1">
        <v>79.963310241699219</v>
      </c>
      <c r="AC99" s="1">
        <v>35.255699157714844</v>
      </c>
      <c r="AD99" s="1">
        <v>0.56111997365951538</v>
      </c>
      <c r="AE99" s="1">
        <v>0.3333333432674408</v>
      </c>
      <c r="AF99" s="1">
        <v>-0.21956524252891541</v>
      </c>
      <c r="AG99" s="1">
        <v>2.737391471862793</v>
      </c>
      <c r="AH99" s="1">
        <v>1</v>
      </c>
      <c r="AI99" s="1">
        <v>0</v>
      </c>
      <c r="AJ99" s="1">
        <v>0.15999999642372131</v>
      </c>
      <c r="AK99" s="1">
        <v>111115</v>
      </c>
      <c r="AL99">
        <f t="shared" si="36"/>
        <v>0.66819173177083324</v>
      </c>
      <c r="AM99">
        <f t="shared" si="37"/>
        <v>2.8748592171298215E-3</v>
      </c>
      <c r="AN99">
        <f t="shared" si="38"/>
        <v>296.29112281799314</v>
      </c>
      <c r="AO99">
        <f t="shared" si="39"/>
        <v>297.97656669616697</v>
      </c>
      <c r="AP99">
        <f t="shared" si="40"/>
        <v>47.502943274163954</v>
      </c>
      <c r="AQ99">
        <f t="shared" si="41"/>
        <v>-0.71529015431139176</v>
      </c>
      <c r="AR99">
        <f t="shared" si="42"/>
        <v>2.8438968077349749</v>
      </c>
      <c r="AS99">
        <f t="shared" si="43"/>
        <v>35.565020996991464</v>
      </c>
      <c r="AT99">
        <f t="shared" si="44"/>
        <v>22.607922036114999</v>
      </c>
      <c r="AU99">
        <f t="shared" si="45"/>
        <v>23.983844757080078</v>
      </c>
      <c r="AV99">
        <f t="shared" si="46"/>
        <v>2.9920692558946587</v>
      </c>
      <c r="AW99">
        <f t="shared" si="47"/>
        <v>0.12407651091290126</v>
      </c>
      <c r="AX99">
        <f t="shared" si="48"/>
        <v>1.0360925240409633</v>
      </c>
      <c r="AY99">
        <f t="shared" si="49"/>
        <v>1.9559767318536954</v>
      </c>
      <c r="AZ99">
        <f t="shared" si="50"/>
        <v>7.8037919388310797E-2</v>
      </c>
      <c r="BA99">
        <f t="shared" si="51"/>
        <v>1.9969110429173951</v>
      </c>
      <c r="BB99">
        <f t="shared" si="52"/>
        <v>6.9257289500974151E-2</v>
      </c>
      <c r="BC99">
        <f t="shared" si="53"/>
        <v>37.697836027224199</v>
      </c>
      <c r="BD99">
        <f t="shared" si="54"/>
        <v>348.39459414601754</v>
      </c>
      <c r="BE99">
        <f t="shared" si="55"/>
        <v>2.7739212379458263E-2</v>
      </c>
    </row>
    <row r="100" spans="1:57" x14ac:dyDescent="0.3">
      <c r="A100" s="1">
        <v>90</v>
      </c>
      <c r="B100" s="1" t="s">
        <v>158</v>
      </c>
      <c r="C100" s="1">
        <v>5423.9998787641525</v>
      </c>
      <c r="D100" s="1">
        <v>0</v>
      </c>
      <c r="E100" s="2" t="s">
        <v>170</v>
      </c>
      <c r="F100">
        <f t="shared" si="28"/>
        <v>24.28283796989831</v>
      </c>
      <c r="G100">
        <f t="shared" si="29"/>
        <v>0.22610852479118895</v>
      </c>
      <c r="H100">
        <f t="shared" si="30"/>
        <v>170.02761366475806</v>
      </c>
      <c r="I100">
        <f t="shared" si="31"/>
        <v>4.0843201950130856</v>
      </c>
      <c r="J100">
        <f t="shared" si="32"/>
        <v>1.521693707064699</v>
      </c>
      <c r="K100">
        <f t="shared" si="33"/>
        <v>22.285797119140625</v>
      </c>
      <c r="L100" s="1">
        <v>6</v>
      </c>
      <c r="M100">
        <f t="shared" si="34"/>
        <v>1.4200000166893005</v>
      </c>
      <c r="N100" s="1">
        <v>1</v>
      </c>
      <c r="O100">
        <f t="shared" si="35"/>
        <v>2.8400000333786011</v>
      </c>
      <c r="P100" s="1">
        <v>24.836498260498047</v>
      </c>
      <c r="Q100" s="1">
        <v>22.285797119140625</v>
      </c>
      <c r="R100" s="1">
        <v>25.091552734375</v>
      </c>
      <c r="S100" s="1">
        <v>400.34323120117188</v>
      </c>
      <c r="T100" s="1">
        <v>361.78189086914063</v>
      </c>
      <c r="U100" s="1">
        <v>8.7122955322265625</v>
      </c>
      <c r="V100" s="1">
        <v>14.73609733581543</v>
      </c>
      <c r="W100" s="1">
        <v>22.125974655151367</v>
      </c>
      <c r="X100" s="1">
        <v>37.424179077148438</v>
      </c>
      <c r="Y100" s="1">
        <v>400.82327270507813</v>
      </c>
      <c r="Z100" s="1">
        <v>168.90670776367188</v>
      </c>
      <c r="AA100" s="1">
        <v>167.85444641113281</v>
      </c>
      <c r="AB100" s="1">
        <v>79.968116760253906</v>
      </c>
      <c r="AC100" s="1">
        <v>35.255699157714844</v>
      </c>
      <c r="AD100" s="1">
        <v>0.56111997365951538</v>
      </c>
      <c r="AE100" s="1">
        <v>0.3333333432674408</v>
      </c>
      <c r="AF100" s="1">
        <v>-0.21956524252891541</v>
      </c>
      <c r="AG100" s="1">
        <v>2.737391471862793</v>
      </c>
      <c r="AH100" s="1">
        <v>1</v>
      </c>
      <c r="AI100" s="1">
        <v>0</v>
      </c>
      <c r="AJ100" s="1">
        <v>0.15999999642372131</v>
      </c>
      <c r="AK100" s="1">
        <v>111115</v>
      </c>
      <c r="AL100">
        <f t="shared" si="36"/>
        <v>0.66803878784179682</v>
      </c>
      <c r="AM100">
        <f t="shared" si="37"/>
        <v>4.0843201950130853E-3</v>
      </c>
      <c r="AN100">
        <f t="shared" si="38"/>
        <v>295.4357971191406</v>
      </c>
      <c r="AO100">
        <f t="shared" si="39"/>
        <v>297.98649826049802</v>
      </c>
      <c r="AP100">
        <f t="shared" si="40"/>
        <v>27.025072638130041</v>
      </c>
      <c r="AQ100">
        <f t="shared" si="41"/>
        <v>-1.4789717492149885</v>
      </c>
      <c r="AR100">
        <f t="shared" si="42"/>
        <v>2.7001116594056538</v>
      </c>
      <c r="AS100">
        <f t="shared" si="43"/>
        <v>33.764852403622875</v>
      </c>
      <c r="AT100">
        <f t="shared" si="44"/>
        <v>19.028755067807445</v>
      </c>
      <c r="AU100">
        <f t="shared" si="45"/>
        <v>23.561147689819336</v>
      </c>
      <c r="AV100">
        <f t="shared" si="46"/>
        <v>2.9169254748337345</v>
      </c>
      <c r="AW100">
        <f t="shared" si="47"/>
        <v>0.20943427337010911</v>
      </c>
      <c r="AX100">
        <f t="shared" si="48"/>
        <v>1.1784179523409548</v>
      </c>
      <c r="AY100">
        <f t="shared" si="49"/>
        <v>1.7385075224927797</v>
      </c>
      <c r="AZ100">
        <f t="shared" si="50"/>
        <v>0.13229889048311855</v>
      </c>
      <c r="BA100">
        <f t="shared" si="51"/>
        <v>13.596788062010715</v>
      </c>
      <c r="BB100">
        <f t="shared" si="52"/>
        <v>0.46997270442775813</v>
      </c>
      <c r="BC100">
        <f t="shared" si="53"/>
        <v>46.501945403154956</v>
      </c>
      <c r="BD100">
        <f t="shared" si="54"/>
        <v>350.23899267404312</v>
      </c>
      <c r="BE100">
        <f t="shared" si="55"/>
        <v>3.2240819244269039E-2</v>
      </c>
    </row>
    <row r="101" spans="1:57" x14ac:dyDescent="0.3">
      <c r="A101" s="1">
        <v>91</v>
      </c>
      <c r="B101" s="1" t="s">
        <v>159</v>
      </c>
      <c r="C101" s="1">
        <v>5453.9998780936003</v>
      </c>
      <c r="D101" s="1">
        <v>0</v>
      </c>
      <c r="E101" s="2" t="s">
        <v>170</v>
      </c>
      <c r="F101">
        <f t="shared" si="28"/>
        <v>25.768804174126419</v>
      </c>
      <c r="G101">
        <f t="shared" si="29"/>
        <v>0.18691390635408167</v>
      </c>
      <c r="H101">
        <f t="shared" si="30"/>
        <v>119.1568791552174</v>
      </c>
      <c r="I101">
        <f t="shared" si="31"/>
        <v>3.5430535192202757</v>
      </c>
      <c r="J101">
        <f t="shared" si="32"/>
        <v>1.5772868936424673</v>
      </c>
      <c r="K101">
        <f t="shared" si="33"/>
        <v>22.233362197875977</v>
      </c>
      <c r="L101" s="1">
        <v>6</v>
      </c>
      <c r="M101">
        <f t="shared" si="34"/>
        <v>1.4200000166893005</v>
      </c>
      <c r="N101" s="1">
        <v>1</v>
      </c>
      <c r="O101">
        <f t="shared" si="35"/>
        <v>2.8400000333786011</v>
      </c>
      <c r="P101" s="1">
        <v>24.837709426879883</v>
      </c>
      <c r="Q101" s="1">
        <v>22.233362197875977</v>
      </c>
      <c r="R101" s="1">
        <v>25.097484588623047</v>
      </c>
      <c r="S101" s="1">
        <v>400.3262939453125</v>
      </c>
      <c r="T101" s="1">
        <v>359.84402465820313</v>
      </c>
      <c r="U101" s="1">
        <v>8.7024478912353516</v>
      </c>
      <c r="V101" s="1">
        <v>13.932215690612793</v>
      </c>
      <c r="W101" s="1">
        <v>22.101112365722656</v>
      </c>
      <c r="X101" s="1">
        <v>35.382858276367188</v>
      </c>
      <c r="Y101" s="1">
        <v>400.82363891601563</v>
      </c>
      <c r="Z101" s="1">
        <v>225.74296569824219</v>
      </c>
      <c r="AA101" s="1">
        <v>219.82127380371094</v>
      </c>
      <c r="AB101" s="1">
        <v>79.97442626953125</v>
      </c>
      <c r="AC101" s="1">
        <v>35.255699157714844</v>
      </c>
      <c r="AD101" s="1">
        <v>0.56111997365951538</v>
      </c>
      <c r="AE101" s="1">
        <v>0.3333333432674408</v>
      </c>
      <c r="AF101" s="1">
        <v>-0.21956524252891541</v>
      </c>
      <c r="AG101" s="1">
        <v>2.737391471862793</v>
      </c>
      <c r="AH101" s="1">
        <v>1</v>
      </c>
      <c r="AI101" s="1">
        <v>0</v>
      </c>
      <c r="AJ101" s="1">
        <v>0.15999999642372131</v>
      </c>
      <c r="AK101" s="1">
        <v>111115</v>
      </c>
      <c r="AL101">
        <f t="shared" si="36"/>
        <v>0.66803939819335922</v>
      </c>
      <c r="AM101">
        <f t="shared" si="37"/>
        <v>3.5430535192202757E-3</v>
      </c>
      <c r="AN101">
        <f t="shared" si="38"/>
        <v>295.38336219787595</v>
      </c>
      <c r="AO101">
        <f t="shared" si="39"/>
        <v>297.98770942687986</v>
      </c>
      <c r="AP101">
        <f t="shared" si="40"/>
        <v>36.118873704398993</v>
      </c>
      <c r="AQ101">
        <f t="shared" si="41"/>
        <v>-1.0799986287390986</v>
      </c>
      <c r="AR101">
        <f t="shared" si="42"/>
        <v>2.6915078501625866</v>
      </c>
      <c r="AS101">
        <f t="shared" si="43"/>
        <v>33.654606549994099</v>
      </c>
      <c r="AT101">
        <f t="shared" si="44"/>
        <v>19.722390859381306</v>
      </c>
      <c r="AU101">
        <f t="shared" si="45"/>
        <v>23.53553581237793</v>
      </c>
      <c r="AV101">
        <f t="shared" si="46"/>
        <v>2.9124259086632245</v>
      </c>
      <c r="AW101">
        <f t="shared" si="47"/>
        <v>0.17537185095239166</v>
      </c>
      <c r="AX101">
        <f t="shared" si="48"/>
        <v>1.1142209565201193</v>
      </c>
      <c r="AY101">
        <f t="shared" si="49"/>
        <v>1.7982049521431052</v>
      </c>
      <c r="AZ101">
        <f t="shared" si="50"/>
        <v>0.11058906796823158</v>
      </c>
      <c r="BA101">
        <f t="shared" si="51"/>
        <v>9.5295030465063792</v>
      </c>
      <c r="BB101">
        <f t="shared" si="52"/>
        <v>0.33113480005232332</v>
      </c>
      <c r="BC101">
        <f t="shared" si="53"/>
        <v>43.676247566799141</v>
      </c>
      <c r="BD101">
        <f t="shared" si="54"/>
        <v>347.59476929686241</v>
      </c>
      <c r="BE101">
        <f t="shared" si="55"/>
        <v>3.2379217698995211E-2</v>
      </c>
    </row>
    <row r="102" spans="1:57" x14ac:dyDescent="0.3">
      <c r="A102" s="1">
        <v>92</v>
      </c>
      <c r="B102" s="1" t="s">
        <v>160</v>
      </c>
      <c r="C102" s="1">
        <v>5474.4998776353896</v>
      </c>
      <c r="D102" s="1">
        <v>0</v>
      </c>
      <c r="E102" s="2" t="s">
        <v>170</v>
      </c>
      <c r="F102">
        <f t="shared" si="28"/>
        <v>25.995834951117537</v>
      </c>
      <c r="G102">
        <f t="shared" si="29"/>
        <v>0.17503143647459732</v>
      </c>
      <c r="H102">
        <f t="shared" si="30"/>
        <v>102.01694933364227</v>
      </c>
      <c r="I102">
        <f t="shared" si="31"/>
        <v>3.3417439037805257</v>
      </c>
      <c r="J102">
        <f t="shared" si="32"/>
        <v>1.5828614100923695</v>
      </c>
      <c r="K102">
        <f t="shared" si="33"/>
        <v>22.118953704833984</v>
      </c>
      <c r="L102" s="1">
        <v>6</v>
      </c>
      <c r="M102">
        <f t="shared" si="34"/>
        <v>1.4200000166893005</v>
      </c>
      <c r="N102" s="1">
        <v>1</v>
      </c>
      <c r="O102">
        <f t="shared" si="35"/>
        <v>2.8400000333786011</v>
      </c>
      <c r="P102" s="1">
        <v>24.833200454711914</v>
      </c>
      <c r="Q102" s="1">
        <v>22.118953704833984</v>
      </c>
      <c r="R102" s="1">
        <v>25.103244781494141</v>
      </c>
      <c r="S102" s="1">
        <v>400.34182739257813</v>
      </c>
      <c r="T102" s="1">
        <v>359.6136474609375</v>
      </c>
      <c r="U102" s="1">
        <v>8.6927824020385742</v>
      </c>
      <c r="V102" s="1">
        <v>13.628819465637207</v>
      </c>
      <c r="W102" s="1">
        <v>22.082504272460938</v>
      </c>
      <c r="X102" s="1">
        <v>34.621650695800781</v>
      </c>
      <c r="Y102" s="1">
        <v>400.66958618164063</v>
      </c>
      <c r="Z102" s="1">
        <v>204.34922790527344</v>
      </c>
      <c r="AA102" s="1">
        <v>199.41659545898438</v>
      </c>
      <c r="AB102" s="1">
        <v>79.974418640136719</v>
      </c>
      <c r="AC102" s="1">
        <v>35.255699157714844</v>
      </c>
      <c r="AD102" s="1">
        <v>0.56111997365951538</v>
      </c>
      <c r="AE102" s="1">
        <v>0.3333333432674408</v>
      </c>
      <c r="AF102" s="1">
        <v>-0.21956524252891541</v>
      </c>
      <c r="AG102" s="1">
        <v>2.737391471862793</v>
      </c>
      <c r="AH102" s="1">
        <v>1</v>
      </c>
      <c r="AI102" s="1">
        <v>0</v>
      </c>
      <c r="AJ102" s="1">
        <v>0.15999999642372131</v>
      </c>
      <c r="AK102" s="1">
        <v>111115</v>
      </c>
      <c r="AL102">
        <f t="shared" si="36"/>
        <v>0.66778264363606754</v>
      </c>
      <c r="AM102">
        <f t="shared" si="37"/>
        <v>3.3417439037805256E-3</v>
      </c>
      <c r="AN102">
        <f t="shared" si="38"/>
        <v>295.26895370483396</v>
      </c>
      <c r="AO102">
        <f t="shared" si="39"/>
        <v>297.98320045471189</v>
      </c>
      <c r="AP102">
        <f t="shared" si="40"/>
        <v>32.695875734033962</v>
      </c>
      <c r="AQ102">
        <f t="shared" si="41"/>
        <v>-1.0007977978206692</v>
      </c>
      <c r="AR102">
        <f t="shared" si="42"/>
        <v>2.6728183236080838</v>
      </c>
      <c r="AS102">
        <f t="shared" si="43"/>
        <v>33.420915951074861</v>
      </c>
      <c r="AT102">
        <f t="shared" si="44"/>
        <v>19.792096485437654</v>
      </c>
      <c r="AU102">
        <f t="shared" si="45"/>
        <v>23.476077079772949</v>
      </c>
      <c r="AV102">
        <f t="shared" si="46"/>
        <v>2.902003429239524</v>
      </c>
      <c r="AW102">
        <f t="shared" si="47"/>
        <v>0.16487034725855254</v>
      </c>
      <c r="AX102">
        <f t="shared" si="48"/>
        <v>1.0899569135157143</v>
      </c>
      <c r="AY102">
        <f t="shared" si="49"/>
        <v>1.8120465157238097</v>
      </c>
      <c r="AZ102">
        <f t="shared" si="50"/>
        <v>0.10391111672638202</v>
      </c>
      <c r="BA102">
        <f t="shared" si="51"/>
        <v>8.1587462143983238</v>
      </c>
      <c r="BB102">
        <f t="shared" si="52"/>
        <v>0.28368486583847935</v>
      </c>
      <c r="BC102">
        <f t="shared" si="53"/>
        <v>42.873349719993634</v>
      </c>
      <c r="BD102">
        <f t="shared" si="54"/>
        <v>347.25647254137994</v>
      </c>
      <c r="BE102">
        <f t="shared" si="55"/>
        <v>3.2095255560418263E-2</v>
      </c>
    </row>
    <row r="103" spans="1:57" x14ac:dyDescent="0.3">
      <c r="A103" s="1">
        <v>93</v>
      </c>
      <c r="B103" s="1" t="s">
        <v>161</v>
      </c>
      <c r="C103" s="1">
        <v>5510.4998768307269</v>
      </c>
      <c r="D103" s="1">
        <v>0</v>
      </c>
      <c r="E103" s="2" t="s">
        <v>170</v>
      </c>
      <c r="F103">
        <f t="shared" si="28"/>
        <v>23.380748826838925</v>
      </c>
      <c r="G103">
        <f t="shared" si="29"/>
        <v>0.17805084519210665</v>
      </c>
      <c r="H103">
        <f t="shared" si="30"/>
        <v>133.61909667558865</v>
      </c>
      <c r="I103">
        <f t="shared" si="31"/>
        <v>3.5449007226769451</v>
      </c>
      <c r="J103">
        <f t="shared" si="32"/>
        <v>1.6510548126170648</v>
      </c>
      <c r="K103">
        <f t="shared" si="33"/>
        <v>22.671571731567383</v>
      </c>
      <c r="L103" s="1">
        <v>6</v>
      </c>
      <c r="M103">
        <f t="shared" si="34"/>
        <v>1.4200000166893005</v>
      </c>
      <c r="N103" s="1">
        <v>1</v>
      </c>
      <c r="O103">
        <f t="shared" si="35"/>
        <v>2.8400000333786011</v>
      </c>
      <c r="P103" s="1">
        <v>24.849740982055664</v>
      </c>
      <c r="Q103" s="1">
        <v>22.671571731567383</v>
      </c>
      <c r="R103" s="1">
        <v>25.109180450439453</v>
      </c>
      <c r="S103" s="1">
        <v>400.290771484375</v>
      </c>
      <c r="T103" s="1">
        <v>363.3421630859375</v>
      </c>
      <c r="U103" s="1">
        <v>8.6826066970825195</v>
      </c>
      <c r="V103" s="1">
        <v>13.918222427368164</v>
      </c>
      <c r="W103" s="1">
        <v>22.034860610961914</v>
      </c>
      <c r="X103" s="1">
        <v>35.321887969970703</v>
      </c>
      <c r="Y103" s="1">
        <v>400.59036254882813</v>
      </c>
      <c r="Z103" s="1">
        <v>149.94093322753906</v>
      </c>
      <c r="AA103" s="1">
        <v>148.02638244628906</v>
      </c>
      <c r="AB103" s="1">
        <v>79.974311828613281</v>
      </c>
      <c r="AC103" s="1">
        <v>35.255699157714844</v>
      </c>
      <c r="AD103" s="1">
        <v>0.56111997365951538</v>
      </c>
      <c r="AE103" s="1">
        <v>0.66666668653488159</v>
      </c>
      <c r="AF103" s="1">
        <v>-0.21956524252891541</v>
      </c>
      <c r="AG103" s="1">
        <v>2.737391471862793</v>
      </c>
      <c r="AH103" s="1">
        <v>1</v>
      </c>
      <c r="AI103" s="1">
        <v>0</v>
      </c>
      <c r="AJ103" s="1">
        <v>0.15999999642372131</v>
      </c>
      <c r="AK103" s="1">
        <v>111115</v>
      </c>
      <c r="AL103">
        <f t="shared" si="36"/>
        <v>0.66765060424804679</v>
      </c>
      <c r="AM103">
        <f t="shared" si="37"/>
        <v>3.5449007226769453E-3</v>
      </c>
      <c r="AN103">
        <f t="shared" si="38"/>
        <v>295.82157173156736</v>
      </c>
      <c r="AO103">
        <f t="shared" si="39"/>
        <v>297.99974098205564</v>
      </c>
      <c r="AP103">
        <f t="shared" si="40"/>
        <v>23.990548780175686</v>
      </c>
      <c r="AQ103">
        <f t="shared" si="41"/>
        <v>-1.2808068592952777</v>
      </c>
      <c r="AR103">
        <f t="shared" si="42"/>
        <v>2.7641550731234052</v>
      </c>
      <c r="AS103">
        <f t="shared" si="43"/>
        <v>34.563036679165812</v>
      </c>
      <c r="AT103">
        <f t="shared" si="44"/>
        <v>20.644814251797648</v>
      </c>
      <c r="AU103">
        <f t="shared" si="45"/>
        <v>23.760656356811523</v>
      </c>
      <c r="AV103">
        <f t="shared" si="46"/>
        <v>2.9521843446203686</v>
      </c>
      <c r="AW103">
        <f t="shared" si="47"/>
        <v>0.16754668050133872</v>
      </c>
      <c r="AX103">
        <f t="shared" si="48"/>
        <v>1.1131002605063405</v>
      </c>
      <c r="AY103">
        <f t="shared" si="49"/>
        <v>1.8390840841140281</v>
      </c>
      <c r="AZ103">
        <f t="shared" si="50"/>
        <v>0.1056123286633157</v>
      </c>
      <c r="BA103">
        <f t="shared" si="51"/>
        <v>10.686095303791152</v>
      </c>
      <c r="BB103">
        <f t="shared" si="52"/>
        <v>0.36775004458809568</v>
      </c>
      <c r="BC103">
        <f t="shared" si="53"/>
        <v>42.396596409071016</v>
      </c>
      <c r="BD103">
        <f t="shared" si="54"/>
        <v>352.22807486577557</v>
      </c>
      <c r="BE103">
        <f t="shared" si="55"/>
        <v>2.814267920383956E-2</v>
      </c>
    </row>
    <row r="104" spans="1:57" x14ac:dyDescent="0.3">
      <c r="A104" s="1">
        <v>94</v>
      </c>
      <c r="B104" s="1" t="s">
        <v>162</v>
      </c>
      <c r="C104" s="1">
        <v>5649.5000438652933</v>
      </c>
      <c r="D104" s="1">
        <v>0</v>
      </c>
      <c r="E104" s="1" t="s">
        <v>169</v>
      </c>
      <c r="F104">
        <f t="shared" si="28"/>
        <v>30.048765026877618</v>
      </c>
      <c r="G104">
        <f t="shared" si="29"/>
        <v>0.19733494906385574</v>
      </c>
      <c r="H104">
        <f t="shared" si="30"/>
        <v>87.307190379986523</v>
      </c>
      <c r="I104">
        <f t="shared" si="31"/>
        <v>4.1303361075890264</v>
      </c>
      <c r="J104">
        <f t="shared" si="32"/>
        <v>1.7439284503442785</v>
      </c>
      <c r="K104">
        <f t="shared" si="33"/>
        <v>23.644895553588867</v>
      </c>
      <c r="L104" s="1">
        <v>6</v>
      </c>
      <c r="M104">
        <f t="shared" si="34"/>
        <v>1.4200000166893005</v>
      </c>
      <c r="N104" s="1">
        <v>1</v>
      </c>
      <c r="O104">
        <f t="shared" si="35"/>
        <v>2.8400000333786011</v>
      </c>
      <c r="P104" s="1">
        <v>24.847200393676758</v>
      </c>
      <c r="Q104" s="1">
        <v>23.644895553588867</v>
      </c>
      <c r="R104" s="1">
        <v>25.067392349243164</v>
      </c>
      <c r="S104" s="1">
        <v>400.41000366210938</v>
      </c>
      <c r="T104" s="1">
        <v>353.25506591796875</v>
      </c>
      <c r="U104" s="1">
        <v>8.7635164260864258</v>
      </c>
      <c r="V104" s="1">
        <v>14.853204727172852</v>
      </c>
      <c r="W104" s="1">
        <v>22.241277694702148</v>
      </c>
      <c r="X104" s="1">
        <v>37.696540832519531</v>
      </c>
      <c r="Y104" s="1">
        <v>400.90597534179688</v>
      </c>
      <c r="Z104" s="1">
        <v>384.43020629882813</v>
      </c>
      <c r="AA104" s="1">
        <v>370.3824462890625</v>
      </c>
      <c r="AB104" s="1">
        <v>79.966079711914063</v>
      </c>
      <c r="AC104" s="1">
        <v>35.255699157714844</v>
      </c>
      <c r="AD104" s="1">
        <v>0.56111997365951538</v>
      </c>
      <c r="AE104" s="1">
        <v>0.3333333432674408</v>
      </c>
      <c r="AF104" s="1">
        <v>-0.21956524252891541</v>
      </c>
      <c r="AG104" s="1">
        <v>2.737391471862793</v>
      </c>
      <c r="AH104" s="1">
        <v>1</v>
      </c>
      <c r="AI104" s="1">
        <v>0</v>
      </c>
      <c r="AJ104" s="1">
        <v>0.15999999642372131</v>
      </c>
      <c r="AK104" s="1">
        <v>111115</v>
      </c>
      <c r="AL104">
        <f t="shared" si="36"/>
        <v>0.6681766255696614</v>
      </c>
      <c r="AM104">
        <f t="shared" si="37"/>
        <v>4.1303361075890263E-3</v>
      </c>
      <c r="AN104">
        <f t="shared" si="38"/>
        <v>296.79489555358884</v>
      </c>
      <c r="AO104">
        <f t="shared" si="39"/>
        <v>297.99720039367674</v>
      </c>
      <c r="AP104">
        <f t="shared" si="40"/>
        <v>61.508831632982947</v>
      </c>
      <c r="AQ104">
        <f t="shared" si="41"/>
        <v>-1.2701063410906179</v>
      </c>
      <c r="AR104">
        <f t="shared" si="42"/>
        <v>2.9316810035347616</v>
      </c>
      <c r="AS104">
        <f t="shared" si="43"/>
        <v>36.661557176448326</v>
      </c>
      <c r="AT104">
        <f t="shared" si="44"/>
        <v>21.808352449275475</v>
      </c>
      <c r="AU104">
        <f t="shared" si="45"/>
        <v>24.246047973632813</v>
      </c>
      <c r="AV104">
        <f t="shared" si="46"/>
        <v>3.0395275354467644</v>
      </c>
      <c r="AW104">
        <f t="shared" si="47"/>
        <v>0.18451414321032411</v>
      </c>
      <c r="AX104">
        <f t="shared" si="48"/>
        <v>1.1877525531904831</v>
      </c>
      <c r="AY104">
        <f t="shared" si="49"/>
        <v>1.8517749822562812</v>
      </c>
      <c r="AZ104">
        <f t="shared" si="50"/>
        <v>0.11640852577470705</v>
      </c>
      <c r="BA104">
        <f t="shared" si="51"/>
        <v>6.981613745349259</v>
      </c>
      <c r="BB104">
        <f t="shared" si="52"/>
        <v>0.24715056853639175</v>
      </c>
      <c r="BC104">
        <f t="shared" si="53"/>
        <v>42.908628170676486</v>
      </c>
      <c r="BD104">
        <f t="shared" si="54"/>
        <v>338.97132214701332</v>
      </c>
      <c r="BE104">
        <f t="shared" si="55"/>
        <v>3.8037178996727108E-2</v>
      </c>
    </row>
    <row r="105" spans="1:57" x14ac:dyDescent="0.3">
      <c r="A105" s="1">
        <v>95</v>
      </c>
      <c r="B105" s="1" t="s">
        <v>163</v>
      </c>
      <c r="C105" s="1">
        <v>5690.5000429488719</v>
      </c>
      <c r="D105" s="1">
        <v>0</v>
      </c>
      <c r="E105" s="1" t="s">
        <v>169</v>
      </c>
      <c r="F105">
        <f t="shared" si="28"/>
        <v>21.852664734504444</v>
      </c>
      <c r="G105">
        <f t="shared" si="29"/>
        <v>0.21168481454011151</v>
      </c>
      <c r="H105">
        <f t="shared" si="30"/>
        <v>181.76842500611505</v>
      </c>
      <c r="I105">
        <f t="shared" si="31"/>
        <v>3.6896418909441406</v>
      </c>
      <c r="J105">
        <f t="shared" si="32"/>
        <v>1.462736203474484</v>
      </c>
      <c r="K105">
        <f t="shared" si="33"/>
        <v>21.659688949584961</v>
      </c>
      <c r="L105" s="1">
        <v>6</v>
      </c>
      <c r="M105">
        <f t="shared" si="34"/>
        <v>1.4200000166893005</v>
      </c>
      <c r="N105" s="1">
        <v>1</v>
      </c>
      <c r="O105">
        <f t="shared" si="35"/>
        <v>2.8400000333786011</v>
      </c>
      <c r="P105" s="1">
        <v>24.848518371582031</v>
      </c>
      <c r="Q105" s="1">
        <v>21.659688949584961</v>
      </c>
      <c r="R105" s="1">
        <v>25.092496871948242</v>
      </c>
      <c r="S105" s="1">
        <v>400.32638549804688</v>
      </c>
      <c r="T105" s="1">
        <v>365.6009521484375</v>
      </c>
      <c r="U105" s="1">
        <v>8.7644748687744141</v>
      </c>
      <c r="V105" s="1">
        <v>14.208236694335938</v>
      </c>
      <c r="W105" s="1">
        <v>22.242330551147461</v>
      </c>
      <c r="X105" s="1">
        <v>36.057411193847656</v>
      </c>
      <c r="Y105" s="1">
        <v>400.8865966796875</v>
      </c>
      <c r="Z105" s="1">
        <v>182.94267272949219</v>
      </c>
      <c r="AA105" s="1">
        <v>170.01094055175781</v>
      </c>
      <c r="AB105" s="1">
        <v>79.9674072265625</v>
      </c>
      <c r="AC105" s="1">
        <v>35.255699157714844</v>
      </c>
      <c r="AD105" s="1">
        <v>0.56111997365951538</v>
      </c>
      <c r="AE105" s="1">
        <v>0.3333333432674408</v>
      </c>
      <c r="AF105" s="1">
        <v>-0.21956524252891541</v>
      </c>
      <c r="AG105" s="1">
        <v>2.737391471862793</v>
      </c>
      <c r="AH105" s="1">
        <v>1</v>
      </c>
      <c r="AI105" s="1">
        <v>0</v>
      </c>
      <c r="AJ105" s="1">
        <v>0.15999999642372131</v>
      </c>
      <c r="AK105" s="1">
        <v>111115</v>
      </c>
      <c r="AL105">
        <f t="shared" si="36"/>
        <v>0.66814432779947908</v>
      </c>
      <c r="AM105">
        <f t="shared" si="37"/>
        <v>3.6896418909441405E-3</v>
      </c>
      <c r="AN105">
        <f t="shared" si="38"/>
        <v>294.80968894958494</v>
      </c>
      <c r="AO105">
        <f t="shared" si="39"/>
        <v>297.99851837158201</v>
      </c>
      <c r="AP105">
        <f t="shared" si="40"/>
        <v>29.270826982464769</v>
      </c>
      <c r="AQ105">
        <f t="shared" si="41"/>
        <v>-1.1621895987560862</v>
      </c>
      <c r="AR105">
        <f t="shared" si="42"/>
        <v>2.5989320531818341</v>
      </c>
      <c r="AS105">
        <f t="shared" si="43"/>
        <v>32.499891434751376</v>
      </c>
      <c r="AT105">
        <f t="shared" si="44"/>
        <v>18.291654740415439</v>
      </c>
      <c r="AU105">
        <f t="shared" si="45"/>
        <v>23.254103660583496</v>
      </c>
      <c r="AV105">
        <f t="shared" si="46"/>
        <v>2.8633815071321922</v>
      </c>
      <c r="AW105">
        <f t="shared" si="47"/>
        <v>0.19700097169918293</v>
      </c>
      <c r="AX105">
        <f t="shared" si="48"/>
        <v>1.1361958497073501</v>
      </c>
      <c r="AY105">
        <f t="shared" si="49"/>
        <v>1.7271856574248421</v>
      </c>
      <c r="AZ105">
        <f t="shared" si="50"/>
        <v>0.12436571254166097</v>
      </c>
      <c r="BA105">
        <f t="shared" si="51"/>
        <v>14.535549663394889</v>
      </c>
      <c r="BB105">
        <f t="shared" si="52"/>
        <v>0.49717711055718294</v>
      </c>
      <c r="BC105">
        <f t="shared" si="53"/>
        <v>46.369406666645538</v>
      </c>
      <c r="BD105">
        <f t="shared" si="54"/>
        <v>355.21324192137632</v>
      </c>
      <c r="BE105">
        <f t="shared" si="55"/>
        <v>2.8526388609363421E-2</v>
      </c>
    </row>
    <row r="106" spans="1:57" x14ac:dyDescent="0.3">
      <c r="A106" s="1">
        <v>96</v>
      </c>
      <c r="B106" s="1" t="s">
        <v>164</v>
      </c>
      <c r="C106" s="1">
        <v>5742.0000417977571</v>
      </c>
      <c r="D106" s="1">
        <v>0</v>
      </c>
      <c r="E106" s="1" t="s">
        <v>169</v>
      </c>
      <c r="F106">
        <f t="shared" si="28"/>
        <v>21.755394054036618</v>
      </c>
      <c r="G106">
        <f t="shared" si="29"/>
        <v>0.13197527537942047</v>
      </c>
      <c r="H106">
        <f t="shared" si="30"/>
        <v>83.884852388728874</v>
      </c>
      <c r="I106">
        <f t="shared" si="31"/>
        <v>2.825622544260503</v>
      </c>
      <c r="J106">
        <f t="shared" si="32"/>
        <v>1.7488542296551073</v>
      </c>
      <c r="K106">
        <f t="shared" si="33"/>
        <v>22.790897369384766</v>
      </c>
      <c r="L106" s="1">
        <v>6</v>
      </c>
      <c r="M106">
        <f t="shared" si="34"/>
        <v>1.4200000166893005</v>
      </c>
      <c r="N106" s="1">
        <v>1</v>
      </c>
      <c r="O106">
        <f t="shared" si="35"/>
        <v>2.8400000333786011</v>
      </c>
      <c r="P106" s="1">
        <v>24.872154235839844</v>
      </c>
      <c r="Q106" s="1">
        <v>22.790897369384766</v>
      </c>
      <c r="R106" s="1">
        <v>25.115423202514648</v>
      </c>
      <c r="S106" s="1">
        <v>400.25152587890625</v>
      </c>
      <c r="T106" s="1">
        <v>366.14559936523438</v>
      </c>
      <c r="U106" s="1">
        <v>8.7739057540893555</v>
      </c>
      <c r="V106" s="1">
        <v>12.947787284851074</v>
      </c>
      <c r="W106" s="1">
        <v>22.234373092651367</v>
      </c>
      <c r="X106" s="1">
        <v>32.811607360839844</v>
      </c>
      <c r="Y106" s="1">
        <v>400.92709350585938</v>
      </c>
      <c r="Z106" s="1">
        <v>129.7041015625</v>
      </c>
      <c r="AA106" s="1">
        <v>135.03544616699219</v>
      </c>
      <c r="AB106" s="1">
        <v>79.965606689453125</v>
      </c>
      <c r="AC106" s="1">
        <v>35.255699157714844</v>
      </c>
      <c r="AD106" s="1">
        <v>0.56111997365951538</v>
      </c>
      <c r="AE106" s="1">
        <v>0.3333333432674408</v>
      </c>
      <c r="AF106" s="1">
        <v>-0.21956524252891541</v>
      </c>
      <c r="AG106" s="1">
        <v>2.737391471862793</v>
      </c>
      <c r="AH106" s="1">
        <v>1</v>
      </c>
      <c r="AI106" s="1">
        <v>0</v>
      </c>
      <c r="AJ106" s="1">
        <v>0.15999999642372131</v>
      </c>
      <c r="AK106" s="1">
        <v>111115</v>
      </c>
      <c r="AL106">
        <f t="shared" si="36"/>
        <v>0.66821182250976552</v>
      </c>
      <c r="AM106">
        <f t="shared" si="37"/>
        <v>2.8256225442605028E-3</v>
      </c>
      <c r="AN106">
        <f t="shared" si="38"/>
        <v>295.94089736938474</v>
      </c>
      <c r="AO106">
        <f t="shared" si="39"/>
        <v>298.02215423583982</v>
      </c>
      <c r="AP106">
        <f t="shared" si="40"/>
        <v>20.752655786141986</v>
      </c>
      <c r="AQ106">
        <f t="shared" si="41"/>
        <v>-0.95494826352346762</v>
      </c>
      <c r="AR106">
        <f t="shared" si="42"/>
        <v>2.7842318951742104</v>
      </c>
      <c r="AS106">
        <f t="shared" si="43"/>
        <v>34.817867461279825</v>
      </c>
      <c r="AT106">
        <f t="shared" si="44"/>
        <v>21.87008017642875</v>
      </c>
      <c r="AU106">
        <f t="shared" si="45"/>
        <v>23.831525802612305</v>
      </c>
      <c r="AV106">
        <f t="shared" si="46"/>
        <v>2.964798396797387</v>
      </c>
      <c r="AW106">
        <f t="shared" si="47"/>
        <v>0.1261147040415137</v>
      </c>
      <c r="AX106">
        <f t="shared" si="48"/>
        <v>1.0353776655191032</v>
      </c>
      <c r="AY106">
        <f t="shared" si="49"/>
        <v>1.9294207312782838</v>
      </c>
      <c r="AZ106">
        <f t="shared" si="50"/>
        <v>7.9328076570775383E-2</v>
      </c>
      <c r="BA106">
        <f t="shared" si="51"/>
        <v>6.7079031133199258</v>
      </c>
      <c r="BB106">
        <f t="shared" si="52"/>
        <v>0.22910244595088738</v>
      </c>
      <c r="BC106">
        <f t="shared" si="53"/>
        <v>38.507889021262187</v>
      </c>
      <c r="BD106">
        <f t="shared" si="54"/>
        <v>355.80412696109158</v>
      </c>
      <c r="BE106">
        <f t="shared" si="55"/>
        <v>2.3545378942113303E-2</v>
      </c>
    </row>
    <row r="107" spans="1:57" x14ac:dyDescent="0.3">
      <c r="A107" s="1">
        <v>97</v>
      </c>
      <c r="B107" s="1" t="s">
        <v>165</v>
      </c>
      <c r="C107" s="1">
        <v>5777.5000410042703</v>
      </c>
      <c r="D107" s="1">
        <v>0</v>
      </c>
      <c r="E107" s="1" t="s">
        <v>169</v>
      </c>
      <c r="F107">
        <f t="shared" si="28"/>
        <v>27.081442774754386</v>
      </c>
      <c r="G107">
        <f t="shared" si="29"/>
        <v>0.18775774378517715</v>
      </c>
      <c r="H107">
        <f t="shared" si="30"/>
        <v>106.31291434059962</v>
      </c>
      <c r="I107">
        <f t="shared" si="31"/>
        <v>3.6938802516941429</v>
      </c>
      <c r="J107">
        <f t="shared" si="32"/>
        <v>1.6362074980056271</v>
      </c>
      <c r="K107">
        <f t="shared" si="33"/>
        <v>22.730609893798828</v>
      </c>
      <c r="L107" s="1">
        <v>6</v>
      </c>
      <c r="M107">
        <f t="shared" si="34"/>
        <v>1.4200000166893005</v>
      </c>
      <c r="N107" s="1">
        <v>1</v>
      </c>
      <c r="O107">
        <f t="shared" si="35"/>
        <v>2.8400000333786011</v>
      </c>
      <c r="P107" s="1">
        <v>24.893102645874023</v>
      </c>
      <c r="Q107" s="1">
        <v>22.730609893798828</v>
      </c>
      <c r="R107" s="1">
        <v>25.129167556762695</v>
      </c>
      <c r="S107" s="1">
        <v>400.38482666015625</v>
      </c>
      <c r="T107" s="1">
        <v>357.87396240234375</v>
      </c>
      <c r="U107" s="1">
        <v>8.779454231262207</v>
      </c>
      <c r="V107" s="1">
        <v>14.229353904724121</v>
      </c>
      <c r="W107" s="1">
        <v>22.220760345458984</v>
      </c>
      <c r="X107" s="1">
        <v>36.014430999755859</v>
      </c>
      <c r="Y107" s="1">
        <v>400.88650512695313</v>
      </c>
      <c r="Z107" s="1">
        <v>286.84048461914063</v>
      </c>
      <c r="AA107" s="1">
        <v>314.34567260742188</v>
      </c>
      <c r="AB107" s="1">
        <v>79.966033935546875</v>
      </c>
      <c r="AC107" s="1">
        <v>35.255699157714844</v>
      </c>
      <c r="AD107" s="1">
        <v>0.56111997365951538</v>
      </c>
      <c r="AE107" s="1">
        <v>0.3333333432674408</v>
      </c>
      <c r="AF107" s="1">
        <v>-0.21956524252891541</v>
      </c>
      <c r="AG107" s="1">
        <v>2.737391471862793</v>
      </c>
      <c r="AH107" s="1">
        <v>1</v>
      </c>
      <c r="AI107" s="1">
        <v>0</v>
      </c>
      <c r="AJ107" s="1">
        <v>0.15999999642372131</v>
      </c>
      <c r="AK107" s="1">
        <v>111115</v>
      </c>
      <c r="AL107">
        <f t="shared" si="36"/>
        <v>0.66814417521158842</v>
      </c>
      <c r="AM107">
        <f t="shared" si="37"/>
        <v>3.693880251694143E-3</v>
      </c>
      <c r="AN107">
        <f t="shared" si="38"/>
        <v>295.88060989379881</v>
      </c>
      <c r="AO107">
        <f t="shared" si="39"/>
        <v>298.043102645874</v>
      </c>
      <c r="AP107">
        <f t="shared" si="40"/>
        <v>45.894476513240988</v>
      </c>
      <c r="AQ107">
        <f t="shared" si="41"/>
        <v>-1.1004353331298931</v>
      </c>
      <c r="AR107">
        <f t="shared" si="42"/>
        <v>2.7740724952317026</v>
      </c>
      <c r="AS107">
        <f t="shared" si="43"/>
        <v>34.690634994698158</v>
      </c>
      <c r="AT107">
        <f t="shared" si="44"/>
        <v>20.461281089974037</v>
      </c>
      <c r="AU107">
        <f t="shared" si="45"/>
        <v>23.811856269836426</v>
      </c>
      <c r="AV107">
        <f t="shared" si="46"/>
        <v>2.9612927006418781</v>
      </c>
      <c r="AW107">
        <f t="shared" si="47"/>
        <v>0.17611448400489077</v>
      </c>
      <c r="AX107">
        <f t="shared" si="48"/>
        <v>1.1378649972260755</v>
      </c>
      <c r="AY107">
        <f t="shared" si="49"/>
        <v>1.8234277034158026</v>
      </c>
      <c r="AZ107">
        <f t="shared" si="50"/>
        <v>0.11106158269958058</v>
      </c>
      <c r="BA107">
        <f t="shared" si="51"/>
        <v>8.5014221159472765</v>
      </c>
      <c r="BB107">
        <f t="shared" si="52"/>
        <v>0.29706803374836238</v>
      </c>
      <c r="BC107">
        <f t="shared" si="53"/>
        <v>43.288294898341775</v>
      </c>
      <c r="BD107">
        <f t="shared" si="54"/>
        <v>345.00074151634789</v>
      </c>
      <c r="BE107">
        <f t="shared" si="55"/>
        <v>3.3979911925800459E-2</v>
      </c>
    </row>
    <row r="108" spans="1:57" x14ac:dyDescent="0.3">
      <c r="A108" s="1">
        <v>98</v>
      </c>
      <c r="B108" s="1" t="s">
        <v>166</v>
      </c>
      <c r="C108" s="1">
        <v>5808.5000403113663</v>
      </c>
      <c r="D108" s="1">
        <v>0</v>
      </c>
      <c r="E108" s="1" t="s">
        <v>169</v>
      </c>
      <c r="F108">
        <f t="shared" si="28"/>
        <v>27.039576475992522</v>
      </c>
      <c r="G108">
        <f t="shared" si="29"/>
        <v>0.21981200830185516</v>
      </c>
      <c r="H108">
        <f t="shared" si="30"/>
        <v>140.00453375820757</v>
      </c>
      <c r="I108">
        <f t="shared" si="31"/>
        <v>4.056182670470081</v>
      </c>
      <c r="J108">
        <f t="shared" si="32"/>
        <v>1.5509526460334202</v>
      </c>
      <c r="K108">
        <f t="shared" si="33"/>
        <v>22.47285270690918</v>
      </c>
      <c r="L108" s="1">
        <v>6</v>
      </c>
      <c r="M108">
        <f t="shared" si="34"/>
        <v>1.4200000166893005</v>
      </c>
      <c r="N108" s="1">
        <v>1</v>
      </c>
      <c r="O108">
        <f t="shared" si="35"/>
        <v>2.8400000333786011</v>
      </c>
      <c r="P108" s="1">
        <v>24.896781921386719</v>
      </c>
      <c r="Q108" s="1">
        <v>22.47285270690918</v>
      </c>
      <c r="R108" s="1">
        <v>25.141254425048828</v>
      </c>
      <c r="S108" s="1">
        <v>400.35580444335938</v>
      </c>
      <c r="T108" s="1">
        <v>357.70217895507813</v>
      </c>
      <c r="U108" s="1">
        <v>8.7738008499145508</v>
      </c>
      <c r="V108" s="1">
        <v>14.75677490234375</v>
      </c>
      <c r="W108" s="1">
        <v>22.201723098754883</v>
      </c>
      <c r="X108" s="1">
        <v>37.341381072998047</v>
      </c>
      <c r="Y108" s="1">
        <v>400.7698974609375</v>
      </c>
      <c r="Z108" s="1">
        <v>248.90699768066406</v>
      </c>
      <c r="AA108" s="1">
        <v>241.43814086914063</v>
      </c>
      <c r="AB108" s="1">
        <v>79.966560363769531</v>
      </c>
      <c r="AC108" s="1">
        <v>35.255699157714844</v>
      </c>
      <c r="AD108" s="1">
        <v>0.56111997365951538</v>
      </c>
      <c r="AE108" s="1">
        <v>0.3333333432674408</v>
      </c>
      <c r="AF108" s="1">
        <v>-0.21956524252891541</v>
      </c>
      <c r="AG108" s="1">
        <v>2.737391471862793</v>
      </c>
      <c r="AH108" s="1">
        <v>1</v>
      </c>
      <c r="AI108" s="1">
        <v>0</v>
      </c>
      <c r="AJ108" s="1">
        <v>0.15999999642372131</v>
      </c>
      <c r="AK108" s="1">
        <v>111115</v>
      </c>
      <c r="AL108">
        <f t="shared" si="36"/>
        <v>0.66794982910156242</v>
      </c>
      <c r="AM108">
        <f t="shared" si="37"/>
        <v>4.0561826704700807E-3</v>
      </c>
      <c r="AN108">
        <f t="shared" si="38"/>
        <v>295.62285270690916</v>
      </c>
      <c r="AO108">
        <f t="shared" si="39"/>
        <v>298.0467819213867</v>
      </c>
      <c r="AP108">
        <f t="shared" si="40"/>
        <v>39.825118738745459</v>
      </c>
      <c r="AQ108">
        <f t="shared" si="41"/>
        <v>-1.3282458061986455</v>
      </c>
      <c r="AR108">
        <f t="shared" si="42"/>
        <v>2.731001177036251</v>
      </c>
      <c r="AS108">
        <f t="shared" si="43"/>
        <v>34.151790005883342</v>
      </c>
      <c r="AT108">
        <f t="shared" si="44"/>
        <v>19.395015103539592</v>
      </c>
      <c r="AU108">
        <f t="shared" si="45"/>
        <v>23.684817314147949</v>
      </c>
      <c r="AV108">
        <f t="shared" si="46"/>
        <v>2.9387377599906661</v>
      </c>
      <c r="AW108">
        <f t="shared" si="47"/>
        <v>0.20402106482705307</v>
      </c>
      <c r="AX108">
        <f t="shared" si="48"/>
        <v>1.1800485310028308</v>
      </c>
      <c r="AY108">
        <f t="shared" si="49"/>
        <v>1.7586892289878353</v>
      </c>
      <c r="AZ108">
        <f t="shared" si="50"/>
        <v>0.12884370486492458</v>
      </c>
      <c r="BA108">
        <f t="shared" si="51"/>
        <v>11.195680999977116</v>
      </c>
      <c r="BB108">
        <f t="shared" si="52"/>
        <v>0.39139972299634768</v>
      </c>
      <c r="BC108">
        <f t="shared" si="53"/>
        <v>45.96780387762854</v>
      </c>
      <c r="BD108">
        <f t="shared" si="54"/>
        <v>344.84885930241472</v>
      </c>
      <c r="BE108">
        <f t="shared" si="55"/>
        <v>3.6043324919122301E-2</v>
      </c>
    </row>
    <row r="109" spans="1:57" x14ac:dyDescent="0.3">
      <c r="A109" s="1">
        <v>99</v>
      </c>
      <c r="B109" s="1" t="s">
        <v>167</v>
      </c>
      <c r="C109" s="1">
        <v>5859.0000391826034</v>
      </c>
      <c r="D109" s="1">
        <v>0</v>
      </c>
      <c r="E109" s="1" t="s">
        <v>169</v>
      </c>
      <c r="F109">
        <f t="shared" si="28"/>
        <v>27.631514520639062</v>
      </c>
      <c r="G109">
        <f t="shared" si="29"/>
        <v>0.2168780424682015</v>
      </c>
      <c r="H109">
        <f t="shared" si="30"/>
        <v>131.74362153216316</v>
      </c>
      <c r="I109">
        <f t="shared" si="31"/>
        <v>4.0806543205523882</v>
      </c>
      <c r="J109">
        <f t="shared" si="32"/>
        <v>1.5795570454466876</v>
      </c>
      <c r="K109">
        <f t="shared" si="33"/>
        <v>22.651817321777344</v>
      </c>
      <c r="L109" s="1">
        <v>6</v>
      </c>
      <c r="M109">
        <f t="shared" si="34"/>
        <v>1.4200000166893005</v>
      </c>
      <c r="N109" s="1">
        <v>1</v>
      </c>
      <c r="O109">
        <f t="shared" si="35"/>
        <v>2.8400000333786011</v>
      </c>
      <c r="P109" s="1">
        <v>24.913793563842773</v>
      </c>
      <c r="Q109" s="1">
        <v>22.651817321777344</v>
      </c>
      <c r="R109" s="1">
        <v>25.160079956054688</v>
      </c>
      <c r="S109" s="1">
        <v>400.29049682617188</v>
      </c>
      <c r="T109" s="1">
        <v>356.75601196289063</v>
      </c>
      <c r="U109" s="1">
        <v>8.755305290222168</v>
      </c>
      <c r="V109" s="1">
        <v>14.772528648376465</v>
      </c>
      <c r="W109" s="1">
        <v>22.132038116455078</v>
      </c>
      <c r="X109" s="1">
        <v>37.342636108398438</v>
      </c>
      <c r="Y109" s="1">
        <v>400.88650512695313</v>
      </c>
      <c r="Z109" s="1">
        <v>274.42327880859375</v>
      </c>
      <c r="AA109" s="1">
        <v>279.26724243164063</v>
      </c>
      <c r="AB109" s="1">
        <v>79.965087890625</v>
      </c>
      <c r="AC109" s="1">
        <v>35.255699157714844</v>
      </c>
      <c r="AD109" s="1">
        <v>0.56111997365951538</v>
      </c>
      <c r="AE109" s="1">
        <v>0.3333333432674408</v>
      </c>
      <c r="AF109" s="1">
        <v>-0.21956524252891541</v>
      </c>
      <c r="AG109" s="1">
        <v>2.737391471862793</v>
      </c>
      <c r="AH109" s="1">
        <v>1</v>
      </c>
      <c r="AI109" s="1">
        <v>0</v>
      </c>
      <c r="AJ109" s="1">
        <v>0.15999999642372131</v>
      </c>
      <c r="AK109" s="1">
        <v>111115</v>
      </c>
      <c r="AL109">
        <f t="shared" si="36"/>
        <v>0.66814417521158842</v>
      </c>
      <c r="AM109">
        <f t="shared" si="37"/>
        <v>4.080654320552388E-3</v>
      </c>
      <c r="AN109">
        <f t="shared" si="38"/>
        <v>295.80181732177732</v>
      </c>
      <c r="AO109">
        <f t="shared" si="39"/>
        <v>298.06379356384275</v>
      </c>
      <c r="AP109">
        <f t="shared" si="40"/>
        <v>43.907723627960877</v>
      </c>
      <c r="AQ109">
        <f t="shared" si="41"/>
        <v>-1.3136255612568211</v>
      </c>
      <c r="AR109">
        <f t="shared" si="42"/>
        <v>2.7608435971808873</v>
      </c>
      <c r="AS109">
        <f t="shared" si="43"/>
        <v>34.525611989036094</v>
      </c>
      <c r="AT109">
        <f t="shared" si="44"/>
        <v>19.753083340659629</v>
      </c>
      <c r="AU109">
        <f t="shared" si="45"/>
        <v>23.782805442810059</v>
      </c>
      <c r="AV109">
        <f t="shared" si="46"/>
        <v>2.956121608983417</v>
      </c>
      <c r="AW109">
        <f t="shared" si="47"/>
        <v>0.20149107441197331</v>
      </c>
      <c r="AX109">
        <f t="shared" si="48"/>
        <v>1.1812865517341997</v>
      </c>
      <c r="AY109">
        <f t="shared" si="49"/>
        <v>1.7748350572492173</v>
      </c>
      <c r="AZ109">
        <f t="shared" si="50"/>
        <v>0.12722949849936149</v>
      </c>
      <c r="BA109">
        <f t="shared" si="51"/>
        <v>10.534890274848664</v>
      </c>
      <c r="BB109">
        <f t="shared" si="52"/>
        <v>0.36928213432845242</v>
      </c>
      <c r="BC109">
        <f t="shared" si="53"/>
        <v>45.502969778718963</v>
      </c>
      <c r="BD109">
        <f t="shared" si="54"/>
        <v>343.62131331343818</v>
      </c>
      <c r="BE109">
        <f t="shared" si="55"/>
        <v>3.6590162526560104E-2</v>
      </c>
    </row>
    <row r="110" spans="1:57" x14ac:dyDescent="0.3">
      <c r="A110" s="1">
        <v>100</v>
      </c>
      <c r="B110" s="1" t="s">
        <v>168</v>
      </c>
      <c r="C110" s="1">
        <v>5909.5000380538404</v>
      </c>
      <c r="D110" s="1">
        <v>0</v>
      </c>
      <c r="E110" s="1" t="s">
        <v>169</v>
      </c>
      <c r="F110">
        <f t="shared" si="28"/>
        <v>21.646978261900323</v>
      </c>
      <c r="G110">
        <f t="shared" si="29"/>
        <v>0.15457875680385771</v>
      </c>
      <c r="H110">
        <f t="shared" si="30"/>
        <v>123.20649568086785</v>
      </c>
      <c r="I110">
        <f t="shared" si="31"/>
        <v>3.1362982253468568</v>
      </c>
      <c r="J110">
        <f t="shared" si="32"/>
        <v>1.669964513250153</v>
      </c>
      <c r="K110">
        <f t="shared" si="33"/>
        <v>22.507980346679688</v>
      </c>
      <c r="L110" s="1">
        <v>6</v>
      </c>
      <c r="M110">
        <f t="shared" si="34"/>
        <v>1.4200000166893005</v>
      </c>
      <c r="N110" s="1">
        <v>1</v>
      </c>
      <c r="O110">
        <f t="shared" si="35"/>
        <v>2.8400000333786011</v>
      </c>
      <c r="P110" s="1">
        <v>24.954788208007813</v>
      </c>
      <c r="Q110" s="1">
        <v>22.507980346679688</v>
      </c>
      <c r="R110" s="1">
        <v>25.204164505004883</v>
      </c>
      <c r="S110" s="1">
        <v>400.1385498046875</v>
      </c>
      <c r="T110" s="1">
        <v>366.02145385742188</v>
      </c>
      <c r="U110" s="1">
        <v>8.7109909057617188</v>
      </c>
      <c r="V110" s="1">
        <v>13.342447280883789</v>
      </c>
      <c r="W110" s="1">
        <v>21.965044021606445</v>
      </c>
      <c r="X110" s="1">
        <v>33.643409729003906</v>
      </c>
      <c r="Y110" s="1">
        <v>400.88284301757813</v>
      </c>
      <c r="Z110" s="1">
        <v>137.5367431640625</v>
      </c>
      <c r="AA110" s="1">
        <v>136.79376220703125</v>
      </c>
      <c r="AB110" s="1">
        <v>79.960731506347656</v>
      </c>
      <c r="AC110" s="1">
        <v>35.255699157714844</v>
      </c>
      <c r="AD110" s="1">
        <v>0.56111997365951538</v>
      </c>
      <c r="AE110" s="1">
        <v>0.66666668653488159</v>
      </c>
      <c r="AF110" s="1">
        <v>-0.21956524252891541</v>
      </c>
      <c r="AG110" s="1">
        <v>2.737391471862793</v>
      </c>
      <c r="AH110" s="1">
        <v>1</v>
      </c>
      <c r="AI110" s="1">
        <v>0</v>
      </c>
      <c r="AJ110" s="1">
        <v>0.15999999642372131</v>
      </c>
      <c r="AK110" s="1">
        <v>111115</v>
      </c>
      <c r="AL110">
        <f t="shared" si="36"/>
        <v>0.6681380716959634</v>
      </c>
      <c r="AM110">
        <f t="shared" si="37"/>
        <v>3.1362982253468567E-3</v>
      </c>
      <c r="AN110">
        <f t="shared" si="38"/>
        <v>295.65798034667966</v>
      </c>
      <c r="AO110">
        <f t="shared" si="39"/>
        <v>298.10478820800779</v>
      </c>
      <c r="AP110">
        <f t="shared" si="40"/>
        <v>22.005878414380277</v>
      </c>
      <c r="AQ110">
        <f t="shared" si="41"/>
        <v>-1.0545602074400746</v>
      </c>
      <c r="AR110">
        <f t="shared" si="42"/>
        <v>2.7368363579145001</v>
      </c>
      <c r="AS110">
        <f t="shared" si="43"/>
        <v>34.227255133318003</v>
      </c>
      <c r="AT110">
        <f t="shared" si="44"/>
        <v>20.884807852434214</v>
      </c>
      <c r="AU110">
        <f t="shared" si="45"/>
        <v>23.73138427734375</v>
      </c>
      <c r="AV110">
        <f t="shared" si="46"/>
        <v>2.9469879185366725</v>
      </c>
      <c r="AW110">
        <f t="shared" si="47"/>
        <v>0.14659947366281526</v>
      </c>
      <c r="AX110">
        <f t="shared" si="48"/>
        <v>1.066871844664347</v>
      </c>
      <c r="AY110">
        <f t="shared" si="49"/>
        <v>1.8801160738723255</v>
      </c>
      <c r="AZ110">
        <f t="shared" si="50"/>
        <v>9.2309636956411048E-2</v>
      </c>
      <c r="BA110">
        <f t="shared" si="51"/>
        <v>9.8516815209758555</v>
      </c>
      <c r="BB110">
        <f t="shared" si="52"/>
        <v>0.33661003851665228</v>
      </c>
      <c r="BC110">
        <f t="shared" si="53"/>
        <v>40.721736897799858</v>
      </c>
      <c r="BD110">
        <f t="shared" si="54"/>
        <v>355.73151712851279</v>
      </c>
      <c r="BE110">
        <f t="shared" si="55"/>
        <v>2.4779995894910915E-2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jorgems;Gerardo Martinez</dc:creator>
  <cp:lastModifiedBy>jorgems</cp:lastModifiedBy>
  <dcterms:created xsi:type="dcterms:W3CDTF">2020-06-24T17:26:37Z</dcterms:created>
  <dcterms:modified xsi:type="dcterms:W3CDTF">2020-06-24T17:47:36Z</dcterms:modified>
</cp:coreProperties>
</file>