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80025\Downloads\"/>
    </mc:Choice>
  </mc:AlternateContent>
  <bookViews>
    <workbookView xWindow="240" yWindow="75" windowWidth="20115" windowHeight="7995" firstSheet="1" activeTab="10"/>
  </bookViews>
  <sheets>
    <sheet name="Annuity Certain" sheetId="1" r:id="rId1"/>
    <sheet name="Females" sheetId="12" r:id="rId2"/>
    <sheet name="6.2" sheetId="13" r:id="rId3"/>
    <sheet name="ELT16" sheetId="5" r:id="rId4"/>
    <sheet name="EQ5.2" sheetId="11" r:id="rId5"/>
    <sheet name="Stochastic Projection" sheetId="14" r:id="rId6"/>
    <sheet name="4.7 data" sheetId="4" r:id="rId7"/>
    <sheet name="P5.1" sheetId="2" r:id="rId8"/>
    <sheet name="5.2" sheetId="6" r:id="rId9"/>
    <sheet name="P5.2" sheetId="7" r:id="rId10"/>
    <sheet name="5.3" sheetId="8" r:id="rId11"/>
    <sheet name="P5.3" sheetId="9" r:id="rId12"/>
    <sheet name="5.5" sheetId="10" r:id="rId13"/>
  </sheets>
  <calcPr calcId="152511"/>
</workbook>
</file>

<file path=xl/calcChain.xml><?xml version="1.0" encoding="utf-8"?>
<calcChain xmlns="http://schemas.openxmlformats.org/spreadsheetml/2006/main">
  <c r="H11" i="14" l="1"/>
  <c r="C12" i="14"/>
  <c r="C13" i="14" s="1"/>
  <c r="C11" i="14"/>
  <c r="H10" i="14"/>
  <c r="G12" i="14"/>
  <c r="G11" i="14"/>
  <c r="D11" i="14"/>
  <c r="D12" i="14"/>
  <c r="D10" i="14"/>
  <c r="E2" i="13"/>
  <c r="E1" i="13"/>
  <c r="I78" i="13"/>
  <c r="J78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D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G9" i="13"/>
  <c r="D9" i="13"/>
  <c r="C9" i="13"/>
  <c r="J8" i="13"/>
  <c r="G8" i="13"/>
  <c r="C8" i="13"/>
  <c r="D13" i="14" l="1"/>
  <c r="C14" i="14"/>
  <c r="G13" i="14"/>
  <c r="I9" i="13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3" i="11"/>
  <c r="I3" i="11"/>
  <c r="E4" i="11" s="1"/>
  <c r="G3" i="11"/>
  <c r="F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D14" i="14" l="1"/>
  <c r="C15" i="14"/>
  <c r="G14" i="14"/>
  <c r="E3" i="13"/>
  <c r="F4" i="11"/>
  <c r="G4" i="11"/>
  <c r="C16" i="14" l="1"/>
  <c r="G15" i="14"/>
  <c r="D15" i="14"/>
  <c r="I4" i="11"/>
  <c r="E5" i="11" s="1"/>
  <c r="C17" i="14" l="1"/>
  <c r="G16" i="14"/>
  <c r="D16" i="14"/>
  <c r="F5" i="11"/>
  <c r="G5" i="11"/>
  <c r="D17" i="14" l="1"/>
  <c r="C18" i="14"/>
  <c r="G17" i="14"/>
  <c r="I5" i="11"/>
  <c r="E6" i="11" s="1"/>
  <c r="C19" i="14" l="1"/>
  <c r="D18" i="14"/>
  <c r="G18" i="14"/>
  <c r="F6" i="11"/>
  <c r="G6" i="11"/>
  <c r="C20" i="14" l="1"/>
  <c r="G19" i="14"/>
  <c r="D19" i="14"/>
  <c r="I6" i="11"/>
  <c r="E7" i="11" s="1"/>
  <c r="C21" i="14" l="1"/>
  <c r="G20" i="14"/>
  <c r="D20" i="14"/>
  <c r="F7" i="11"/>
  <c r="G7" i="11"/>
  <c r="D21" i="14" l="1"/>
  <c r="C22" i="14"/>
  <c r="G21" i="14"/>
  <c r="I7" i="11"/>
  <c r="E8" i="11" s="1"/>
  <c r="C23" i="14" l="1"/>
  <c r="D22" i="14"/>
  <c r="G22" i="14"/>
  <c r="G8" i="11"/>
  <c r="F8" i="11"/>
  <c r="I8" i="11" s="1"/>
  <c r="E9" i="11" s="1"/>
  <c r="C24" i="14" l="1"/>
  <c r="G23" i="14"/>
  <c r="D23" i="14"/>
  <c r="F9" i="11"/>
  <c r="G9" i="11"/>
  <c r="C25" i="14" l="1"/>
  <c r="G24" i="14"/>
  <c r="D24" i="14"/>
  <c r="I9" i="11"/>
  <c r="E10" i="11" s="1"/>
  <c r="D25" i="14" l="1"/>
  <c r="G25" i="14"/>
  <c r="C26" i="14"/>
  <c r="F10" i="11"/>
  <c r="G10" i="11"/>
  <c r="D26" i="14" l="1"/>
  <c r="C27" i="14"/>
  <c r="G26" i="14"/>
  <c r="I10" i="11"/>
  <c r="E11" i="11" s="1"/>
  <c r="C28" i="14" l="1"/>
  <c r="G27" i="14"/>
  <c r="D27" i="14"/>
  <c r="F11" i="11"/>
  <c r="G11" i="11"/>
  <c r="C29" i="14" l="1"/>
  <c r="G28" i="14"/>
  <c r="D28" i="14"/>
  <c r="I11" i="11"/>
  <c r="E12" i="11" s="1"/>
  <c r="D29" i="14" l="1"/>
  <c r="C30" i="14"/>
  <c r="G29" i="14"/>
  <c r="G12" i="11"/>
  <c r="F12" i="11"/>
  <c r="I12" i="11" s="1"/>
  <c r="E13" i="11" s="1"/>
  <c r="C31" i="14" l="1"/>
  <c r="D30" i="14"/>
  <c r="G30" i="14"/>
  <c r="F13" i="11"/>
  <c r="G13" i="11"/>
  <c r="C32" i="14" l="1"/>
  <c r="G31" i="14"/>
  <c r="D31" i="14"/>
  <c r="I13" i="11"/>
  <c r="E14" i="11" s="1"/>
  <c r="C33" i="14" l="1"/>
  <c r="G32" i="14"/>
  <c r="D32" i="14"/>
  <c r="F14" i="11"/>
  <c r="G14" i="11"/>
  <c r="D33" i="14" l="1"/>
  <c r="G33" i="14"/>
  <c r="C34" i="14"/>
  <c r="I14" i="11"/>
  <c r="E15" i="11" s="1"/>
  <c r="D34" i="14" l="1"/>
  <c r="C35" i="14"/>
  <c r="G34" i="14"/>
  <c r="F15" i="11"/>
  <c r="G15" i="11"/>
  <c r="C36" i="14" l="1"/>
  <c r="G35" i="14"/>
  <c r="D35" i="14"/>
  <c r="I15" i="11"/>
  <c r="E16" i="11" s="1"/>
  <c r="C37" i="14" l="1"/>
  <c r="G36" i="14"/>
  <c r="D36" i="14"/>
  <c r="G16" i="11"/>
  <c r="F16" i="11"/>
  <c r="I16" i="11" s="1"/>
  <c r="E17" i="11" s="1"/>
  <c r="D37" i="14" l="1"/>
  <c r="C38" i="14"/>
  <c r="G37" i="14"/>
  <c r="F17" i="11"/>
  <c r="G17" i="11"/>
  <c r="C39" i="14" l="1"/>
  <c r="D38" i="14"/>
  <c r="G38" i="14"/>
  <c r="I17" i="11"/>
  <c r="E18" i="11" s="1"/>
  <c r="C40" i="14" l="1"/>
  <c r="G39" i="14"/>
  <c r="D39" i="14"/>
  <c r="F18" i="11"/>
  <c r="G18" i="11"/>
  <c r="C41" i="14" l="1"/>
  <c r="G40" i="14"/>
  <c r="D40" i="14"/>
  <c r="I18" i="11"/>
  <c r="E19" i="11" s="1"/>
  <c r="D41" i="14" l="1"/>
  <c r="G41" i="14"/>
  <c r="C42" i="14"/>
  <c r="F19" i="11"/>
  <c r="G19" i="11"/>
  <c r="D42" i="14" l="1"/>
  <c r="C43" i="14"/>
  <c r="G42" i="14"/>
  <c r="I19" i="11"/>
  <c r="E20" i="11" s="1"/>
  <c r="C44" i="14" l="1"/>
  <c r="G43" i="14"/>
  <c r="D43" i="14"/>
  <c r="G20" i="11"/>
  <c r="F20" i="11"/>
  <c r="I20" i="11" s="1"/>
  <c r="E21" i="11" s="1"/>
  <c r="C45" i="14" l="1"/>
  <c r="G44" i="14"/>
  <c r="D44" i="14"/>
  <c r="F21" i="11"/>
  <c r="G21" i="11"/>
  <c r="D45" i="14" l="1"/>
  <c r="C46" i="14"/>
  <c r="G45" i="14"/>
  <c r="I21" i="11"/>
  <c r="E22" i="11" s="1"/>
  <c r="C47" i="14" l="1"/>
  <c r="D46" i="14"/>
  <c r="G46" i="14"/>
  <c r="F22" i="11"/>
  <c r="G22" i="11"/>
  <c r="C48" i="14" l="1"/>
  <c r="G47" i="14"/>
  <c r="D47" i="14"/>
  <c r="I22" i="11"/>
  <c r="E23" i="11" s="1"/>
  <c r="C49" i="14" l="1"/>
  <c r="G48" i="14"/>
  <c r="D48" i="14"/>
  <c r="F23" i="11"/>
  <c r="G23" i="11"/>
  <c r="D49" i="14" l="1"/>
  <c r="C50" i="14"/>
  <c r="G49" i="14"/>
  <c r="I23" i="11"/>
  <c r="E24" i="11" s="1"/>
  <c r="D50" i="14" l="1"/>
  <c r="C51" i="14"/>
  <c r="G50" i="14"/>
  <c r="G24" i="11"/>
  <c r="F24" i="11"/>
  <c r="I24" i="11" s="1"/>
  <c r="E25" i="11" s="1"/>
  <c r="C52" i="14" l="1"/>
  <c r="G51" i="14"/>
  <c r="D51" i="14"/>
  <c r="F25" i="11"/>
  <c r="G25" i="11"/>
  <c r="C53" i="14" l="1"/>
  <c r="G52" i="14"/>
  <c r="D52" i="14"/>
  <c r="I25" i="11"/>
  <c r="E26" i="11" s="1"/>
  <c r="D53" i="14" l="1"/>
  <c r="C54" i="14"/>
  <c r="G53" i="14"/>
  <c r="F26" i="11"/>
  <c r="G26" i="11"/>
  <c r="C55" i="14" l="1"/>
  <c r="D54" i="14"/>
  <c r="G54" i="14"/>
  <c r="I26" i="11"/>
  <c r="E27" i="11" s="1"/>
  <c r="C56" i="14" l="1"/>
  <c r="G55" i="14"/>
  <c r="D55" i="14"/>
  <c r="F27" i="11"/>
  <c r="G27" i="11"/>
  <c r="C57" i="14" l="1"/>
  <c r="G56" i="14"/>
  <c r="D56" i="14"/>
  <c r="I27" i="11"/>
  <c r="E28" i="11" s="1"/>
  <c r="D57" i="14" l="1"/>
  <c r="C58" i="14"/>
  <c r="G57" i="14"/>
  <c r="G28" i="11"/>
  <c r="F28" i="11"/>
  <c r="I28" i="11" s="1"/>
  <c r="E29" i="11" s="1"/>
  <c r="D58" i="14" l="1"/>
  <c r="C59" i="14"/>
  <c r="G58" i="14"/>
  <c r="F29" i="11"/>
  <c r="G29" i="11"/>
  <c r="C60" i="14" l="1"/>
  <c r="G59" i="14"/>
  <c r="D59" i="14"/>
  <c r="I29" i="11"/>
  <c r="E30" i="11" s="1"/>
  <c r="C61" i="14" l="1"/>
  <c r="G60" i="14"/>
  <c r="D60" i="14"/>
  <c r="F30" i="11"/>
  <c r="G30" i="11"/>
  <c r="D61" i="14" l="1"/>
  <c r="C62" i="14"/>
  <c r="G61" i="14"/>
  <c r="I30" i="11"/>
  <c r="E31" i="11" s="1"/>
  <c r="C63" i="14" l="1"/>
  <c r="D62" i="14"/>
  <c r="G62" i="14"/>
  <c r="F31" i="11"/>
  <c r="G31" i="11"/>
  <c r="C64" i="14" l="1"/>
  <c r="G63" i="14"/>
  <c r="D63" i="14"/>
  <c r="I31" i="11"/>
  <c r="E32" i="11" s="1"/>
  <c r="C65" i="14" l="1"/>
  <c r="G64" i="14"/>
  <c r="D64" i="14"/>
  <c r="G32" i="11"/>
  <c r="F32" i="11"/>
  <c r="I32" i="11" s="1"/>
  <c r="E33" i="11" s="1"/>
  <c r="D65" i="14" l="1"/>
  <c r="G65" i="14"/>
  <c r="C66" i="14"/>
  <c r="F33" i="11"/>
  <c r="G33" i="11"/>
  <c r="D66" i="14" l="1"/>
  <c r="C67" i="14"/>
  <c r="G66" i="14"/>
  <c r="I33" i="11"/>
  <c r="C68" i="14" l="1"/>
  <c r="G67" i="14"/>
  <c r="D67" i="14"/>
  <c r="E3" i="10"/>
  <c r="H4" i="10"/>
  <c r="H3" i="10"/>
  <c r="H1" i="10"/>
  <c r="E2" i="10"/>
  <c r="E1" i="10"/>
  <c r="I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9" i="10"/>
  <c r="I39" i="10"/>
  <c r="C39" i="10"/>
  <c r="I38" i="10"/>
  <c r="F38" i="10"/>
  <c r="H39" i="10" s="1"/>
  <c r="C38" i="10"/>
  <c r="I37" i="10"/>
  <c r="F37" i="10"/>
  <c r="H38" i="10" s="1"/>
  <c r="C37" i="10"/>
  <c r="I36" i="10"/>
  <c r="F36" i="10"/>
  <c r="H37" i="10" s="1"/>
  <c r="C36" i="10"/>
  <c r="I35" i="10"/>
  <c r="F35" i="10"/>
  <c r="H36" i="10" s="1"/>
  <c r="C35" i="10"/>
  <c r="I34" i="10"/>
  <c r="F34" i="10"/>
  <c r="H35" i="10" s="1"/>
  <c r="C34" i="10"/>
  <c r="I33" i="10"/>
  <c r="F33" i="10"/>
  <c r="H34" i="10" s="1"/>
  <c r="C33" i="10"/>
  <c r="I32" i="10"/>
  <c r="F32" i="10"/>
  <c r="H33" i="10" s="1"/>
  <c r="C32" i="10"/>
  <c r="I31" i="10"/>
  <c r="F31" i="10"/>
  <c r="H32" i="10" s="1"/>
  <c r="C31" i="10"/>
  <c r="I30" i="10"/>
  <c r="F30" i="10"/>
  <c r="H31" i="10" s="1"/>
  <c r="C30" i="10"/>
  <c r="I29" i="10"/>
  <c r="F29" i="10"/>
  <c r="H30" i="10" s="1"/>
  <c r="C29" i="10"/>
  <c r="I28" i="10"/>
  <c r="F28" i="10"/>
  <c r="H29" i="10" s="1"/>
  <c r="C28" i="10"/>
  <c r="I27" i="10"/>
  <c r="F27" i="10"/>
  <c r="H28" i="10" s="1"/>
  <c r="C27" i="10"/>
  <c r="I26" i="10"/>
  <c r="F26" i="10"/>
  <c r="H27" i="10" s="1"/>
  <c r="C26" i="10"/>
  <c r="I25" i="10"/>
  <c r="F25" i="10"/>
  <c r="H26" i="10" s="1"/>
  <c r="C25" i="10"/>
  <c r="I24" i="10"/>
  <c r="F24" i="10"/>
  <c r="H25" i="10" s="1"/>
  <c r="C24" i="10"/>
  <c r="I23" i="10"/>
  <c r="F23" i="10"/>
  <c r="H24" i="10" s="1"/>
  <c r="C23" i="10"/>
  <c r="I22" i="10"/>
  <c r="F22" i="10"/>
  <c r="H23" i="10" s="1"/>
  <c r="C22" i="10"/>
  <c r="I21" i="10"/>
  <c r="F21" i="10"/>
  <c r="H22" i="10" s="1"/>
  <c r="C21" i="10"/>
  <c r="I20" i="10"/>
  <c r="F20" i="10"/>
  <c r="H21" i="10" s="1"/>
  <c r="C20" i="10"/>
  <c r="I19" i="10"/>
  <c r="F19" i="10"/>
  <c r="H20" i="10" s="1"/>
  <c r="C19" i="10"/>
  <c r="I18" i="10"/>
  <c r="F18" i="10"/>
  <c r="H19" i="10" s="1"/>
  <c r="C18" i="10"/>
  <c r="I17" i="10"/>
  <c r="F17" i="10"/>
  <c r="H18" i="10" s="1"/>
  <c r="C17" i="10"/>
  <c r="I16" i="10"/>
  <c r="F16" i="10"/>
  <c r="H17" i="10" s="1"/>
  <c r="C16" i="10"/>
  <c r="I15" i="10"/>
  <c r="F15" i="10"/>
  <c r="H16" i="10" s="1"/>
  <c r="C15" i="10"/>
  <c r="I14" i="10"/>
  <c r="F14" i="10"/>
  <c r="H15" i="10" s="1"/>
  <c r="C14" i="10"/>
  <c r="I13" i="10"/>
  <c r="F13" i="10"/>
  <c r="H14" i="10" s="1"/>
  <c r="C13" i="10"/>
  <c r="I12" i="10"/>
  <c r="F12" i="10"/>
  <c r="H13" i="10" s="1"/>
  <c r="C12" i="10"/>
  <c r="I11" i="10"/>
  <c r="F11" i="10"/>
  <c r="H12" i="10" s="1"/>
  <c r="C11" i="10"/>
  <c r="I10" i="10"/>
  <c r="F10" i="10"/>
  <c r="H11" i="10" s="1"/>
  <c r="C10" i="10"/>
  <c r="F9" i="10"/>
  <c r="H10" i="10" s="1"/>
  <c r="E3" i="9"/>
  <c r="E2" i="9"/>
  <c r="E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11" i="9"/>
  <c r="J10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11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10" i="9"/>
  <c r="G35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G11" i="9"/>
  <c r="C11" i="9"/>
  <c r="G10" i="9"/>
  <c r="C10" i="9"/>
  <c r="F39" i="8"/>
  <c r="E10" i="8"/>
  <c r="F11" i="8" s="1"/>
  <c r="E11" i="8"/>
  <c r="E12" i="8"/>
  <c r="E13" i="8"/>
  <c r="F14" i="8" s="1"/>
  <c r="H14" i="8" s="1"/>
  <c r="E14" i="8"/>
  <c r="F15" i="8" s="1"/>
  <c r="E15" i="8"/>
  <c r="E16" i="8"/>
  <c r="E17" i="8"/>
  <c r="E18" i="8"/>
  <c r="E19" i="8"/>
  <c r="E20" i="8"/>
  <c r="E21" i="8"/>
  <c r="F22" i="8" s="1"/>
  <c r="E22" i="8"/>
  <c r="F23" i="8" s="1"/>
  <c r="E23" i="8"/>
  <c r="E24" i="8"/>
  <c r="E25" i="8"/>
  <c r="F26" i="8" s="1"/>
  <c r="E26" i="8"/>
  <c r="E27" i="8"/>
  <c r="E28" i="8"/>
  <c r="E29" i="8"/>
  <c r="E30" i="8"/>
  <c r="E31" i="8"/>
  <c r="E32" i="8"/>
  <c r="E33" i="8"/>
  <c r="F34" i="8" s="1"/>
  <c r="H34" i="8" s="1"/>
  <c r="E34" i="8"/>
  <c r="F35" i="8" s="1"/>
  <c r="H35" i="8" s="1"/>
  <c r="E35" i="8"/>
  <c r="E36" i="8"/>
  <c r="F37" i="8" s="1"/>
  <c r="H37" i="8" s="1"/>
  <c r="E37" i="8"/>
  <c r="F38" i="8" s="1"/>
  <c r="E38" i="8"/>
  <c r="E9" i="8"/>
  <c r="F18" i="8"/>
  <c r="H18" i="8" s="1"/>
  <c r="F20" i="8"/>
  <c r="H20" i="8" s="1"/>
  <c r="F24" i="8"/>
  <c r="H24" i="8" s="1"/>
  <c r="F31" i="8"/>
  <c r="F32" i="8"/>
  <c r="H32" i="8" s="1"/>
  <c r="F36" i="8"/>
  <c r="H36" i="8" s="1"/>
  <c r="F17" i="8"/>
  <c r="H17" i="8" s="1"/>
  <c r="F29" i="8"/>
  <c r="H29" i="8" s="1"/>
  <c r="F30" i="8"/>
  <c r="H30" i="8" s="1"/>
  <c r="F33" i="8"/>
  <c r="H33" i="8" s="1"/>
  <c r="F13" i="8"/>
  <c r="H13" i="8" s="1"/>
  <c r="F19" i="8"/>
  <c r="H19" i="8" s="1"/>
  <c r="F16" i="8"/>
  <c r="H16" i="8" s="1"/>
  <c r="F27" i="8"/>
  <c r="F28" i="8"/>
  <c r="H28" i="8" s="1"/>
  <c r="F25" i="8"/>
  <c r="H25" i="8" s="1"/>
  <c r="F12" i="8"/>
  <c r="H12" i="8" s="1"/>
  <c r="F21" i="8"/>
  <c r="H21" i="8" s="1"/>
  <c r="F10" i="8"/>
  <c r="H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1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1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0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12" i="7"/>
  <c r="E13" i="7"/>
  <c r="E11" i="7"/>
  <c r="E10" i="7"/>
  <c r="C54" i="7"/>
  <c r="H54" i="7" s="1"/>
  <c r="C53" i="7"/>
  <c r="C52" i="7"/>
  <c r="C51" i="7"/>
  <c r="C50" i="7"/>
  <c r="H50" i="7" s="1"/>
  <c r="C49" i="7"/>
  <c r="C48" i="7"/>
  <c r="C47" i="7"/>
  <c r="C46" i="7"/>
  <c r="H46" i="7" s="1"/>
  <c r="C45" i="7"/>
  <c r="C44" i="7"/>
  <c r="C43" i="7"/>
  <c r="C42" i="7"/>
  <c r="H42" i="7" s="1"/>
  <c r="C41" i="7"/>
  <c r="C40" i="7"/>
  <c r="C39" i="7"/>
  <c r="C38" i="7"/>
  <c r="H38" i="7" s="1"/>
  <c r="C37" i="7"/>
  <c r="C36" i="7"/>
  <c r="C35" i="7"/>
  <c r="C34" i="7"/>
  <c r="H34" i="7" s="1"/>
  <c r="C33" i="7"/>
  <c r="C32" i="7"/>
  <c r="H32" i="7" s="1"/>
  <c r="C31" i="7"/>
  <c r="C30" i="7"/>
  <c r="H30" i="7" s="1"/>
  <c r="C29" i="7"/>
  <c r="C28" i="7"/>
  <c r="H28" i="7" s="1"/>
  <c r="C27" i="7"/>
  <c r="C26" i="7"/>
  <c r="H26" i="7" s="1"/>
  <c r="C25" i="7"/>
  <c r="C24" i="7"/>
  <c r="H24" i="7" s="1"/>
  <c r="C23" i="7"/>
  <c r="C22" i="7"/>
  <c r="H22" i="7" s="1"/>
  <c r="C21" i="7"/>
  <c r="C20" i="7"/>
  <c r="H20" i="7" s="1"/>
  <c r="C19" i="7"/>
  <c r="C18" i="7"/>
  <c r="H18" i="7" s="1"/>
  <c r="C17" i="7"/>
  <c r="C16" i="7"/>
  <c r="H16" i="7" s="1"/>
  <c r="C15" i="7"/>
  <c r="C14" i="7"/>
  <c r="H14" i="7" s="1"/>
  <c r="C13" i="7"/>
  <c r="C12" i="7"/>
  <c r="H12" i="7" s="1"/>
  <c r="C11" i="7"/>
  <c r="F65" i="6"/>
  <c r="F11" i="6"/>
  <c r="F15" i="6"/>
  <c r="F19" i="6"/>
  <c r="F23" i="6"/>
  <c r="F27" i="6"/>
  <c r="F31" i="6"/>
  <c r="E10" i="6"/>
  <c r="E11" i="6"/>
  <c r="E12" i="6"/>
  <c r="E13" i="6"/>
  <c r="F13" i="6" s="1"/>
  <c r="E14" i="6"/>
  <c r="E15" i="6"/>
  <c r="E16" i="6"/>
  <c r="E17" i="6"/>
  <c r="F17" i="6" s="1"/>
  <c r="E18" i="6"/>
  <c r="E19" i="6"/>
  <c r="E20" i="6"/>
  <c r="E21" i="6"/>
  <c r="F21" i="6" s="1"/>
  <c r="E22" i="6"/>
  <c r="E23" i="6"/>
  <c r="E24" i="6"/>
  <c r="E25" i="6"/>
  <c r="F25" i="6" s="1"/>
  <c r="E26" i="6"/>
  <c r="E27" i="6"/>
  <c r="E28" i="6"/>
  <c r="E29" i="6"/>
  <c r="F29" i="6" s="1"/>
  <c r="E30" i="6"/>
  <c r="E31" i="6"/>
  <c r="E32" i="6"/>
  <c r="E33" i="6"/>
  <c r="F33" i="6" s="1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50" i="6"/>
  <c r="F50" i="6" s="1"/>
  <c r="C51" i="6"/>
  <c r="F51" i="6" s="1"/>
  <c r="C52" i="6"/>
  <c r="F52" i="6" s="1"/>
  <c r="C53" i="6"/>
  <c r="F53" i="6" s="1"/>
  <c r="C54" i="6"/>
  <c r="F54" i="6" s="1"/>
  <c r="C55" i="6"/>
  <c r="F55" i="6" s="1"/>
  <c r="C56" i="6"/>
  <c r="F56" i="6" s="1"/>
  <c r="C57" i="6"/>
  <c r="F57" i="6" s="1"/>
  <c r="C58" i="6"/>
  <c r="F58" i="6" s="1"/>
  <c r="C59" i="6"/>
  <c r="F59" i="6" s="1"/>
  <c r="C60" i="6"/>
  <c r="F60" i="6" s="1"/>
  <c r="C61" i="6"/>
  <c r="F61" i="6" s="1"/>
  <c r="C62" i="6"/>
  <c r="F62" i="6" s="1"/>
  <c r="C63" i="6"/>
  <c r="F63" i="6" s="1"/>
  <c r="C33" i="6"/>
  <c r="C32" i="6"/>
  <c r="F32" i="6" s="1"/>
  <c r="C31" i="6"/>
  <c r="C30" i="6"/>
  <c r="F30" i="6" s="1"/>
  <c r="C29" i="6"/>
  <c r="C28" i="6"/>
  <c r="F28" i="6" s="1"/>
  <c r="C27" i="6"/>
  <c r="C26" i="6"/>
  <c r="F26" i="6" s="1"/>
  <c r="C25" i="6"/>
  <c r="C24" i="6"/>
  <c r="F24" i="6" s="1"/>
  <c r="C23" i="6"/>
  <c r="C22" i="6"/>
  <c r="F22" i="6" s="1"/>
  <c r="C21" i="6"/>
  <c r="C20" i="6"/>
  <c r="F20" i="6" s="1"/>
  <c r="C19" i="6"/>
  <c r="C18" i="6"/>
  <c r="F18" i="6" s="1"/>
  <c r="C17" i="6"/>
  <c r="C16" i="6"/>
  <c r="F16" i="6" s="1"/>
  <c r="C15" i="6"/>
  <c r="C14" i="6"/>
  <c r="F14" i="6" s="1"/>
  <c r="C13" i="6"/>
  <c r="C12" i="6"/>
  <c r="F12" i="6" s="1"/>
  <c r="C11" i="6"/>
  <c r="C10" i="6"/>
  <c r="E9" i="6"/>
  <c r="C9" i="6"/>
  <c r="F9" i="6" s="1"/>
  <c r="F12" i="2"/>
  <c r="F16" i="2"/>
  <c r="F20" i="2"/>
  <c r="F24" i="2"/>
  <c r="F28" i="2"/>
  <c r="F32" i="2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E25" i="2"/>
  <c r="F25" i="2" s="1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E33" i="2"/>
  <c r="F33" i="2" s="1"/>
  <c r="E9" i="2"/>
  <c r="F9" i="2" s="1"/>
  <c r="C32" i="2"/>
  <c r="C33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9" i="2"/>
  <c r="C69" i="14" l="1"/>
  <c r="G68" i="14"/>
  <c r="D68" i="14"/>
  <c r="B3" i="10"/>
  <c r="H23" i="8"/>
  <c r="H31" i="8"/>
  <c r="H27" i="8"/>
  <c r="H15" i="8"/>
  <c r="H11" i="8"/>
  <c r="H39" i="8"/>
  <c r="H38" i="8"/>
  <c r="H26" i="8"/>
  <c r="H22" i="8"/>
  <c r="B3" i="8"/>
  <c r="H15" i="7"/>
  <c r="H19" i="7"/>
  <c r="H23" i="7"/>
  <c r="H27" i="7"/>
  <c r="H31" i="7"/>
  <c r="H35" i="7"/>
  <c r="H39" i="7"/>
  <c r="H43" i="7"/>
  <c r="H47" i="7"/>
  <c r="H51" i="7"/>
  <c r="H11" i="7"/>
  <c r="H13" i="7"/>
  <c r="H17" i="7"/>
  <c r="H21" i="7"/>
  <c r="H25" i="7"/>
  <c r="H29" i="7"/>
  <c r="H33" i="7"/>
  <c r="H37" i="7"/>
  <c r="H41" i="7"/>
  <c r="H45" i="7"/>
  <c r="H49" i="7"/>
  <c r="H53" i="7"/>
  <c r="H36" i="7"/>
  <c r="H40" i="7"/>
  <c r="H44" i="7"/>
  <c r="H48" i="7"/>
  <c r="H52" i="7"/>
  <c r="F10" i="6"/>
  <c r="F35" i="2"/>
  <c r="B2" i="1"/>
  <c r="C9" i="1" s="1"/>
  <c r="C10" i="1" s="1"/>
  <c r="C11" i="1" s="1"/>
  <c r="C12" i="1" s="1"/>
  <c r="D69" i="14" l="1"/>
  <c r="C70" i="14"/>
  <c r="G69" i="14"/>
  <c r="H57" i="7"/>
  <c r="B8" i="1"/>
  <c r="D8" i="1"/>
  <c r="D70" i="14" l="1"/>
  <c r="C71" i="14"/>
  <c r="G70" i="14"/>
  <c r="D9" i="1"/>
  <c r="D10" i="1" s="1"/>
  <c r="D11" i="1" s="1"/>
  <c r="D12" i="1" s="1"/>
  <c r="C72" i="14" l="1"/>
  <c r="G71" i="14"/>
  <c r="D71" i="14"/>
  <c r="C13" i="1"/>
  <c r="D13" i="1" s="1"/>
  <c r="C73" i="14" l="1"/>
  <c r="G72" i="14"/>
  <c r="D72" i="14"/>
  <c r="C14" i="1"/>
  <c r="D73" i="14" l="1"/>
  <c r="G73" i="14"/>
  <c r="C74" i="14"/>
  <c r="D14" i="1"/>
  <c r="C15" i="1" s="1"/>
  <c r="D74" i="14" l="1"/>
  <c r="C75" i="14"/>
  <c r="G74" i="14"/>
  <c r="D15" i="1"/>
  <c r="C76" i="14" l="1"/>
  <c r="G75" i="14"/>
  <c r="D75" i="14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77" i="14" l="1"/>
  <c r="G76" i="14"/>
  <c r="D76" i="14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77" i="14" l="1"/>
  <c r="C78" i="14"/>
  <c r="G77" i="14"/>
  <c r="D78" i="14" l="1"/>
  <c r="C79" i="14"/>
  <c r="G78" i="14"/>
  <c r="C80" i="14" l="1"/>
  <c r="G79" i="14"/>
  <c r="D79" i="14"/>
  <c r="G80" i="14" l="1"/>
  <c r="D80" i="14"/>
</calcChain>
</file>

<file path=xl/sharedStrings.xml><?xml version="1.0" encoding="utf-8"?>
<sst xmlns="http://schemas.openxmlformats.org/spreadsheetml/2006/main" count="148" uniqueCount="61">
  <si>
    <t>Premium</t>
  </si>
  <si>
    <t>Claim</t>
  </si>
  <si>
    <t>Year</t>
  </si>
  <si>
    <t>Term</t>
  </si>
  <si>
    <t>Interest Rate</t>
  </si>
  <si>
    <t>Premium Received</t>
  </si>
  <si>
    <t>Reserve amount</t>
  </si>
  <si>
    <t>lx</t>
  </si>
  <si>
    <t>x</t>
  </si>
  <si>
    <t>Males</t>
  </si>
  <si>
    <t>Age</t>
  </si>
  <si>
    <t>English Life Table No 16.1</t>
  </si>
  <si>
    <t>ENGLISH LIFE TABLES No 16 2000-02</t>
  </si>
  <si>
    <t>l(x)</t>
  </si>
  <si>
    <t>Amount</t>
  </si>
  <si>
    <t>Probability</t>
  </si>
  <si>
    <t>Total</t>
  </si>
  <si>
    <t>PV</t>
  </si>
  <si>
    <t>Rate</t>
  </si>
  <si>
    <t>npx</t>
  </si>
  <si>
    <t>n|qx</t>
  </si>
  <si>
    <t>qx</t>
  </si>
  <si>
    <t>dx</t>
  </si>
  <si>
    <t>Discount</t>
  </si>
  <si>
    <t>EPV</t>
  </si>
  <si>
    <t>Claims</t>
  </si>
  <si>
    <t>Product</t>
  </si>
  <si>
    <t>Claim amount</t>
  </si>
  <si>
    <t>EPV claims</t>
  </si>
  <si>
    <t>EPV prem</t>
  </si>
  <si>
    <t>Disc</t>
  </si>
  <si>
    <t>New Prem</t>
  </si>
  <si>
    <t>Prem</t>
  </si>
  <si>
    <t>EPV-C</t>
  </si>
  <si>
    <t>EPV-P</t>
  </si>
  <si>
    <t>Cost Prem</t>
  </si>
  <si>
    <t>Setup cost</t>
  </si>
  <si>
    <t>Cost claim</t>
  </si>
  <si>
    <t>total</t>
  </si>
  <si>
    <t>q(x)</t>
  </si>
  <si>
    <t>New l(x)</t>
  </si>
  <si>
    <t>µ</t>
  </si>
  <si>
    <t>S.D</t>
  </si>
  <si>
    <t>Rand</t>
  </si>
  <si>
    <t>Norminv</t>
  </si>
  <si>
    <t>d(x)</t>
  </si>
  <si>
    <t>px</t>
  </si>
  <si>
    <t xml:space="preserve">   </t>
  </si>
  <si>
    <t xml:space="preserve">     </t>
  </si>
  <si>
    <t>Inputs</t>
  </si>
  <si>
    <t>Number of PH</t>
  </si>
  <si>
    <t>Mean</t>
  </si>
  <si>
    <t>paid at the end of year of death</t>
  </si>
  <si>
    <t>Paid at the start of each year</t>
  </si>
  <si>
    <t>Mortality rates</t>
  </si>
  <si>
    <t>(see below)</t>
  </si>
  <si>
    <t>Premium received</t>
  </si>
  <si>
    <t>Mortality Rates</t>
  </si>
  <si>
    <t>Number of deaths</t>
  </si>
  <si>
    <t>Claims paid</t>
  </si>
  <si>
    <t>Actual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</si>
</sst>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_-* #,##0.0_-;\-* #,##0.0_-;_-* &quot;-&quot;?_-;_-@_-"/>
    <numFmt numFmtId="166" formatCode="_-* #,##0_-;\-* #,##0_-;_-* &quot;-&quot;??_-;_-@_-"/>
    <numFmt numFmtId="167" formatCode="_-* #,##0.00_-;\-* #,##0.00_-;_-* &quot;-&quot;??_-;_-@_-"/>
    <numFmt numFmtId="168" formatCode="_(* #,##0.00000_);_(* \(#,##0.00000\);_(* &quot;-&quot;??_);_(@_)"/>
    <numFmt numFmtId="169" formatCode="_-* #,##0.0000_-;\-* #,##0.0000_-;_-* &quot;-&quot;??_-;_-@_-"/>
    <numFmt numFmtId="170" formatCode="_-* #,##0.00000_-;\-* #,##0.00000_-;_-* &quot;-&quot;??_-;_-@_-"/>
    <numFmt numFmtId="171" formatCode="0.0000"/>
    <numFmt numFmtId="172" formatCode="_-* #,##0.000000_-;\-* #,##0.000000_-;_-* &quot;-&quot;??_-;_-@_-"/>
    <numFmt numFmtId="173" formatCode="0.000000"/>
    <numFmt numFmtId="17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</cellStyleXfs>
  <cellXfs count="47">
    <xf numFmtId="0" fontId="0" fillId="0" borderId="0" xfId="0"/>
    <xf numFmtId="0" fontId="3" fillId="0" borderId="0" xfId="0" applyFont="1"/>
    <xf numFmtId="0" fontId="0" fillId="2" borderId="0" xfId="0" applyFill="1"/>
    <xf numFmtId="164" fontId="0" fillId="2" borderId="0" xfId="1" applyNumberFormat="1" applyFont="1" applyFill="1"/>
    <xf numFmtId="9" fontId="0" fillId="2" borderId="0" xfId="0" applyNumberFormat="1" applyFill="1"/>
    <xf numFmtId="0" fontId="2" fillId="0" borderId="0" xfId="0" applyFont="1"/>
    <xf numFmtId="164" fontId="0" fillId="0" borderId="0" xfId="0" applyNumberFormat="1"/>
    <xf numFmtId="43" fontId="0" fillId="3" borderId="0" xfId="1" applyFont="1" applyFill="1"/>
    <xf numFmtId="43" fontId="0" fillId="0" borderId="0" xfId="0" applyNumberFormat="1"/>
    <xf numFmtId="0" fontId="0" fillId="3" borderId="0" xfId="0" applyFill="1"/>
    <xf numFmtId="0" fontId="4" fillId="0" borderId="0" xfId="2"/>
    <xf numFmtId="0" fontId="4" fillId="0" borderId="0" xfId="2" applyFont="1"/>
    <xf numFmtId="165" fontId="4" fillId="0" borderId="0" xfId="2" applyNumberFormat="1"/>
    <xf numFmtId="166" fontId="4" fillId="0" borderId="0" xfId="2" applyNumberFormat="1"/>
    <xf numFmtId="166" fontId="4" fillId="0" borderId="0" xfId="3" applyNumberFormat="1" applyFont="1"/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5" fillId="0" borderId="0" xfId="2" applyFont="1"/>
    <xf numFmtId="166" fontId="0" fillId="0" borderId="0" xfId="4" applyNumberFormat="1" applyFon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4" fillId="0" borderId="0" xfId="3" applyNumberFormat="1" applyFont="1"/>
    <xf numFmtId="170" fontId="4" fillId="0" borderId="0" xfId="3" applyNumberFormat="1" applyFont="1" applyAlignment="1">
      <alignment horizontal="left" indent="2"/>
    </xf>
    <xf numFmtId="171" fontId="0" fillId="0" borderId="0" xfId="0" applyNumberFormat="1"/>
    <xf numFmtId="171" fontId="0" fillId="0" borderId="0" xfId="0" applyNumberFormat="1" applyAlignment="1">
      <alignment horizontal="left" indent="2"/>
    </xf>
    <xf numFmtId="0" fontId="4" fillId="0" borderId="0" xfId="2" applyFont="1" applyFill="1"/>
    <xf numFmtId="169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5" applyFont="1" applyAlignment="1">
      <alignment horizontal="right"/>
    </xf>
    <xf numFmtId="0" fontId="8" fillId="0" borderId="0" xfId="5" applyFont="1"/>
    <xf numFmtId="172" fontId="8" fillId="0" borderId="0" xfId="3" applyNumberFormat="1" applyFont="1"/>
    <xf numFmtId="0" fontId="6" fillId="0" borderId="0" xfId="5"/>
    <xf numFmtId="3" fontId="8" fillId="0" borderId="0" xfId="5" applyNumberFormat="1" applyFont="1"/>
    <xf numFmtId="166" fontId="8" fillId="0" borderId="0" xfId="3" applyNumberFormat="1" applyFont="1"/>
    <xf numFmtId="173" fontId="8" fillId="0" borderId="0" xfId="3" applyNumberFormat="1" applyFont="1" applyBorder="1"/>
    <xf numFmtId="2" fontId="6" fillId="0" borderId="0" xfId="5" applyNumberFormat="1"/>
    <xf numFmtId="172" fontId="0" fillId="0" borderId="0" xfId="3" applyNumberFormat="1" applyFont="1"/>
    <xf numFmtId="0" fontId="9" fillId="0" borderId="0" xfId="0" applyFont="1"/>
    <xf numFmtId="0" fontId="8" fillId="0" borderId="0" xfId="2" applyFont="1"/>
    <xf numFmtId="0" fontId="8" fillId="0" borderId="0" xfId="2" applyFont="1" applyFill="1"/>
    <xf numFmtId="3" fontId="8" fillId="0" borderId="0" xfId="0" applyNumberFormat="1" applyFont="1"/>
    <xf numFmtId="174" fontId="9" fillId="0" borderId="0" xfId="0" applyNumberFormat="1" applyFont="1"/>
    <xf numFmtId="173" fontId="9" fillId="0" borderId="0" xfId="0" applyNumberFormat="1" applyFont="1"/>
    <xf numFmtId="164" fontId="0" fillId="0" borderId="0" xfId="1" applyNumberFormat="1" applyFont="1"/>
    <xf numFmtId="9" fontId="0" fillId="0" borderId="0" xfId="0" applyNumberFormat="1"/>
  </cellXfs>
  <cellStyles count="6">
    <cellStyle name="Comma" xfId="1" builtinId="3"/>
    <cellStyle name="Comma 2" xfId="3"/>
    <cellStyle name="Comma 3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B16" sqref="B16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5.5703125" customWidth="1"/>
  </cols>
  <sheetData>
    <row r="1" spans="1:12" x14ac:dyDescent="0.25">
      <c r="A1" t="s">
        <v>0</v>
      </c>
      <c r="B1" s="3">
        <v>500000</v>
      </c>
      <c r="J1" s="2"/>
      <c r="K1" s="2"/>
    </row>
    <row r="2" spans="1:12" x14ac:dyDescent="0.25">
      <c r="A2" t="s">
        <v>1</v>
      </c>
      <c r="B2" s="7">
        <f>B1/((1-(1+B$4)^-B$3)/B$4)</f>
        <v>35476.228649614808</v>
      </c>
    </row>
    <row r="3" spans="1:12" x14ac:dyDescent="0.25">
      <c r="A3" t="s">
        <v>3</v>
      </c>
      <c r="B3" s="2">
        <v>25</v>
      </c>
      <c r="D3" s="1"/>
      <c r="J3" s="9"/>
    </row>
    <row r="4" spans="1:12" x14ac:dyDescent="0.25">
      <c r="A4" t="s">
        <v>4</v>
      </c>
      <c r="B4" s="4">
        <v>0.05</v>
      </c>
      <c r="D4" s="1"/>
    </row>
    <row r="5" spans="1:12" x14ac:dyDescent="0.25">
      <c r="D5" s="1"/>
    </row>
    <row r="7" spans="1:12" s="5" customFormat="1" x14ac:dyDescent="0.25">
      <c r="A7" s="5" t="s">
        <v>2</v>
      </c>
      <c r="B7" s="5" t="s">
        <v>5</v>
      </c>
      <c r="C7" s="5" t="s">
        <v>1</v>
      </c>
      <c r="D7" s="5" t="s">
        <v>6</v>
      </c>
      <c r="E7"/>
      <c r="F7"/>
      <c r="G7"/>
      <c r="H7"/>
      <c r="I7"/>
      <c r="J7"/>
      <c r="K7"/>
      <c r="L7"/>
    </row>
    <row r="8" spans="1:12" x14ac:dyDescent="0.25">
      <c r="A8">
        <v>0</v>
      </c>
      <c r="B8" s="6">
        <f>B1</f>
        <v>500000</v>
      </c>
      <c r="D8" s="6">
        <f>B8-C8</f>
        <v>500000</v>
      </c>
    </row>
    <row r="9" spans="1:12" x14ac:dyDescent="0.25">
      <c r="A9">
        <v>1</v>
      </c>
      <c r="C9" s="8">
        <f>B2</f>
        <v>35476.228649614808</v>
      </c>
      <c r="D9" s="8">
        <f>D8*(1+B$4)+B9-C9</f>
        <v>489523.77135038521</v>
      </c>
    </row>
    <row r="10" spans="1:12" x14ac:dyDescent="0.25">
      <c r="A10">
        <v>2</v>
      </c>
      <c r="C10" s="8">
        <f>IF(B9&gt;0,D9/((1-(1+B$4)^-(B$3-A9))/B$4),C9)</f>
        <v>35476.228649614808</v>
      </c>
      <c r="D10" s="8">
        <f>D9*(1+B$4)+B10-C10</f>
        <v>478523.73126828973</v>
      </c>
    </row>
    <row r="11" spans="1:12" x14ac:dyDescent="0.25">
      <c r="A11">
        <v>3</v>
      </c>
      <c r="C11" s="8">
        <f t="shared" ref="C11:C33" si="0">IF(B10&gt;0,D10/((1-(1+B$4)^-(B$3-A10))/B$4),C10)</f>
        <v>35476.228649614808</v>
      </c>
      <c r="D11" s="8">
        <f>D10*(1+B$4)+B11-C11</f>
        <v>466973.68918208947</v>
      </c>
    </row>
    <row r="12" spans="1:12" x14ac:dyDescent="0.25">
      <c r="A12">
        <v>4</v>
      </c>
      <c r="C12" s="8">
        <f t="shared" si="0"/>
        <v>35476.228649614808</v>
      </c>
      <c r="D12" s="8">
        <f>D11*(1+B$4)+B12-C12</f>
        <v>454846.14499157917</v>
      </c>
    </row>
    <row r="13" spans="1:12" x14ac:dyDescent="0.25">
      <c r="A13">
        <v>5</v>
      </c>
      <c r="B13">
        <v>0</v>
      </c>
      <c r="C13" s="8">
        <f t="shared" si="0"/>
        <v>35476.228649614808</v>
      </c>
      <c r="D13" s="8">
        <f>D12*(1+B$4)+B13-C13</f>
        <v>442112.22359154338</v>
      </c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>
        <v>6</v>
      </c>
      <c r="B14">
        <v>0</v>
      </c>
      <c r="C14" s="8">
        <f t="shared" si="0"/>
        <v>35476.228649614808</v>
      </c>
      <c r="D14" s="8">
        <f t="shared" ref="D14:D33" si="1">D13*(1+B$4)+B14-C14</f>
        <v>428741.60612150579</v>
      </c>
    </row>
    <row r="15" spans="1:12" x14ac:dyDescent="0.25">
      <c r="A15">
        <v>7</v>
      </c>
      <c r="B15">
        <v>0</v>
      </c>
      <c r="C15" s="8">
        <f t="shared" si="0"/>
        <v>35476.228649614808</v>
      </c>
      <c r="D15" s="8">
        <f t="shared" si="1"/>
        <v>414702.45777796628</v>
      </c>
    </row>
    <row r="16" spans="1:12" x14ac:dyDescent="0.25">
      <c r="A16">
        <v>8</v>
      </c>
      <c r="C16" s="8">
        <f t="shared" si="0"/>
        <v>35476.228649614808</v>
      </c>
      <c r="D16" s="8">
        <f t="shared" si="1"/>
        <v>399961.35201724985</v>
      </c>
    </row>
    <row r="17" spans="1:4" x14ac:dyDescent="0.25">
      <c r="A17">
        <v>9</v>
      </c>
      <c r="C17" s="8">
        <f t="shared" si="0"/>
        <v>35476.228649614808</v>
      </c>
      <c r="D17" s="8">
        <f t="shared" si="1"/>
        <v>384483.1909684976</v>
      </c>
    </row>
    <row r="18" spans="1:4" x14ac:dyDescent="0.25">
      <c r="A18">
        <v>10</v>
      </c>
      <c r="C18" s="8">
        <f t="shared" si="0"/>
        <v>35476.228649614808</v>
      </c>
      <c r="D18" s="8">
        <f t="shared" si="1"/>
        <v>368231.12186730769</v>
      </c>
    </row>
    <row r="19" spans="1:4" x14ac:dyDescent="0.25">
      <c r="A19">
        <v>11</v>
      </c>
      <c r="C19" s="8">
        <f t="shared" si="0"/>
        <v>35476.228649614808</v>
      </c>
      <c r="D19" s="8">
        <f t="shared" si="1"/>
        <v>351166.44931105833</v>
      </c>
    </row>
    <row r="20" spans="1:4" x14ac:dyDescent="0.25">
      <c r="A20">
        <v>12</v>
      </c>
      <c r="C20" s="8">
        <f t="shared" si="0"/>
        <v>35476.228649614808</v>
      </c>
      <c r="D20" s="8">
        <f t="shared" si="1"/>
        <v>333248.54312699649</v>
      </c>
    </row>
    <row r="21" spans="1:4" x14ac:dyDescent="0.25">
      <c r="A21">
        <v>13</v>
      </c>
      <c r="C21" s="8">
        <f t="shared" si="0"/>
        <v>35476.228649614808</v>
      </c>
      <c r="D21" s="8">
        <f t="shared" si="1"/>
        <v>314434.74163373152</v>
      </c>
    </row>
    <row r="22" spans="1:4" x14ac:dyDescent="0.25">
      <c r="A22">
        <v>14</v>
      </c>
      <c r="C22" s="8">
        <f t="shared" si="0"/>
        <v>35476.228649614808</v>
      </c>
      <c r="D22" s="8">
        <f t="shared" si="1"/>
        <v>294680.25006580335</v>
      </c>
    </row>
    <row r="23" spans="1:4" x14ac:dyDescent="0.25">
      <c r="A23">
        <v>15</v>
      </c>
      <c r="C23" s="8">
        <f t="shared" si="0"/>
        <v>35476.228649614808</v>
      </c>
      <c r="D23" s="8">
        <f t="shared" si="1"/>
        <v>273938.03391947877</v>
      </c>
    </row>
    <row r="24" spans="1:4" x14ac:dyDescent="0.25">
      <c r="A24">
        <v>16</v>
      </c>
      <c r="C24" s="8">
        <f t="shared" si="0"/>
        <v>35476.228649614808</v>
      </c>
      <c r="D24" s="8">
        <f t="shared" si="1"/>
        <v>252158.70696583789</v>
      </c>
    </row>
    <row r="25" spans="1:4" x14ac:dyDescent="0.25">
      <c r="A25">
        <v>17</v>
      </c>
      <c r="C25" s="8">
        <f t="shared" si="0"/>
        <v>35476.228649614808</v>
      </c>
      <c r="D25" s="8">
        <f t="shared" si="1"/>
        <v>229290.41366451498</v>
      </c>
    </row>
    <row r="26" spans="1:4" x14ac:dyDescent="0.25">
      <c r="A26">
        <v>18</v>
      </c>
      <c r="C26" s="8">
        <f t="shared" si="0"/>
        <v>35476.228649614808</v>
      </c>
      <c r="D26" s="8">
        <f t="shared" si="1"/>
        <v>205278.70569812594</v>
      </c>
    </row>
    <row r="27" spans="1:4" x14ac:dyDescent="0.25">
      <c r="A27">
        <v>19</v>
      </c>
      <c r="C27" s="8">
        <f t="shared" si="0"/>
        <v>35476.228649614808</v>
      </c>
      <c r="D27" s="8">
        <f t="shared" si="1"/>
        <v>180066.41233341742</v>
      </c>
    </row>
    <row r="28" spans="1:4" x14ac:dyDescent="0.25">
      <c r="A28">
        <v>20</v>
      </c>
      <c r="C28" s="8">
        <f t="shared" si="0"/>
        <v>35476.228649614808</v>
      </c>
      <c r="D28" s="8">
        <f t="shared" si="1"/>
        <v>153593.50430047349</v>
      </c>
    </row>
    <row r="29" spans="1:4" x14ac:dyDescent="0.25">
      <c r="A29">
        <v>21</v>
      </c>
      <c r="C29" s="8">
        <f t="shared" si="0"/>
        <v>35476.228649614808</v>
      </c>
      <c r="D29" s="8">
        <f t="shared" si="1"/>
        <v>125796.95086588236</v>
      </c>
    </row>
    <row r="30" spans="1:4" x14ac:dyDescent="0.25">
      <c r="A30">
        <v>22</v>
      </c>
      <c r="C30" s="8">
        <f t="shared" si="0"/>
        <v>35476.228649614808</v>
      </c>
      <c r="D30" s="8">
        <f t="shared" si="1"/>
        <v>96610.56975956168</v>
      </c>
    </row>
    <row r="31" spans="1:4" x14ac:dyDescent="0.25">
      <c r="A31">
        <v>23</v>
      </c>
      <c r="C31" s="8">
        <f t="shared" si="0"/>
        <v>35476.228649614808</v>
      </c>
      <c r="D31" s="8">
        <f t="shared" si="1"/>
        <v>65964.869597924961</v>
      </c>
    </row>
    <row r="32" spans="1:4" x14ac:dyDescent="0.25">
      <c r="A32">
        <v>24</v>
      </c>
      <c r="C32" s="8">
        <f t="shared" si="0"/>
        <v>35476.228649614808</v>
      </c>
      <c r="D32" s="8">
        <f t="shared" si="1"/>
        <v>33786.884428206402</v>
      </c>
    </row>
    <row r="33" spans="1:4" x14ac:dyDescent="0.25">
      <c r="A33">
        <v>25</v>
      </c>
      <c r="C33" s="8">
        <f t="shared" si="0"/>
        <v>35476.228649614808</v>
      </c>
      <c r="D33" s="8">
        <f t="shared" si="1"/>
        <v>1.913576852530241E-9</v>
      </c>
    </row>
    <row r="34" spans="1:4" x14ac:dyDescent="0.25">
      <c r="C34" s="8"/>
      <c r="D34" s="8"/>
    </row>
    <row r="35" spans="1:4" x14ac:dyDescent="0.25">
      <c r="C35" s="8"/>
      <c r="D35" s="8"/>
    </row>
    <row r="36" spans="1:4" x14ac:dyDescent="0.25">
      <c r="C36" s="8"/>
      <c r="D36" s="8"/>
    </row>
    <row r="37" spans="1:4" x14ac:dyDescent="0.25">
      <c r="C37" s="8"/>
      <c r="D37" s="8"/>
    </row>
    <row r="38" spans="1:4" x14ac:dyDescent="0.25">
      <c r="C38" s="8"/>
      <c r="D38" s="8"/>
    </row>
  </sheetData>
  <pageMargins left="0.7" right="0.7" top="0.75" bottom="0.75" header="0.3" footer="0.3"/>
  <pageSetup paperSize="9" orientation="portrait" r:id="rId1"/>
  <headerFooter>
    <evenFooter>&amp;LINTERNAL</evenFooter>
    <firstFooter>&amp;LINTERNAL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9" sqref="C9"/>
    </sheetView>
  </sheetViews>
  <sheetFormatPr defaultRowHeight="15" x14ac:dyDescent="0.25"/>
  <cols>
    <col min="6" max="6" width="11.85546875" customWidth="1"/>
    <col min="7" max="7" width="12" bestFit="1" customWidth="1"/>
  </cols>
  <sheetData>
    <row r="1" spans="1:8" x14ac:dyDescent="0.25">
      <c r="A1" t="s">
        <v>1</v>
      </c>
      <c r="B1">
        <v>200000</v>
      </c>
    </row>
    <row r="2" spans="1:8" x14ac:dyDescent="0.25">
      <c r="A2" t="s">
        <v>18</v>
      </c>
      <c r="B2" s="20">
        <v>0.05</v>
      </c>
    </row>
    <row r="7" spans="1:8" x14ac:dyDescent="0.25">
      <c r="A7" t="s">
        <v>2</v>
      </c>
      <c r="B7" t="s">
        <v>10</v>
      </c>
      <c r="C7" t="s">
        <v>14</v>
      </c>
      <c r="D7" t="s">
        <v>7</v>
      </c>
      <c r="E7" t="s">
        <v>19</v>
      </c>
      <c r="F7" t="s">
        <v>21</v>
      </c>
      <c r="G7" t="s">
        <v>15</v>
      </c>
      <c r="H7" t="s">
        <v>17</v>
      </c>
    </row>
    <row r="8" spans="1:8" x14ac:dyDescent="0.25">
      <c r="G8" t="s">
        <v>20</v>
      </c>
    </row>
    <row r="10" spans="1:8" x14ac:dyDescent="0.25">
      <c r="A10">
        <v>0</v>
      </c>
      <c r="B10">
        <v>65</v>
      </c>
      <c r="D10" s="14">
        <v>83328.299275506841</v>
      </c>
      <c r="E10" s="14">
        <f t="shared" ref="E10:E54" si="0">D10/D$10</f>
        <v>1</v>
      </c>
      <c r="F10" s="24">
        <f>1-D11/D10</f>
        <v>1.6962737162430797E-2</v>
      </c>
      <c r="G10" s="22"/>
    </row>
    <row r="11" spans="1:8" x14ac:dyDescent="0.25">
      <c r="A11">
        <v>1</v>
      </c>
      <c r="B11" s="11">
        <v>66</v>
      </c>
      <c r="C11">
        <f t="shared" ref="C11:C33" si="1">B$1</f>
        <v>200000</v>
      </c>
      <c r="D11" s="14">
        <v>81914.823236704047</v>
      </c>
      <c r="E11" s="23">
        <f t="shared" si="0"/>
        <v>0.9830372628375692</v>
      </c>
      <c r="F11" s="24">
        <f t="shared" ref="F11:F54" si="2">1-D12/D11</f>
        <v>1.874836658258483E-2</v>
      </c>
      <c r="G11" s="22">
        <f>E10*F10</f>
        <v>1.6962737162430797E-2</v>
      </c>
      <c r="H11">
        <f>C11*G11*(1+B$2)^-A11</f>
        <v>3230.9975547487229</v>
      </c>
    </row>
    <row r="12" spans="1:8" x14ac:dyDescent="0.25">
      <c r="A12">
        <v>2</v>
      </c>
      <c r="B12">
        <v>67</v>
      </c>
      <c r="C12">
        <f t="shared" si="1"/>
        <v>200000</v>
      </c>
      <c r="D12" s="14">
        <v>80379.054102114678</v>
      </c>
      <c r="E12" s="23">
        <f t="shared" si="0"/>
        <v>0.96460691986954961</v>
      </c>
      <c r="F12" s="24">
        <f t="shared" si="2"/>
        <v>2.0786989464018024E-2</v>
      </c>
      <c r="G12" s="22">
        <f t="shared" ref="G12:G54" si="3">E11*F11</f>
        <v>1.8430342968019542E-2</v>
      </c>
      <c r="H12">
        <f t="shared" ref="H12:H54" si="4">C12*G12*(1+B$2)^-A12</f>
        <v>3343.3728740171505</v>
      </c>
    </row>
    <row r="13" spans="1:8" x14ac:dyDescent="0.25">
      <c r="A13">
        <v>3</v>
      </c>
      <c r="B13" s="11">
        <v>68</v>
      </c>
      <c r="C13">
        <f t="shared" si="1"/>
        <v>200000</v>
      </c>
      <c r="D13" s="14">
        <v>78708.215551366287</v>
      </c>
      <c r="E13" s="23">
        <f t="shared" si="0"/>
        <v>0.94455564598930242</v>
      </c>
      <c r="F13" s="24">
        <f t="shared" si="2"/>
        <v>2.3119126303309923E-2</v>
      </c>
      <c r="G13" s="22">
        <f t="shared" si="3"/>
        <v>2.0051273880247206E-2</v>
      </c>
      <c r="H13">
        <f t="shared" si="4"/>
        <v>3464.2088552419314</v>
      </c>
    </row>
    <row r="14" spans="1:8" x14ac:dyDescent="0.25">
      <c r="A14">
        <v>4</v>
      </c>
      <c r="B14">
        <v>69</v>
      </c>
      <c r="C14">
        <f t="shared" si="1"/>
        <v>200000</v>
      </c>
      <c r="D14" s="14">
        <v>76888.550374926112</v>
      </c>
      <c r="E14" s="23">
        <f t="shared" si="0"/>
        <v>0.92271834470917136</v>
      </c>
      <c r="F14" s="24">
        <f t="shared" si="2"/>
        <v>2.5792430300604963E-2</v>
      </c>
      <c r="G14" s="22">
        <f t="shared" si="3"/>
        <v>2.1837301280131179E-2</v>
      </c>
      <c r="H14">
        <f t="shared" si="4"/>
        <v>3593.1203611879705</v>
      </c>
    </row>
    <row r="15" spans="1:8" x14ac:dyDescent="0.25">
      <c r="A15">
        <v>5</v>
      </c>
      <c r="B15" s="11">
        <v>70</v>
      </c>
      <c r="C15">
        <f t="shared" si="1"/>
        <v>200000</v>
      </c>
      <c r="D15" s="14">
        <v>74905.407798466273</v>
      </c>
      <c r="E15" s="23">
        <f t="shared" si="0"/>
        <v>0.89891919611617044</v>
      </c>
      <c r="F15" s="24">
        <f t="shared" si="2"/>
        <v>2.8863004389325542E-2</v>
      </c>
      <c r="G15" s="22">
        <f t="shared" si="3"/>
        <v>2.3799148593000887E-2</v>
      </c>
      <c r="H15">
        <f t="shared" si="4"/>
        <v>3729.4511324574405</v>
      </c>
    </row>
    <row r="16" spans="1:8" x14ac:dyDescent="0.25">
      <c r="A16">
        <v>6</v>
      </c>
      <c r="B16">
        <v>71</v>
      </c>
      <c r="C16">
        <f t="shared" si="1"/>
        <v>200000</v>
      </c>
      <c r="D16" s="14">
        <v>72743.41268439492</v>
      </c>
      <c r="E16" s="23">
        <f t="shared" si="0"/>
        <v>0.87297368741302039</v>
      </c>
      <c r="F16" s="24">
        <f t="shared" si="2"/>
        <v>3.233399083535804E-2</v>
      </c>
      <c r="G16" s="22">
        <f t="shared" si="3"/>
        <v>2.5945508703150016E-2</v>
      </c>
      <c r="H16">
        <f t="shared" si="4"/>
        <v>3872.1876135720327</v>
      </c>
    </row>
    <row r="17" spans="1:8" x14ac:dyDescent="0.25">
      <c r="A17">
        <v>7</v>
      </c>
      <c r="B17" s="11">
        <v>72</v>
      </c>
      <c r="C17">
        <f t="shared" si="1"/>
        <v>200000</v>
      </c>
      <c r="D17" s="14">
        <v>70391.327845325024</v>
      </c>
      <c r="E17" s="23">
        <f t="shared" si="0"/>
        <v>0.84474696420469897</v>
      </c>
      <c r="F17" s="24">
        <f t="shared" si="2"/>
        <v>3.6102019483442271E-2</v>
      </c>
      <c r="G17" s="22">
        <f t="shared" si="3"/>
        <v>2.8226723208321314E-2</v>
      </c>
      <c r="H17">
        <f t="shared" si="4"/>
        <v>4012.0410389809122</v>
      </c>
    </row>
    <row r="18" spans="1:8" x14ac:dyDescent="0.25">
      <c r="A18">
        <v>8</v>
      </c>
      <c r="B18">
        <v>73</v>
      </c>
      <c r="C18">
        <f t="shared" si="1"/>
        <v>200000</v>
      </c>
      <c r="D18" s="14">
        <v>67850.058755987731</v>
      </c>
      <c r="E18" s="23">
        <f t="shared" si="0"/>
        <v>0.8142498928444023</v>
      </c>
      <c r="F18" s="24">
        <f t="shared" si="2"/>
        <v>4.0168702153020375E-2</v>
      </c>
      <c r="G18" s="22">
        <f t="shared" si="3"/>
        <v>3.0497071360296755E-2</v>
      </c>
      <c r="H18">
        <f t="shared" si="4"/>
        <v>4128.3236646493206</v>
      </c>
    </row>
    <row r="19" spans="1:8" x14ac:dyDescent="0.25">
      <c r="A19">
        <v>9</v>
      </c>
      <c r="B19" s="11">
        <v>74</v>
      </c>
      <c r="C19">
        <f t="shared" si="1"/>
        <v>200000</v>
      </c>
      <c r="D19" s="14">
        <v>65124.609954753527</v>
      </c>
      <c r="E19" s="23">
        <f t="shared" si="0"/>
        <v>0.7815425314206067</v>
      </c>
      <c r="F19" s="24">
        <f t="shared" si="2"/>
        <v>4.4537597936128548E-2</v>
      </c>
      <c r="G19" s="22">
        <f t="shared" si="3"/>
        <v>3.2707361423795552E-2</v>
      </c>
      <c r="H19">
        <f t="shared" si="4"/>
        <v>4216.6913599473282</v>
      </c>
    </row>
    <row r="20" spans="1:8" x14ac:dyDescent="0.25">
      <c r="A20">
        <v>10</v>
      </c>
      <c r="B20">
        <v>75</v>
      </c>
      <c r="C20">
        <f t="shared" si="1"/>
        <v>200000</v>
      </c>
      <c r="D20" s="14">
        <v>62224.116260841518</v>
      </c>
      <c r="E20" s="23">
        <f t="shared" si="0"/>
        <v>0.74673450438621158</v>
      </c>
      <c r="F20" s="24">
        <f t="shared" si="2"/>
        <v>4.9209325884664201E-2</v>
      </c>
      <c r="G20" s="22">
        <f t="shared" si="3"/>
        <v>3.4808027034395096E-2</v>
      </c>
      <c r="H20">
        <f t="shared" si="4"/>
        <v>4273.8218252040406</v>
      </c>
    </row>
    <row r="21" spans="1:8" x14ac:dyDescent="0.25">
      <c r="A21">
        <v>11</v>
      </c>
      <c r="B21" s="11">
        <v>76</v>
      </c>
      <c r="C21">
        <f t="shared" si="1"/>
        <v>200000</v>
      </c>
      <c r="D21" s="14">
        <v>59162.109445876536</v>
      </c>
      <c r="E21" s="23">
        <f t="shared" si="0"/>
        <v>0.70998820281054731</v>
      </c>
      <c r="F21" s="24">
        <f t="shared" si="2"/>
        <v>5.4181280385686592E-2</v>
      </c>
      <c r="G21" s="22">
        <f t="shared" si="3"/>
        <v>3.6746301575664296E-2</v>
      </c>
      <c r="H21">
        <f t="shared" si="4"/>
        <v>4296.9602963630468</v>
      </c>
    </row>
    <row r="22" spans="1:8" x14ac:dyDescent="0.25">
      <c r="A22">
        <v>12</v>
      </c>
      <c r="B22">
        <v>77</v>
      </c>
      <c r="C22">
        <f t="shared" si="1"/>
        <v>200000</v>
      </c>
      <c r="D22" s="14">
        <v>55956.630605780825</v>
      </c>
      <c r="E22" s="23">
        <f t="shared" si="0"/>
        <v>0.6715201329235394</v>
      </c>
      <c r="F22" s="24">
        <f t="shared" si="2"/>
        <v>5.9447368450552096E-2</v>
      </c>
      <c r="G22" s="22">
        <f t="shared" si="3"/>
        <v>3.8468069887007982E-2</v>
      </c>
      <c r="H22">
        <f t="shared" si="4"/>
        <v>4284.0921436310891</v>
      </c>
    </row>
    <row r="23" spans="1:8" x14ac:dyDescent="0.25">
      <c r="A23">
        <v>13</v>
      </c>
      <c r="B23" s="11">
        <v>78</v>
      </c>
      <c r="C23">
        <f t="shared" si="1"/>
        <v>200000</v>
      </c>
      <c r="D23" s="14">
        <v>52630.156168907532</v>
      </c>
      <c r="E23" s="23">
        <f t="shared" si="0"/>
        <v>0.63160002815966998</v>
      </c>
      <c r="F23" s="24">
        <f t="shared" si="2"/>
        <v>6.5037288193085852E-2</v>
      </c>
      <c r="G23" s="22">
        <f t="shared" si="3"/>
        <v>3.9920104763869368E-2</v>
      </c>
      <c r="H23">
        <f t="shared" si="4"/>
        <v>4234.0967752553724</v>
      </c>
    </row>
    <row r="24" spans="1:8" x14ac:dyDescent="0.25">
      <c r="A24">
        <v>14</v>
      </c>
      <c r="B24">
        <v>79</v>
      </c>
      <c r="C24">
        <f t="shared" si="1"/>
        <v>200000</v>
      </c>
      <c r="D24" s="14">
        <v>49207.233534503175</v>
      </c>
      <c r="E24" s="23">
        <f t="shared" si="0"/>
        <v>0.59052247510548839</v>
      </c>
      <c r="F24" s="24">
        <f t="shared" si="2"/>
        <v>7.1247136417284196E-2</v>
      </c>
      <c r="G24" s="22">
        <f t="shared" si="3"/>
        <v>4.1077553054181593E-2</v>
      </c>
      <c r="H24">
        <f t="shared" si="4"/>
        <v>4149.3911270280641</v>
      </c>
    </row>
    <row r="25" spans="1:8" x14ac:dyDescent="0.25">
      <c r="A25">
        <v>15</v>
      </c>
      <c r="B25" s="11">
        <v>80</v>
      </c>
      <c r="C25">
        <f t="shared" si="1"/>
        <v>200000</v>
      </c>
      <c r="D25" s="14">
        <v>45701.359054153269</v>
      </c>
      <c r="E25" s="23">
        <f t="shared" si="0"/>
        <v>0.54844943976417537</v>
      </c>
      <c r="F25" s="24">
        <f t="shared" si="2"/>
        <v>7.8211334681194122E-2</v>
      </c>
      <c r="G25" s="22">
        <f t="shared" si="3"/>
        <v>4.2073035341313042E-2</v>
      </c>
      <c r="H25">
        <f t="shared" si="4"/>
        <v>4047.5698735514466</v>
      </c>
    </row>
    <row r="26" spans="1:8" x14ac:dyDescent="0.25">
      <c r="A26">
        <v>16</v>
      </c>
      <c r="B26">
        <v>81</v>
      </c>
      <c r="C26">
        <f t="shared" si="1"/>
        <v>200000</v>
      </c>
      <c r="D26" s="14">
        <v>42126.994765783464</v>
      </c>
      <c r="E26" s="23">
        <f t="shared" si="0"/>
        <v>0.50555447707506607</v>
      </c>
      <c r="F26" s="24">
        <f t="shared" si="2"/>
        <v>8.6028349239570256E-2</v>
      </c>
      <c r="G26" s="22">
        <f t="shared" si="3"/>
        <v>4.2894962689109334E-2</v>
      </c>
      <c r="H26">
        <f t="shared" si="4"/>
        <v>3930.1353286544404</v>
      </c>
    </row>
    <row r="27" spans="1:8" x14ac:dyDescent="0.25">
      <c r="A27">
        <v>17</v>
      </c>
      <c r="B27" s="11">
        <v>82</v>
      </c>
      <c r="C27">
        <f t="shared" si="1"/>
        <v>200000</v>
      </c>
      <c r="D27" s="14">
        <v>38502.878947659097</v>
      </c>
      <c r="E27" s="23">
        <f t="shared" si="0"/>
        <v>0.46206245996162393</v>
      </c>
      <c r="F27" s="24">
        <f t="shared" si="2"/>
        <v>9.4809811937611177E-2</v>
      </c>
      <c r="G27" s="22">
        <f t="shared" si="3"/>
        <v>4.3492017113442097E-2</v>
      </c>
      <c r="H27">
        <f t="shared" si="4"/>
        <v>3795.0846008219009</v>
      </c>
    </row>
    <row r="28" spans="1:8" x14ac:dyDescent="0.25">
      <c r="A28">
        <v>18</v>
      </c>
      <c r="B28">
        <v>83</v>
      </c>
      <c r="C28">
        <f t="shared" si="1"/>
        <v>200000</v>
      </c>
      <c r="D28" s="14">
        <v>34852.428235574931</v>
      </c>
      <c r="E28" s="23">
        <f t="shared" si="0"/>
        <v>0.41825440502923239</v>
      </c>
      <c r="F28" s="24">
        <f t="shared" si="2"/>
        <v>0.10468156133374429</v>
      </c>
      <c r="G28" s="22">
        <f t="shared" si="3"/>
        <v>4.3808054932391559E-2</v>
      </c>
      <c r="H28">
        <f t="shared" si="4"/>
        <v>3640.6303347956032</v>
      </c>
    </row>
    <row r="29" spans="1:8" x14ac:dyDescent="0.25">
      <c r="A29">
        <v>19</v>
      </c>
      <c r="B29" s="11">
        <v>84</v>
      </c>
      <c r="C29">
        <f t="shared" si="1"/>
        <v>200000</v>
      </c>
      <c r="D29" s="14">
        <v>31204.021631602674</v>
      </c>
      <c r="E29" s="23">
        <f t="shared" si="0"/>
        <v>0.37447088087605612</v>
      </c>
      <c r="F29" s="24">
        <f t="shared" si="2"/>
        <v>0.11570203455953765</v>
      </c>
      <c r="G29" s="22">
        <f t="shared" si="3"/>
        <v>4.3783524153176316E-2</v>
      </c>
      <c r="H29">
        <f t="shared" si="4"/>
        <v>3465.3254530541117</v>
      </c>
    </row>
    <row r="30" spans="1:8" x14ac:dyDescent="0.25">
      <c r="A30">
        <v>20</v>
      </c>
      <c r="B30">
        <v>85</v>
      </c>
      <c r="C30">
        <f t="shared" si="1"/>
        <v>200000</v>
      </c>
      <c r="D30" s="14">
        <v>27593.652842386422</v>
      </c>
      <c r="E30" s="23">
        <f t="shared" si="0"/>
        <v>0.33114383807539416</v>
      </c>
      <c r="F30" s="24">
        <f t="shared" si="2"/>
        <v>0.12734231551880548</v>
      </c>
      <c r="G30" s="22">
        <f t="shared" si="3"/>
        <v>4.332704280066195E-2</v>
      </c>
      <c r="H30">
        <f t="shared" si="4"/>
        <v>3265.9013511115691</v>
      </c>
    </row>
    <row r="31" spans="1:8" x14ac:dyDescent="0.25">
      <c r="A31">
        <v>21</v>
      </c>
      <c r="B31" s="11">
        <v>86</v>
      </c>
      <c r="C31">
        <f t="shared" si="1"/>
        <v>200000</v>
      </c>
      <c r="D31" s="14">
        <v>24079.813195814866</v>
      </c>
      <c r="E31" s="23">
        <f t="shared" si="0"/>
        <v>0.2889752149650891</v>
      </c>
      <c r="F31" s="24">
        <f t="shared" si="2"/>
        <v>0.1394251557042524</v>
      </c>
      <c r="G31" s="22">
        <f t="shared" si="3"/>
        <v>4.2168623110305073E-2</v>
      </c>
      <c r="H31">
        <f t="shared" si="4"/>
        <v>3027.2210585732078</v>
      </c>
    </row>
    <row r="32" spans="1:8" x14ac:dyDescent="0.25">
      <c r="A32">
        <v>22</v>
      </c>
      <c r="B32">
        <v>87</v>
      </c>
      <c r="C32">
        <f t="shared" si="1"/>
        <v>200000</v>
      </c>
      <c r="D32" s="14">
        <v>20722.481491659066</v>
      </c>
      <c r="E32" s="23">
        <f t="shared" si="0"/>
        <v>0.24868480062391171</v>
      </c>
      <c r="F32" s="24">
        <f t="shared" si="2"/>
        <v>0.15186783766288192</v>
      </c>
      <c r="G32" s="22">
        <f t="shared" si="3"/>
        <v>4.0290414341177354E-2</v>
      </c>
      <c r="H32">
        <f t="shared" si="4"/>
        <v>2754.6545897116121</v>
      </c>
    </row>
    <row r="33" spans="1:8" x14ac:dyDescent="0.25">
      <c r="A33">
        <v>23</v>
      </c>
      <c r="B33" s="11">
        <v>88</v>
      </c>
      <c r="C33">
        <f t="shared" si="1"/>
        <v>200000</v>
      </c>
      <c r="D33" s="14">
        <v>17575.403036511711</v>
      </c>
      <c r="E33" s="23">
        <f t="shared" si="0"/>
        <v>0.21091757769353331</v>
      </c>
      <c r="F33" s="24">
        <f t="shared" si="2"/>
        <v>0.16457534039017374</v>
      </c>
      <c r="G33" s="22">
        <f t="shared" si="3"/>
        <v>3.7767222930378382E-2</v>
      </c>
      <c r="H33">
        <f t="shared" si="4"/>
        <v>2459.1848171522965</v>
      </c>
    </row>
    <row r="34" spans="1:8" x14ac:dyDescent="0.25">
      <c r="A34">
        <v>24</v>
      </c>
      <c r="B34">
        <v>89</v>
      </c>
      <c r="C34">
        <f t="shared" ref="C34:C54" si="5">B$1</f>
        <v>200000</v>
      </c>
      <c r="D34" s="14">
        <v>14682.925099283302</v>
      </c>
      <c r="E34" s="23">
        <f t="shared" si="0"/>
        <v>0.17620574555034915</v>
      </c>
      <c r="F34" s="24">
        <f t="shared" si="2"/>
        <v>0.17744315226067719</v>
      </c>
      <c r="G34" s="22">
        <f t="shared" si="3"/>
        <v>3.4711832143184164E-2</v>
      </c>
      <c r="H34">
        <f t="shared" si="4"/>
        <v>2152.6050509438487</v>
      </c>
    </row>
    <row r="35" spans="1:8" x14ac:dyDescent="0.25">
      <c r="A35">
        <v>25</v>
      </c>
      <c r="B35" s="11">
        <v>90</v>
      </c>
      <c r="C35">
        <f t="shared" si="5"/>
        <v>200000</v>
      </c>
      <c r="D35" s="14">
        <v>12077.540585259056</v>
      </c>
      <c r="E35" s="23">
        <f t="shared" si="0"/>
        <v>0.1449392426134524</v>
      </c>
      <c r="F35" s="24">
        <f t="shared" si="2"/>
        <v>0.19050668593293829</v>
      </c>
      <c r="G35" s="22">
        <f t="shared" si="3"/>
        <v>3.1266502936896749E-2</v>
      </c>
      <c r="H35">
        <f t="shared" si="4"/>
        <v>1846.6169957123657</v>
      </c>
    </row>
    <row r="36" spans="1:8" x14ac:dyDescent="0.25">
      <c r="A36">
        <v>26</v>
      </c>
      <c r="B36">
        <v>91</v>
      </c>
      <c r="C36">
        <f t="shared" si="5"/>
        <v>200000</v>
      </c>
      <c r="D36" s="14">
        <v>9776.6883541407933</v>
      </c>
      <c r="E36" s="23">
        <f t="shared" si="0"/>
        <v>0.11732734784153348</v>
      </c>
      <c r="F36" s="24">
        <f t="shared" si="2"/>
        <v>0.2049209097636292</v>
      </c>
      <c r="G36" s="22">
        <f t="shared" si="3"/>
        <v>2.7611894771918923E-2</v>
      </c>
      <c r="H36">
        <f t="shared" si="4"/>
        <v>1553.1179158046864</v>
      </c>
    </row>
    <row r="37" spans="1:8" x14ac:dyDescent="0.25">
      <c r="A37">
        <v>27</v>
      </c>
      <c r="B37" s="11">
        <v>92</v>
      </c>
      <c r="C37">
        <f t="shared" si="5"/>
        <v>200000</v>
      </c>
      <c r="D37" s="14">
        <v>7773.2404821347836</v>
      </c>
      <c r="E37" s="23">
        <f t="shared" si="0"/>
        <v>9.3284520981692667E-2</v>
      </c>
      <c r="F37" s="24">
        <f t="shared" si="2"/>
        <v>0.22108033351331624</v>
      </c>
      <c r="G37" s="22">
        <f t="shared" si="3"/>
        <v>2.4042826859840816E-2</v>
      </c>
      <c r="H37">
        <f t="shared" si="4"/>
        <v>1287.9661516844253</v>
      </c>
    </row>
    <row r="38" spans="1:8" x14ac:dyDescent="0.25">
      <c r="A38">
        <v>28</v>
      </c>
      <c r="B38">
        <v>93</v>
      </c>
      <c r="C38">
        <f t="shared" si="5"/>
        <v>200000</v>
      </c>
      <c r="D38" s="14">
        <v>6054.7298838652141</v>
      </c>
      <c r="E38" s="23">
        <f t="shared" si="0"/>
        <v>7.2661147971430098E-2</v>
      </c>
      <c r="F38" s="24">
        <f t="shared" si="2"/>
        <v>0.23917181227728868</v>
      </c>
      <c r="G38" s="22">
        <f t="shared" si="3"/>
        <v>2.0623373010262562E-2</v>
      </c>
      <c r="H38">
        <f t="shared" si="4"/>
        <v>1052.1782462692763</v>
      </c>
    </row>
    <row r="39" spans="1:8" x14ac:dyDescent="0.25">
      <c r="A39">
        <v>29</v>
      </c>
      <c r="B39" s="11">
        <v>94</v>
      </c>
      <c r="C39">
        <f t="shared" si="5"/>
        <v>200000</v>
      </c>
      <c r="D39" s="14">
        <v>4606.609164691713</v>
      </c>
      <c r="E39" s="23">
        <f t="shared" si="0"/>
        <v>5.5282649528954925E-2</v>
      </c>
      <c r="F39" s="24">
        <f t="shared" si="2"/>
        <v>0.2594012314128924</v>
      </c>
      <c r="G39" s="22">
        <f t="shared" si="3"/>
        <v>1.7378498442475174E-2</v>
      </c>
      <c r="H39">
        <f t="shared" si="4"/>
        <v>844.40845252883889</v>
      </c>
    </row>
    <row r="40" spans="1:8" x14ac:dyDescent="0.25">
      <c r="A40">
        <v>30</v>
      </c>
      <c r="B40">
        <v>95</v>
      </c>
      <c r="C40">
        <f t="shared" si="5"/>
        <v>200000</v>
      </c>
      <c r="D40" s="14">
        <v>3411.6490747327671</v>
      </c>
      <c r="E40" s="23">
        <f t="shared" si="0"/>
        <v>4.0942262165376657E-2</v>
      </c>
      <c r="F40" s="24">
        <f t="shared" si="2"/>
        <v>0.28170807749601501</v>
      </c>
      <c r="G40" s="22">
        <f t="shared" si="3"/>
        <v>1.4340387363578263E-2</v>
      </c>
      <c r="H40">
        <f t="shared" si="4"/>
        <v>663.60844818428927</v>
      </c>
    </row>
    <row r="41" spans="1:8" x14ac:dyDescent="0.25">
      <c r="A41">
        <v>31</v>
      </c>
      <c r="B41" s="11">
        <v>96</v>
      </c>
      <c r="C41">
        <f t="shared" si="5"/>
        <v>200000</v>
      </c>
      <c r="D41" s="14">
        <v>2450.559972798741</v>
      </c>
      <c r="E41" s="23">
        <f t="shared" si="0"/>
        <v>2.9408496202430572E-2</v>
      </c>
      <c r="F41" s="24">
        <f t="shared" si="2"/>
        <v>0.30412632509544535</v>
      </c>
      <c r="G41" s="22">
        <f t="shared" si="3"/>
        <v>1.1533765962946091E-2</v>
      </c>
      <c r="H41">
        <f t="shared" si="4"/>
        <v>508.31492226671281</v>
      </c>
    </row>
    <row r="42" spans="1:8" x14ac:dyDescent="0.25">
      <c r="A42">
        <v>32</v>
      </c>
      <c r="B42">
        <v>97</v>
      </c>
      <c r="C42">
        <f t="shared" si="5"/>
        <v>200000</v>
      </c>
      <c r="D42" s="14">
        <v>1705.2801738454655</v>
      </c>
      <c r="E42" s="23">
        <f t="shared" si="0"/>
        <v>2.0464598325802E-2</v>
      </c>
      <c r="F42" s="24">
        <f t="shared" si="2"/>
        <v>0.32604888359852724</v>
      </c>
      <c r="G42" s="22">
        <f t="shared" si="3"/>
        <v>8.9438978766285693E-3</v>
      </c>
      <c r="H42">
        <f t="shared" si="4"/>
        <v>375.40431233249251</v>
      </c>
    </row>
    <row r="43" spans="1:8" x14ac:dyDescent="0.25">
      <c r="A43">
        <v>33</v>
      </c>
      <c r="B43" s="11">
        <v>98</v>
      </c>
      <c r="C43">
        <f t="shared" si="5"/>
        <v>200000</v>
      </c>
      <c r="D43" s="14">
        <v>1149.2754769404489</v>
      </c>
      <c r="E43" s="23">
        <f t="shared" si="0"/>
        <v>1.3792138888381969E-2</v>
      </c>
      <c r="F43" s="24">
        <f t="shared" si="2"/>
        <v>0.34720517409050133</v>
      </c>
      <c r="G43" s="22">
        <f t="shared" si="3"/>
        <v>6.672459437420032E-3</v>
      </c>
      <c r="H43">
        <f t="shared" si="4"/>
        <v>266.72828262864903</v>
      </c>
    </row>
    <row r="44" spans="1:8" x14ac:dyDescent="0.25">
      <c r="A44">
        <v>34</v>
      </c>
      <c r="B44">
        <v>99</v>
      </c>
      <c r="C44">
        <f t="shared" si="5"/>
        <v>200000</v>
      </c>
      <c r="D44" s="14">
        <v>750.24108489139644</v>
      </c>
      <c r="E44" s="23">
        <f t="shared" si="0"/>
        <v>9.0034369045609349E-3</v>
      </c>
      <c r="F44" s="24">
        <f t="shared" si="2"/>
        <v>0.36806679580811141</v>
      </c>
      <c r="G44" s="22">
        <f t="shared" si="3"/>
        <v>4.7887019838210353E-3</v>
      </c>
      <c r="H44">
        <f t="shared" si="4"/>
        <v>182.31048131422727</v>
      </c>
    </row>
    <row r="45" spans="1:8" x14ac:dyDescent="0.25">
      <c r="A45">
        <v>35</v>
      </c>
      <c r="B45" s="11">
        <v>100</v>
      </c>
      <c r="C45">
        <f t="shared" si="5"/>
        <v>200000</v>
      </c>
      <c r="D45" s="14">
        <v>474.10225269181882</v>
      </c>
      <c r="E45" s="23">
        <f t="shared" si="0"/>
        <v>5.68957073183869E-3</v>
      </c>
      <c r="F45" s="24">
        <f t="shared" si="2"/>
        <v>0.3896553882588093</v>
      </c>
      <c r="G45" s="22">
        <f t="shared" si="3"/>
        <v>3.3138661727222444E-3</v>
      </c>
      <c r="H45">
        <f t="shared" si="4"/>
        <v>120.15434881461368</v>
      </c>
    </row>
    <row r="46" spans="1:8" x14ac:dyDescent="0.25">
      <c r="A46">
        <v>36</v>
      </c>
      <c r="B46">
        <v>101</v>
      </c>
      <c r="C46">
        <f t="shared" si="5"/>
        <v>200000</v>
      </c>
      <c r="D46" s="14">
        <v>289.36575534481204</v>
      </c>
      <c r="E46" s="23">
        <f t="shared" si="0"/>
        <v>3.4725988392981274E-3</v>
      </c>
      <c r="F46" s="24">
        <f t="shared" si="2"/>
        <v>0.41995359654422848</v>
      </c>
      <c r="G46" s="22">
        <f t="shared" si="3"/>
        <v>2.2169718925405626E-3</v>
      </c>
      <c r="H46">
        <f t="shared" si="4"/>
        <v>76.555327050918422</v>
      </c>
    </row>
    <row r="47" spans="1:8" x14ac:dyDescent="0.25">
      <c r="A47">
        <v>37</v>
      </c>
      <c r="B47" s="11">
        <v>102</v>
      </c>
      <c r="C47">
        <f t="shared" si="5"/>
        <v>200000</v>
      </c>
      <c r="D47" s="14">
        <v>167.84556567102092</v>
      </c>
      <c r="E47" s="23">
        <f t="shared" si="0"/>
        <v>2.0142684673795657E-3</v>
      </c>
      <c r="F47" s="24">
        <f t="shared" si="2"/>
        <v>0.44468891231471663</v>
      </c>
      <c r="G47" s="22">
        <f t="shared" si="3"/>
        <v>1.458330371918562E-3</v>
      </c>
      <c r="H47">
        <f t="shared" si="4"/>
        <v>47.960295557994748</v>
      </c>
    </row>
    <row r="48" spans="1:8" x14ac:dyDescent="0.25">
      <c r="A48">
        <v>38</v>
      </c>
      <c r="B48">
        <v>103</v>
      </c>
      <c r="C48">
        <f t="shared" si="5"/>
        <v>200000</v>
      </c>
      <c r="D48" s="14">
        <v>93.206503635926282</v>
      </c>
      <c r="E48" s="23">
        <f t="shared" si="0"/>
        <v>1.1185456135107152E-3</v>
      </c>
      <c r="F48" s="24">
        <f t="shared" si="2"/>
        <v>0.47031668174091412</v>
      </c>
      <c r="G48" s="22">
        <f t="shared" si="3"/>
        <v>8.9572285386885035E-4</v>
      </c>
      <c r="H48">
        <f t="shared" si="4"/>
        <v>28.05500084651052</v>
      </c>
    </row>
    <row r="49" spans="1:8" x14ac:dyDescent="0.25">
      <c r="A49">
        <v>39</v>
      </c>
      <c r="B49" s="11">
        <v>104</v>
      </c>
      <c r="C49">
        <f t="shared" si="5"/>
        <v>200000</v>
      </c>
      <c r="D49" s="14">
        <v>49.369930129204988</v>
      </c>
      <c r="E49" s="23">
        <f t="shared" si="0"/>
        <v>5.9247495218850063E-4</v>
      </c>
      <c r="F49" s="24">
        <f t="shared" si="2"/>
        <v>0.49681384394699746</v>
      </c>
      <c r="G49" s="22">
        <f t="shared" si="3"/>
        <v>5.2607066132221456E-4</v>
      </c>
      <c r="H49">
        <f t="shared" si="4"/>
        <v>15.692473865391191</v>
      </c>
    </row>
    <row r="50" spans="1:8" x14ac:dyDescent="0.25">
      <c r="A50">
        <v>40</v>
      </c>
      <c r="B50">
        <v>105</v>
      </c>
      <c r="C50">
        <f t="shared" si="5"/>
        <v>200000</v>
      </c>
      <c r="D50" s="14">
        <v>24.842265366319975</v>
      </c>
      <c r="E50" s="23">
        <f t="shared" si="0"/>
        <v>2.9812519374941814E-4</v>
      </c>
      <c r="F50" s="24">
        <f t="shared" si="2"/>
        <v>0.52415166571672467</v>
      </c>
      <c r="G50" s="22">
        <f t="shared" si="3"/>
        <v>2.9434975843908254E-4</v>
      </c>
      <c r="H50">
        <f t="shared" si="4"/>
        <v>8.362222454480289</v>
      </c>
    </row>
    <row r="51" spans="1:8" x14ac:dyDescent="0.25">
      <c r="A51">
        <v>41</v>
      </c>
      <c r="B51" s="11">
        <v>106</v>
      </c>
      <c r="C51">
        <f t="shared" si="5"/>
        <v>200000</v>
      </c>
      <c r="D51" s="14">
        <v>11.821150594386461</v>
      </c>
      <c r="E51" s="23">
        <f t="shared" si="0"/>
        <v>1.4186237685353935E-4</v>
      </c>
      <c r="F51" s="24">
        <f t="shared" si="2"/>
        <v>0.55229571109945919</v>
      </c>
      <c r="G51" s="22">
        <f t="shared" si="3"/>
        <v>1.562628168958788E-4</v>
      </c>
      <c r="H51">
        <f t="shared" si="4"/>
        <v>4.2278968465025688</v>
      </c>
    </row>
    <row r="52" spans="1:8" x14ac:dyDescent="0.25">
      <c r="A52">
        <v>42</v>
      </c>
      <c r="B52">
        <v>107</v>
      </c>
      <c r="C52">
        <f t="shared" si="5"/>
        <v>200000</v>
      </c>
      <c r="D52" s="14">
        <v>5.292379820845996</v>
      </c>
      <c r="E52" s="23">
        <f t="shared" si="0"/>
        <v>6.3512394550954378E-5</v>
      </c>
      <c r="F52" s="24">
        <f t="shared" si="2"/>
        <v>0.58120588839177878</v>
      </c>
      <c r="G52" s="22">
        <f t="shared" si="3"/>
        <v>7.8349982302584968E-5</v>
      </c>
      <c r="H52">
        <f t="shared" si="4"/>
        <v>2.0189164071447392</v>
      </c>
    </row>
    <row r="53" spans="1:8" x14ac:dyDescent="0.25">
      <c r="A53">
        <v>43</v>
      </c>
      <c r="B53" s="11">
        <v>108</v>
      </c>
      <c r="C53">
        <f t="shared" si="5"/>
        <v>200000</v>
      </c>
      <c r="D53" s="14">
        <v>2.2164175053644755</v>
      </c>
      <c r="E53" s="23">
        <f t="shared" si="0"/>
        <v>2.6598616852077764E-5</v>
      </c>
      <c r="F53" s="24">
        <f t="shared" si="2"/>
        <v>0.61083657854298101</v>
      </c>
      <c r="G53" s="22">
        <f t="shared" si="3"/>
        <v>3.6913777698876608E-5</v>
      </c>
      <c r="H53">
        <f t="shared" si="4"/>
        <v>0.90589659682845602</v>
      </c>
    </row>
    <row r="54" spans="1:8" x14ac:dyDescent="0.25">
      <c r="A54">
        <v>44</v>
      </c>
      <c r="B54">
        <v>109</v>
      </c>
      <c r="C54">
        <f t="shared" si="5"/>
        <v>200000</v>
      </c>
      <c r="D54" s="14">
        <v>0.86254861976486996</v>
      </c>
      <c r="E54" s="23">
        <f t="shared" si="0"/>
        <v>1.0351208740178906E-5</v>
      </c>
      <c r="F54" s="24">
        <f t="shared" si="2"/>
        <v>1</v>
      </c>
      <c r="G54" s="22">
        <f t="shared" si="3"/>
        <v>1.6247408111898858E-5</v>
      </c>
      <c r="H54">
        <f t="shared" si="4"/>
        <v>0.37973875837590171</v>
      </c>
    </row>
    <row r="55" spans="1:8" x14ac:dyDescent="0.25">
      <c r="B55" s="11"/>
    </row>
    <row r="57" spans="1:8" x14ac:dyDescent="0.25">
      <c r="A57" t="s">
        <v>16</v>
      </c>
      <c r="H57">
        <f>SUM(H11:H55)</f>
        <v>96252.035406579162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9" workbookViewId="0">
      <selection activeCell="G10" sqref="G10"/>
    </sheetView>
  </sheetViews>
  <sheetFormatPr defaultRowHeight="15" x14ac:dyDescent="0.25"/>
  <cols>
    <col min="2" max="2" width="11.7109375" customWidth="1"/>
    <col min="5" max="5" width="7.28515625" customWidth="1"/>
    <col min="6" max="6" width="12.7109375" customWidth="1"/>
    <col min="8" max="8" width="12.5703125" customWidth="1"/>
  </cols>
  <sheetData>
    <row r="1" spans="1:8" x14ac:dyDescent="0.25">
      <c r="A1" t="s">
        <v>25</v>
      </c>
      <c r="B1">
        <v>500000</v>
      </c>
    </row>
    <row r="2" spans="1:8" x14ac:dyDescent="0.25">
      <c r="A2" t="s">
        <v>18</v>
      </c>
      <c r="B2" s="20">
        <v>2.5000000000000001E-2</v>
      </c>
    </row>
    <row r="3" spans="1:8" x14ac:dyDescent="0.25">
      <c r="A3" t="s">
        <v>24</v>
      </c>
      <c r="B3">
        <f>B1*SUMPRODUCT(F10:F39,G10:G39)</f>
        <v>245982.21959616762</v>
      </c>
    </row>
    <row r="7" spans="1:8" x14ac:dyDescent="0.25">
      <c r="A7" t="s">
        <v>2</v>
      </c>
      <c r="B7" t="s">
        <v>10</v>
      </c>
      <c r="C7" t="s">
        <v>14</v>
      </c>
      <c r="D7" t="s">
        <v>7</v>
      </c>
      <c r="E7" t="s">
        <v>22</v>
      </c>
      <c r="F7" t="s">
        <v>15</v>
      </c>
      <c r="G7" t="s">
        <v>23</v>
      </c>
      <c r="H7" t="s">
        <v>26</v>
      </c>
    </row>
    <row r="9" spans="1:8" x14ac:dyDescent="0.25">
      <c r="A9">
        <v>0</v>
      </c>
      <c r="B9" s="11">
        <v>35</v>
      </c>
      <c r="D9" s="19">
        <v>99055.925591090039</v>
      </c>
      <c r="E9" s="21">
        <f>D9-D10</f>
        <v>86.542648237285903</v>
      </c>
    </row>
    <row r="10" spans="1:8" x14ac:dyDescent="0.25">
      <c r="A10">
        <v>1</v>
      </c>
      <c r="B10" s="11">
        <v>36</v>
      </c>
      <c r="C10">
        <f t="shared" ref="C10:C31" si="0">B$1</f>
        <v>500000</v>
      </c>
      <c r="D10" s="19">
        <v>98969.382942852753</v>
      </c>
      <c r="E10" s="21">
        <f t="shared" ref="E10:E38" si="1">D10-D11</f>
        <v>94.205063773537404</v>
      </c>
      <c r="F10" s="26">
        <f>E9/D$9</f>
        <v>8.7367462088578285E-4</v>
      </c>
      <c r="G10" s="25">
        <f>(1+B$2)^-A10</f>
        <v>0.97560975609756106</v>
      </c>
      <c r="H10" s="25">
        <f>C10*F10*G10</f>
        <v>426.18274189550385</v>
      </c>
    </row>
    <row r="11" spans="1:8" x14ac:dyDescent="0.25">
      <c r="A11">
        <v>2</v>
      </c>
      <c r="B11" s="11">
        <v>37</v>
      </c>
      <c r="C11">
        <f t="shared" si="0"/>
        <v>500000</v>
      </c>
      <c r="D11" s="19">
        <v>98875.177879079216</v>
      </c>
      <c r="E11" s="21">
        <f t="shared" si="1"/>
        <v>102.60645069569</v>
      </c>
      <c r="F11" s="26">
        <f t="shared" ref="F11:F38" si="2">E10/D$9</f>
        <v>9.5102905970938744E-4</v>
      </c>
      <c r="G11" s="25">
        <f t="shared" ref="G11:G39" si="3">(1+B$2)^-A11</f>
        <v>0.95181439619274244</v>
      </c>
      <c r="H11" s="25">
        <f t="shared" ref="H11:H39" si="4">C11*F11*G11</f>
        <v>452.6015751145211</v>
      </c>
    </row>
    <row r="12" spans="1:8" x14ac:dyDescent="0.25">
      <c r="A12">
        <v>3</v>
      </c>
      <c r="B12" s="11">
        <v>38</v>
      </c>
      <c r="C12">
        <f t="shared" si="0"/>
        <v>500000</v>
      </c>
      <c r="D12" s="19">
        <v>98772.571428383526</v>
      </c>
      <c r="E12" s="21">
        <f t="shared" si="1"/>
        <v>111.82157387890038</v>
      </c>
      <c r="F12" s="26">
        <f t="shared" si="2"/>
        <v>1.0358436416944585E-3</v>
      </c>
      <c r="G12" s="25">
        <f t="shared" si="3"/>
        <v>0.92859941091974885</v>
      </c>
      <c r="H12" s="25">
        <f t="shared" si="4"/>
        <v>480.94189774122077</v>
      </c>
    </row>
    <row r="13" spans="1:8" x14ac:dyDescent="0.25">
      <c r="A13">
        <v>4</v>
      </c>
      <c r="B13" s="11">
        <v>39</v>
      </c>
      <c r="C13">
        <f t="shared" si="0"/>
        <v>500000</v>
      </c>
      <c r="D13" s="19">
        <v>98660.749854504626</v>
      </c>
      <c r="E13" s="21">
        <f t="shared" si="1"/>
        <v>121.93243918773078</v>
      </c>
      <c r="F13" s="26">
        <f t="shared" si="2"/>
        <v>1.1288731412243611E-3</v>
      </c>
      <c r="G13" s="25">
        <f t="shared" si="3"/>
        <v>0.90595064479975507</v>
      </c>
      <c r="H13" s="25">
        <f t="shared" si="4"/>
        <v>511.35167509466743</v>
      </c>
    </row>
    <row r="14" spans="1:8" x14ac:dyDescent="0.25">
      <c r="A14">
        <v>5</v>
      </c>
      <c r="B14" s="11">
        <v>40</v>
      </c>
      <c r="C14">
        <f t="shared" si="0"/>
        <v>500000</v>
      </c>
      <c r="D14" s="19">
        <v>98538.817415316895</v>
      </c>
      <c r="E14" s="21">
        <f t="shared" si="1"/>
        <v>133.02892308178707</v>
      </c>
      <c r="F14" s="26">
        <f t="shared" si="2"/>
        <v>1.2309454326950276E-3</v>
      </c>
      <c r="G14" s="25">
        <f t="shared" si="3"/>
        <v>0.88385428760951712</v>
      </c>
      <c r="H14" s="25">
        <f t="shared" si="4"/>
        <v>543.98819925042619</v>
      </c>
    </row>
    <row r="15" spans="1:8" x14ac:dyDescent="0.25">
      <c r="A15">
        <v>6</v>
      </c>
      <c r="B15" s="11">
        <v>41</v>
      </c>
      <c r="C15">
        <f t="shared" si="0"/>
        <v>500000</v>
      </c>
      <c r="D15" s="19">
        <v>98405.788492235108</v>
      </c>
      <c r="E15" s="21">
        <f t="shared" si="1"/>
        <v>145.20944047707599</v>
      </c>
      <c r="F15" s="26">
        <f t="shared" si="2"/>
        <v>1.3429678465772961E-3</v>
      </c>
      <c r="G15" s="25">
        <f t="shared" si="3"/>
        <v>0.86229686596050459</v>
      </c>
      <c r="H15" s="25">
        <f t="shared" si="4"/>
        <v>579.0184825946651</v>
      </c>
    </row>
    <row r="16" spans="1:8" x14ac:dyDescent="0.25">
      <c r="A16">
        <v>7</v>
      </c>
      <c r="B16" s="11">
        <v>42</v>
      </c>
      <c r="C16">
        <f t="shared" si="0"/>
        <v>500000</v>
      </c>
      <c r="D16" s="19">
        <v>98260.579051758032</v>
      </c>
      <c r="E16" s="21">
        <f t="shared" si="1"/>
        <v>158.58164902441786</v>
      </c>
      <c r="F16" s="26">
        <f t="shared" si="2"/>
        <v>1.4659339116824869E-3</v>
      </c>
      <c r="G16" s="25">
        <f t="shared" si="3"/>
        <v>0.84126523508341911</v>
      </c>
      <c r="H16" s="25">
        <f t="shared" si="4"/>
        <v>616.61961841416178</v>
      </c>
    </row>
    <row r="17" spans="1:8" x14ac:dyDescent="0.25">
      <c r="A17">
        <v>8</v>
      </c>
      <c r="B17" s="11">
        <v>43</v>
      </c>
      <c r="C17">
        <f t="shared" si="0"/>
        <v>500000</v>
      </c>
      <c r="D17" s="19">
        <v>98101.997402733614</v>
      </c>
      <c r="E17" s="21">
        <f t="shared" si="1"/>
        <v>173.26318657507363</v>
      </c>
      <c r="F17" s="26">
        <f t="shared" si="2"/>
        <v>1.6009304650693415E-3</v>
      </c>
      <c r="G17" s="25">
        <f t="shared" si="3"/>
        <v>0.82074657081309188</v>
      </c>
      <c r="H17" s="25">
        <f t="shared" si="4"/>
        <v>656.97909465793521</v>
      </c>
    </row>
    <row r="18" spans="1:8" x14ac:dyDescent="0.25">
      <c r="A18">
        <v>9</v>
      </c>
      <c r="B18" s="11">
        <v>44</v>
      </c>
      <c r="C18">
        <f t="shared" si="0"/>
        <v>500000</v>
      </c>
      <c r="D18" s="19">
        <v>97928.73421615854</v>
      </c>
      <c r="E18" s="21">
        <f t="shared" si="1"/>
        <v>189.38243683350447</v>
      </c>
      <c r="F18" s="26">
        <f t="shared" si="2"/>
        <v>1.7491450969860853E-3</v>
      </c>
      <c r="G18" s="25">
        <f t="shared" si="3"/>
        <v>0.8007283617688703</v>
      </c>
      <c r="H18" s="25">
        <f t="shared" si="4"/>
        <v>700.29504400285987</v>
      </c>
    </row>
    <row r="19" spans="1:8" x14ac:dyDescent="0.25">
      <c r="A19">
        <v>10</v>
      </c>
      <c r="B19" s="11">
        <v>45</v>
      </c>
      <c r="C19">
        <f t="shared" si="0"/>
        <v>500000</v>
      </c>
      <c r="D19" s="19">
        <v>97739.351779325036</v>
      </c>
      <c r="E19" s="21">
        <f t="shared" si="1"/>
        <v>207.07931596618437</v>
      </c>
      <c r="F19" s="26">
        <f t="shared" si="2"/>
        <v>1.911873880370254E-3</v>
      </c>
      <c r="G19" s="25">
        <f t="shared" si="3"/>
        <v>0.78119840172572708</v>
      </c>
      <c r="H19" s="25">
        <f t="shared" si="4"/>
        <v>746.77640982320315</v>
      </c>
    </row>
    <row r="20" spans="1:8" x14ac:dyDescent="0.25">
      <c r="A20">
        <v>11</v>
      </c>
      <c r="B20" s="11">
        <v>46</v>
      </c>
      <c r="C20">
        <f t="shared" si="0"/>
        <v>500000</v>
      </c>
      <c r="D20" s="19">
        <v>97532.272463358851</v>
      </c>
      <c r="E20" s="21">
        <f t="shared" si="1"/>
        <v>226.50607015036803</v>
      </c>
      <c r="F20" s="26">
        <f t="shared" si="2"/>
        <v>2.0905293119063127E-3</v>
      </c>
      <c r="G20" s="25">
        <f t="shared" si="3"/>
        <v>0.7621447821714411</v>
      </c>
      <c r="H20" s="25">
        <f t="shared" si="4"/>
        <v>796.64300352292469</v>
      </c>
    </row>
    <row r="21" spans="1:8" x14ac:dyDescent="0.25">
      <c r="A21">
        <v>12</v>
      </c>
      <c r="B21" s="11">
        <v>47</v>
      </c>
      <c r="C21">
        <f t="shared" si="0"/>
        <v>500000</v>
      </c>
      <c r="D21" s="19">
        <v>97305.766393208483</v>
      </c>
      <c r="E21" s="21">
        <f t="shared" si="1"/>
        <v>247.82807059583138</v>
      </c>
      <c r="F21" s="26">
        <f t="shared" si="2"/>
        <v>2.2866483635254828E-3</v>
      </c>
      <c r="G21" s="25">
        <f t="shared" si="3"/>
        <v>0.74355588504530845</v>
      </c>
      <c r="H21" s="25">
        <f t="shared" si="4"/>
        <v>850.12542386429823</v>
      </c>
    </row>
    <row r="22" spans="1:8" x14ac:dyDescent="0.25">
      <c r="A22">
        <v>13</v>
      </c>
      <c r="B22" s="11">
        <v>48</v>
      </c>
      <c r="C22">
        <f t="shared" si="0"/>
        <v>500000</v>
      </c>
      <c r="D22" s="19">
        <v>97057.938322612652</v>
      </c>
      <c r="E22" s="21">
        <f t="shared" si="1"/>
        <v>271.22458832942357</v>
      </c>
      <c r="F22" s="26">
        <f t="shared" si="2"/>
        <v>2.5019005083944542E-3</v>
      </c>
      <c r="G22" s="25">
        <f t="shared" si="3"/>
        <v>0.72542037565395945</v>
      </c>
      <c r="H22" s="25">
        <f t="shared" si="4"/>
        <v>907.46480332416866</v>
      </c>
    </row>
    <row r="23" spans="1:8" x14ac:dyDescent="0.25">
      <c r="A23">
        <v>14</v>
      </c>
      <c r="B23" s="11">
        <v>49</v>
      </c>
      <c r="C23">
        <f t="shared" si="0"/>
        <v>500000</v>
      </c>
      <c r="D23" s="19">
        <v>96786.713734283228</v>
      </c>
      <c r="E23" s="21">
        <f t="shared" si="1"/>
        <v>296.88952584960498</v>
      </c>
      <c r="F23" s="26">
        <f t="shared" si="2"/>
        <v>2.7380955426034594E-3</v>
      </c>
      <c r="G23" s="25">
        <f t="shared" si="3"/>
        <v>0.70772719575996057</v>
      </c>
      <c r="H23" s="25">
        <f t="shared" si="4"/>
        <v>968.91234004479691</v>
      </c>
    </row>
    <row r="24" spans="1:8" x14ac:dyDescent="0.25">
      <c r="A24">
        <v>15</v>
      </c>
      <c r="B24" s="11">
        <v>50</v>
      </c>
      <c r="C24">
        <f t="shared" si="0"/>
        <v>500000</v>
      </c>
      <c r="D24" s="19">
        <v>96489.824208433623</v>
      </c>
      <c r="E24" s="21">
        <f t="shared" si="1"/>
        <v>325.03207647461386</v>
      </c>
      <c r="F24" s="26">
        <f t="shared" si="2"/>
        <v>2.9971909714436086E-3</v>
      </c>
      <c r="G24" s="25">
        <f t="shared" si="3"/>
        <v>0.69046555683898581</v>
      </c>
      <c r="H24" s="25">
        <f t="shared" si="4"/>
        <v>1034.7285665252962</v>
      </c>
    </row>
    <row r="25" spans="1:8" x14ac:dyDescent="0.25">
      <c r="A25">
        <v>16</v>
      </c>
      <c r="B25" s="11">
        <v>51</v>
      </c>
      <c r="C25">
        <f t="shared" si="0"/>
        <v>500000</v>
      </c>
      <c r="D25" s="19">
        <v>96164.79213195901</v>
      </c>
      <c r="E25" s="21">
        <f t="shared" si="1"/>
        <v>355.87727463759074</v>
      </c>
      <c r="F25" s="26">
        <f t="shared" si="2"/>
        <v>3.281298665729192E-3</v>
      </c>
      <c r="G25" s="25">
        <f t="shared" si="3"/>
        <v>0.67362493350144959</v>
      </c>
      <c r="H25" s="25">
        <f t="shared" si="4"/>
        <v>1105.1822977501113</v>
      </c>
    </row>
    <row r="26" spans="1:8" x14ac:dyDescent="0.25">
      <c r="A26">
        <v>17</v>
      </c>
      <c r="B26" s="11">
        <v>52</v>
      </c>
      <c r="C26">
        <f t="shared" si="0"/>
        <v>500000</v>
      </c>
      <c r="D26" s="19">
        <v>95808.914857321419</v>
      </c>
      <c r="E26" s="21">
        <f t="shared" si="1"/>
        <v>389.66639133034914</v>
      </c>
      <c r="F26" s="26">
        <f t="shared" si="2"/>
        <v>3.5926904171960155E-3</v>
      </c>
      <c r="G26" s="25">
        <f t="shared" si="3"/>
        <v>0.65719505707458503</v>
      </c>
      <c r="H26" s="25">
        <f t="shared" si="4"/>
        <v>1180.5491918902251</v>
      </c>
    </row>
    <row r="27" spans="1:8" x14ac:dyDescent="0.25">
      <c r="A27">
        <v>18</v>
      </c>
      <c r="B27" s="11">
        <v>53</v>
      </c>
      <c r="C27">
        <f t="shared" si="0"/>
        <v>500000</v>
      </c>
      <c r="D27" s="19">
        <v>95419.24846599107</v>
      </c>
      <c r="E27" s="21">
        <f t="shared" si="1"/>
        <v>426.65711815346731</v>
      </c>
      <c r="F27" s="26">
        <f t="shared" si="2"/>
        <v>3.9338019306277543E-3</v>
      </c>
      <c r="G27" s="25">
        <f t="shared" si="3"/>
        <v>0.64116590934105855</v>
      </c>
      <c r="H27" s="25">
        <f t="shared" si="4"/>
        <v>1261.1098460092778</v>
      </c>
    </row>
    <row r="28" spans="1:8" x14ac:dyDescent="0.25">
      <c r="A28">
        <v>19</v>
      </c>
      <c r="B28" s="11">
        <v>54</v>
      </c>
      <c r="C28">
        <f t="shared" si="0"/>
        <v>500000</v>
      </c>
      <c r="D28" s="19">
        <v>94992.591347837602</v>
      </c>
      <c r="E28" s="21">
        <f t="shared" si="1"/>
        <v>467.1234707810072</v>
      </c>
      <c r="F28" s="26">
        <f t="shared" si="2"/>
        <v>4.3072346818981682E-3</v>
      </c>
      <c r="G28" s="25">
        <f t="shared" si="3"/>
        <v>0.62552771643030103</v>
      </c>
      <c r="H28" s="25">
        <f t="shared" si="4"/>
        <v>1347.1473373485774</v>
      </c>
    </row>
    <row r="29" spans="1:8" x14ac:dyDescent="0.25">
      <c r="A29">
        <v>20</v>
      </c>
      <c r="B29" s="11">
        <v>55</v>
      </c>
      <c r="C29">
        <f t="shared" si="0"/>
        <v>500000</v>
      </c>
      <c r="D29" s="19">
        <v>94525.467877056595</v>
      </c>
      <c r="E29" s="21">
        <f t="shared" si="1"/>
        <v>511.35532789088029</v>
      </c>
      <c r="F29" s="26">
        <f t="shared" si="2"/>
        <v>4.7157549434177857E-3</v>
      </c>
      <c r="G29" s="25">
        <f t="shared" si="3"/>
        <v>0.61027094285883032</v>
      </c>
      <c r="H29" s="25">
        <f t="shared" si="4"/>
        <v>1438.944107805381</v>
      </c>
    </row>
    <row r="30" spans="1:8" x14ac:dyDescent="0.25">
      <c r="A30">
        <v>21</v>
      </c>
      <c r="B30" s="11">
        <v>56</v>
      </c>
      <c r="C30">
        <f t="shared" si="0"/>
        <v>500000</v>
      </c>
      <c r="D30" s="19">
        <v>94014.112549165715</v>
      </c>
      <c r="E30" s="21">
        <f t="shared" si="1"/>
        <v>559.65750456548994</v>
      </c>
      <c r="F30" s="26">
        <f t="shared" si="2"/>
        <v>5.1622891294942994E-3</v>
      </c>
      <c r="G30" s="25">
        <f t="shared" si="3"/>
        <v>0.59538628571593211</v>
      </c>
      <c r="H30" s="25">
        <f t="shared" si="4"/>
        <v>1536.7780753006716</v>
      </c>
    </row>
    <row r="31" spans="1:8" x14ac:dyDescent="0.25">
      <c r="A31">
        <v>22</v>
      </c>
      <c r="B31" s="11">
        <v>57</v>
      </c>
      <c r="C31">
        <f t="shared" si="0"/>
        <v>500000</v>
      </c>
      <c r="D31" s="19">
        <v>93454.455044600225</v>
      </c>
      <c r="E31" s="21">
        <f t="shared" si="1"/>
        <v>612.34823971883452</v>
      </c>
      <c r="F31" s="26">
        <f t="shared" si="2"/>
        <v>5.6499144420273876E-3</v>
      </c>
      <c r="G31" s="25">
        <f t="shared" si="3"/>
        <v>0.5808646689911533</v>
      </c>
      <c r="H31" s="25">
        <f t="shared" si="4"/>
        <v>1640.9178410982877</v>
      </c>
    </row>
    <row r="32" spans="1:8" x14ac:dyDescent="0.25">
      <c r="A32">
        <v>23</v>
      </c>
      <c r="B32" s="11">
        <v>58</v>
      </c>
      <c r="C32">
        <f t="shared" ref="C32:C39" si="5">B$1</f>
        <v>500000</v>
      </c>
      <c r="D32" s="19">
        <v>92842.10680488139</v>
      </c>
      <c r="E32" s="21">
        <f t="shared" si="1"/>
        <v>669.75695520827139</v>
      </c>
      <c r="F32" s="26">
        <f t="shared" si="2"/>
        <v>6.1818436006206429E-3</v>
      </c>
      <c r="G32" s="25">
        <f t="shared" si="3"/>
        <v>0.5666972380401496</v>
      </c>
      <c r="H32" s="25">
        <f t="shared" si="4"/>
        <v>1751.6168472339459</v>
      </c>
    </row>
    <row r="33" spans="1:8" x14ac:dyDescent="0.25">
      <c r="A33">
        <v>24</v>
      </c>
      <c r="B33" s="11">
        <v>59</v>
      </c>
      <c r="C33">
        <f t="shared" si="5"/>
        <v>500000</v>
      </c>
      <c r="D33" s="19">
        <v>92172.349849673119</v>
      </c>
      <c r="E33" s="21">
        <f t="shared" si="1"/>
        <v>732.22112007721444</v>
      </c>
      <c r="F33" s="26">
        <f t="shared" si="2"/>
        <v>6.7614022201263968E-3</v>
      </c>
      <c r="G33" s="25">
        <f t="shared" si="3"/>
        <v>0.55287535418551181</v>
      </c>
      <c r="H33" s="25">
        <f t="shared" si="4"/>
        <v>1869.1063236215439</v>
      </c>
    </row>
    <row r="34" spans="1:8" x14ac:dyDescent="0.25">
      <c r="A34">
        <v>25</v>
      </c>
      <c r="B34" s="11">
        <v>60</v>
      </c>
      <c r="C34">
        <f t="shared" si="5"/>
        <v>500000</v>
      </c>
      <c r="D34" s="19">
        <v>91440.128729595905</v>
      </c>
      <c r="E34" s="21">
        <f t="shared" si="1"/>
        <v>800.08202715739026</v>
      </c>
      <c r="F34" s="26">
        <f t="shared" si="2"/>
        <v>7.3919971542124163E-3</v>
      </c>
      <c r="G34" s="25">
        <f t="shared" si="3"/>
        <v>0.53939058944927987</v>
      </c>
      <c r="H34" s="25">
        <f t="shared" si="4"/>
        <v>1993.5868511090171</v>
      </c>
    </row>
    <row r="35" spans="1:8" x14ac:dyDescent="0.25">
      <c r="A35">
        <v>26</v>
      </c>
      <c r="B35" s="11">
        <v>61</v>
      </c>
      <c r="C35">
        <f t="shared" si="5"/>
        <v>500000</v>
      </c>
      <c r="D35" s="19">
        <v>90640.046702438514</v>
      </c>
      <c r="E35" s="21">
        <f t="shared" si="1"/>
        <v>873.67926168481063</v>
      </c>
      <c r="F35" s="26">
        <f t="shared" si="2"/>
        <v>8.0770738588641956E-3</v>
      </c>
      <c r="G35" s="25">
        <f t="shared" si="3"/>
        <v>0.52623472141393168</v>
      </c>
      <c r="H35" s="25">
        <f t="shared" si="4"/>
        <v>2125.2183559795749</v>
      </c>
    </row>
    <row r="36" spans="1:8" x14ac:dyDescent="0.25">
      <c r="A36">
        <v>27</v>
      </c>
      <c r="B36" s="11">
        <v>62</v>
      </c>
      <c r="C36">
        <f t="shared" si="5"/>
        <v>500000</v>
      </c>
      <c r="D36" s="19">
        <v>89766.367440753704</v>
      </c>
      <c r="E36" s="21">
        <f t="shared" si="1"/>
        <v>953.34361370658735</v>
      </c>
      <c r="F36" s="26">
        <f t="shared" si="2"/>
        <v>8.8200605513638949E-3</v>
      </c>
      <c r="G36" s="25">
        <f t="shared" si="3"/>
        <v>0.51339972820871382</v>
      </c>
      <c r="H36" s="25">
        <f t="shared" si="4"/>
        <v>2264.108344927311</v>
      </c>
    </row>
    <row r="37" spans="1:8" x14ac:dyDescent="0.25">
      <c r="A37">
        <v>28</v>
      </c>
      <c r="B37" s="11">
        <v>63</v>
      </c>
      <c r="C37">
        <f t="shared" si="5"/>
        <v>500000</v>
      </c>
      <c r="D37" s="19">
        <v>88813.023827047116</v>
      </c>
      <c r="E37" s="21">
        <f t="shared" si="1"/>
        <v>1039.3881595168496</v>
      </c>
      <c r="F37" s="26">
        <f t="shared" si="2"/>
        <v>9.6242966588597455E-3</v>
      </c>
      <c r="G37" s="25">
        <f t="shared" si="3"/>
        <v>0.50087778361825741</v>
      </c>
      <c r="H37" s="25">
        <f t="shared" si="4"/>
        <v>2410.2981896871343</v>
      </c>
    </row>
    <row r="38" spans="1:8" x14ac:dyDescent="0.25">
      <c r="A38">
        <v>29</v>
      </c>
      <c r="B38" s="11">
        <v>64</v>
      </c>
      <c r="C38">
        <f t="shared" si="5"/>
        <v>500000</v>
      </c>
      <c r="D38" s="19">
        <v>87773.635667530267</v>
      </c>
      <c r="E38" s="21">
        <f t="shared" si="1"/>
        <v>1132.0972145544802</v>
      </c>
      <c r="F38" s="26">
        <f t="shared" si="2"/>
        <v>1.0492942782721736E-2</v>
      </c>
      <c r="G38" s="25">
        <f t="shared" si="3"/>
        <v>0.48866125231049495</v>
      </c>
      <c r="H38" s="25">
        <f t="shared" si="4"/>
        <v>2563.747280313587</v>
      </c>
    </row>
    <row r="39" spans="1:8" x14ac:dyDescent="0.25">
      <c r="A39">
        <v>30</v>
      </c>
      <c r="B39" s="11">
        <v>65</v>
      </c>
      <c r="C39">
        <f t="shared" si="5"/>
        <v>500000</v>
      </c>
      <c r="D39" s="19">
        <v>86641.538452975787</v>
      </c>
      <c r="E39" s="21">
        <v>0</v>
      </c>
      <c r="F39" s="26">
        <f>E38/D$9+D39/D9</f>
        <v>0.88610181716807257</v>
      </c>
      <c r="G39" s="25">
        <f t="shared" si="3"/>
        <v>0.47674268518097085</v>
      </c>
      <c r="H39" s="25">
        <f t="shared" si="4"/>
        <v>211221.27983022231</v>
      </c>
    </row>
    <row r="41" spans="1:8" x14ac:dyDescent="0.25">
      <c r="A41" t="s">
        <v>16</v>
      </c>
      <c r="H41" s="2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3" max="3" width="10.7109375" bestFit="1" customWidth="1"/>
    <col min="4" max="4" width="10.7109375" customWidth="1"/>
    <col min="5" max="5" width="11.5703125" bestFit="1" customWidth="1"/>
    <col min="6" max="6" width="11.5703125" customWidth="1"/>
    <col min="7" max="7" width="11.28515625" customWidth="1"/>
    <col min="8" max="8" width="9.5703125" bestFit="1" customWidth="1"/>
    <col min="9" max="9" width="10.5703125" bestFit="1" customWidth="1"/>
    <col min="10" max="10" width="11.85546875" customWidth="1"/>
  </cols>
  <sheetData>
    <row r="1" spans="1:10" x14ac:dyDescent="0.25">
      <c r="A1" t="s">
        <v>0</v>
      </c>
      <c r="B1">
        <v>1</v>
      </c>
      <c r="D1" t="s">
        <v>29</v>
      </c>
      <c r="E1">
        <f>B1*SUMPRODUCT(G10:G34,J10:J34)</f>
        <v>14.99602515332119</v>
      </c>
    </row>
    <row r="2" spans="1:10" x14ac:dyDescent="0.25">
      <c r="A2" t="s">
        <v>27</v>
      </c>
      <c r="B2">
        <v>100000</v>
      </c>
      <c r="D2" t="s">
        <v>28</v>
      </c>
      <c r="E2">
        <f>B2*SUMPRODUCT(I11:I35,J11:J35)</f>
        <v>6821.6165601832081</v>
      </c>
    </row>
    <row r="3" spans="1:10" x14ac:dyDescent="0.25">
      <c r="A3" t="s">
        <v>18</v>
      </c>
      <c r="B3" s="20">
        <v>4.4999999999999998E-2</v>
      </c>
      <c r="D3" t="s">
        <v>31</v>
      </c>
      <c r="E3">
        <f>E2/E1</f>
        <v>454.89497986554227</v>
      </c>
    </row>
    <row r="8" spans="1:10" x14ac:dyDescent="0.25">
      <c r="A8" t="s">
        <v>2</v>
      </c>
      <c r="B8" t="s">
        <v>10</v>
      </c>
      <c r="C8" t="s">
        <v>14</v>
      </c>
      <c r="E8" t="s">
        <v>7</v>
      </c>
      <c r="F8" t="s">
        <v>22</v>
      </c>
      <c r="G8" t="s">
        <v>15</v>
      </c>
    </row>
    <row r="9" spans="1:10" x14ac:dyDescent="0.25">
      <c r="G9" t="s">
        <v>19</v>
      </c>
      <c r="H9" t="s">
        <v>21</v>
      </c>
      <c r="I9" t="s">
        <v>20</v>
      </c>
      <c r="J9" t="s">
        <v>30</v>
      </c>
    </row>
    <row r="10" spans="1:10" x14ac:dyDescent="0.25">
      <c r="A10">
        <v>0</v>
      </c>
      <c r="B10" s="11">
        <v>40</v>
      </c>
      <c r="C10">
        <f t="shared" ref="C10:C32" si="0">B$1</f>
        <v>1</v>
      </c>
      <c r="E10" s="14">
        <v>96936.166187212919</v>
      </c>
      <c r="F10" s="14">
        <f>E10-E11</f>
        <v>153.09655151663173</v>
      </c>
      <c r="G10">
        <f t="shared" ref="G10:G35" si="1">E10/E$10</f>
        <v>1</v>
      </c>
      <c r="H10" s="25">
        <f>F10/E10</f>
        <v>1.579354306430442E-3</v>
      </c>
      <c r="J10">
        <f>(1+B$3)^-A10</f>
        <v>1</v>
      </c>
    </row>
    <row r="11" spans="1:10" x14ac:dyDescent="0.25">
      <c r="A11">
        <v>1</v>
      </c>
      <c r="B11" s="11">
        <v>41</v>
      </c>
      <c r="C11">
        <f t="shared" si="0"/>
        <v>1</v>
      </c>
      <c r="D11">
        <f>B$2</f>
        <v>100000</v>
      </c>
      <c r="E11" s="14">
        <v>96783.069635696287</v>
      </c>
      <c r="F11" s="14">
        <f t="shared" ref="F11:F34" si="2">E11-E12</f>
        <v>164.38012752168288</v>
      </c>
      <c r="G11" s="25">
        <f t="shared" si="1"/>
        <v>0.99842064569356959</v>
      </c>
      <c r="H11" s="25">
        <f t="shared" ref="H11:H35" si="3">F11/E11</f>
        <v>1.698438870976406E-3</v>
      </c>
      <c r="I11" s="25">
        <f>G10*H10</f>
        <v>1.579354306430442E-3</v>
      </c>
      <c r="J11" s="25">
        <f t="shared" ref="J11:J35" si="4">(1+B$3)^-A11</f>
        <v>0.95693779904306231</v>
      </c>
    </row>
    <row r="12" spans="1:10" x14ac:dyDescent="0.25">
      <c r="A12">
        <v>2</v>
      </c>
      <c r="B12" s="11">
        <v>42</v>
      </c>
      <c r="C12">
        <f t="shared" si="0"/>
        <v>1</v>
      </c>
      <c r="D12">
        <f t="shared" ref="D12:D35" si="5">B$2</f>
        <v>100000</v>
      </c>
      <c r="E12" s="14">
        <v>96618.689508174604</v>
      </c>
      <c r="F12" s="14">
        <f t="shared" si="2"/>
        <v>177.81098583008861</v>
      </c>
      <c r="G12" s="25">
        <f t="shared" si="1"/>
        <v>0.99672488925933822</v>
      </c>
      <c r="H12" s="25">
        <f t="shared" si="3"/>
        <v>1.840337379188367E-3</v>
      </c>
      <c r="I12" s="25">
        <f t="shared" ref="I12:I35" si="6">G11*H11</f>
        <v>1.6957564342313207E-3</v>
      </c>
      <c r="J12" s="25">
        <f t="shared" si="4"/>
        <v>0.91572995123738021</v>
      </c>
    </row>
    <row r="13" spans="1:10" x14ac:dyDescent="0.25">
      <c r="A13">
        <v>3</v>
      </c>
      <c r="B13" s="11">
        <v>43</v>
      </c>
      <c r="C13">
        <f t="shared" si="0"/>
        <v>1</v>
      </c>
      <c r="D13">
        <f t="shared" si="5"/>
        <v>100000</v>
      </c>
      <c r="E13" s="14">
        <v>96440.878522344516</v>
      </c>
      <c r="F13" s="14">
        <f t="shared" si="2"/>
        <v>193.76816807522846</v>
      </c>
      <c r="G13" s="25">
        <f t="shared" si="1"/>
        <v>0.99489057918886692</v>
      </c>
      <c r="H13" s="25">
        <f t="shared" si="3"/>
        <v>2.0091912376175012E-3</v>
      </c>
      <c r="I13" s="25">
        <f t="shared" si="6"/>
        <v>1.8343100704713458E-3</v>
      </c>
      <c r="J13" s="25">
        <f t="shared" si="4"/>
        <v>0.87629660405490928</v>
      </c>
    </row>
    <row r="14" spans="1:10" x14ac:dyDescent="0.25">
      <c r="A14">
        <v>4</v>
      </c>
      <c r="B14" s="11">
        <v>44</v>
      </c>
      <c r="C14">
        <f t="shared" si="0"/>
        <v>1</v>
      </c>
      <c r="D14">
        <f t="shared" si="5"/>
        <v>100000</v>
      </c>
      <c r="E14" s="14">
        <v>96247.110354269287</v>
      </c>
      <c r="F14" s="14">
        <f t="shared" si="2"/>
        <v>212.7198512647883</v>
      </c>
      <c r="G14" s="25">
        <f t="shared" si="1"/>
        <v>0.9928916537547724</v>
      </c>
      <c r="H14" s="25">
        <f t="shared" si="3"/>
        <v>2.2101427303303197E-3</v>
      </c>
      <c r="I14" s="25">
        <f t="shared" si="6"/>
        <v>1.9989254340944721E-3</v>
      </c>
      <c r="J14" s="25">
        <f t="shared" si="4"/>
        <v>0.83856134359321488</v>
      </c>
    </row>
    <row r="15" spans="1:10" x14ac:dyDescent="0.25">
      <c r="A15">
        <v>5</v>
      </c>
      <c r="B15" s="11">
        <v>45</v>
      </c>
      <c r="C15">
        <f t="shared" si="0"/>
        <v>1</v>
      </c>
      <c r="D15">
        <f t="shared" si="5"/>
        <v>100000</v>
      </c>
      <c r="E15" s="14">
        <v>96034.390503004499</v>
      </c>
      <c r="F15" s="14">
        <f t="shared" si="2"/>
        <v>235.24479313098709</v>
      </c>
      <c r="G15" s="25">
        <f t="shared" si="1"/>
        <v>0.99069722148422068</v>
      </c>
      <c r="H15" s="25">
        <f t="shared" si="3"/>
        <v>2.449589068028992E-3</v>
      </c>
      <c r="I15" s="25">
        <f t="shared" si="6"/>
        <v>2.194432270551759E-3</v>
      </c>
      <c r="J15" s="25">
        <f t="shared" si="4"/>
        <v>0.80245104650068411</v>
      </c>
    </row>
    <row r="16" spans="1:10" x14ac:dyDescent="0.25">
      <c r="A16">
        <v>6</v>
      </c>
      <c r="B16" s="11">
        <v>46</v>
      </c>
      <c r="C16">
        <f t="shared" si="0"/>
        <v>1</v>
      </c>
      <c r="D16">
        <f t="shared" si="5"/>
        <v>100000</v>
      </c>
      <c r="E16" s="14">
        <v>95799.145709873512</v>
      </c>
      <c r="F16" s="14">
        <f t="shared" si="2"/>
        <v>261.23090358865738</v>
      </c>
      <c r="G16" s="25">
        <f t="shared" si="1"/>
        <v>0.9882704204007462</v>
      </c>
      <c r="H16" s="25">
        <f t="shared" si="3"/>
        <v>2.7268604709669523E-3</v>
      </c>
      <c r="I16" s="25">
        <f t="shared" si="6"/>
        <v>2.4268010834744441E-3</v>
      </c>
      <c r="J16" s="25">
        <f t="shared" si="4"/>
        <v>0.76789573827816682</v>
      </c>
    </row>
    <row r="17" spans="1:10" x14ac:dyDescent="0.25">
      <c r="A17">
        <v>7</v>
      </c>
      <c r="B17" s="11">
        <v>47</v>
      </c>
      <c r="C17">
        <f t="shared" si="0"/>
        <v>1</v>
      </c>
      <c r="D17">
        <f t="shared" si="5"/>
        <v>100000</v>
      </c>
      <c r="E17" s="14">
        <v>95537.914806284854</v>
      </c>
      <c r="F17" s="14">
        <f t="shared" si="2"/>
        <v>288.52210949308937</v>
      </c>
      <c r="G17" s="25">
        <f t="shared" si="1"/>
        <v>0.98557554485672949</v>
      </c>
      <c r="H17" s="25">
        <f t="shared" si="3"/>
        <v>3.0199749500300927E-3</v>
      </c>
      <c r="I17" s="25">
        <f t="shared" si="6"/>
        <v>2.6948755440166865E-3</v>
      </c>
      <c r="J17" s="25">
        <f t="shared" si="4"/>
        <v>0.73482845768245619</v>
      </c>
    </row>
    <row r="18" spans="1:10" x14ac:dyDescent="0.25">
      <c r="A18">
        <v>8</v>
      </c>
      <c r="B18" s="11">
        <v>48</v>
      </c>
      <c r="C18">
        <f t="shared" si="0"/>
        <v>1</v>
      </c>
      <c r="D18">
        <f t="shared" si="5"/>
        <v>100000</v>
      </c>
      <c r="E18" s="14">
        <v>95249.392696791765</v>
      </c>
      <c r="F18" s="14">
        <f t="shared" si="2"/>
        <v>316.73797219459084</v>
      </c>
      <c r="G18" s="25">
        <f t="shared" si="1"/>
        <v>0.98259913139989996</v>
      </c>
      <c r="H18" s="25">
        <f t="shared" si="3"/>
        <v>3.325354243494923E-3</v>
      </c>
      <c r="I18" s="25">
        <f t="shared" si="6"/>
        <v>2.9764134568295831E-3</v>
      </c>
      <c r="J18" s="25">
        <f t="shared" si="4"/>
        <v>0.70318512696885782</v>
      </c>
    </row>
    <row r="19" spans="1:10" x14ac:dyDescent="0.25">
      <c r="A19">
        <v>9</v>
      </c>
      <c r="B19" s="11">
        <v>49</v>
      </c>
      <c r="C19">
        <f t="shared" si="0"/>
        <v>1</v>
      </c>
      <c r="D19">
        <f t="shared" si="5"/>
        <v>100000</v>
      </c>
      <c r="E19" s="14">
        <v>94932.654724597174</v>
      </c>
      <c r="F19" s="14">
        <f t="shared" si="2"/>
        <v>345.607248301254</v>
      </c>
      <c r="G19" s="25">
        <f t="shared" si="1"/>
        <v>0.97933164120864491</v>
      </c>
      <c r="H19" s="25">
        <f t="shared" si="3"/>
        <v>3.6405518133235848E-3</v>
      </c>
      <c r="I19" s="25">
        <f t="shared" si="6"/>
        <v>3.2674901912550826E-3</v>
      </c>
      <c r="J19" s="25">
        <f t="shared" si="4"/>
        <v>0.67290442772139514</v>
      </c>
    </row>
    <row r="20" spans="1:10" x14ac:dyDescent="0.25">
      <c r="A20">
        <v>10</v>
      </c>
      <c r="B20" s="11">
        <v>50</v>
      </c>
      <c r="C20">
        <f t="shared" si="0"/>
        <v>1</v>
      </c>
      <c r="D20">
        <f t="shared" si="5"/>
        <v>100000</v>
      </c>
      <c r="E20" s="14">
        <v>94587.04747629592</v>
      </c>
      <c r="F20" s="14">
        <f t="shared" si="2"/>
        <v>374.82065523340134</v>
      </c>
      <c r="G20" s="25">
        <f t="shared" si="1"/>
        <v>0.97576633362639753</v>
      </c>
      <c r="H20" s="25">
        <f t="shared" si="3"/>
        <v>3.9627059437216672E-3</v>
      </c>
      <c r="I20" s="25">
        <f t="shared" si="6"/>
        <v>3.5653075822472944E-3</v>
      </c>
      <c r="J20" s="25">
        <f t="shared" si="4"/>
        <v>0.64392768203004325</v>
      </c>
    </row>
    <row r="21" spans="1:10" x14ac:dyDescent="0.25">
      <c r="A21">
        <v>11</v>
      </c>
      <c r="B21" s="11">
        <v>51</v>
      </c>
      <c r="C21">
        <f t="shared" si="0"/>
        <v>1</v>
      </c>
      <c r="D21">
        <f t="shared" si="5"/>
        <v>100000</v>
      </c>
      <c r="E21" s="14">
        <v>94212.226821062519</v>
      </c>
      <c r="F21" s="14">
        <f t="shared" si="2"/>
        <v>404.03572487425117</v>
      </c>
      <c r="G21" s="25">
        <f t="shared" si="1"/>
        <v>0.97189965857645277</v>
      </c>
      <c r="H21" s="25">
        <f t="shared" si="3"/>
        <v>4.2885699500727972E-3</v>
      </c>
      <c r="I21" s="25">
        <f t="shared" si="6"/>
        <v>3.8666750499448247E-3</v>
      </c>
      <c r="J21" s="25">
        <f t="shared" si="4"/>
        <v>0.61619873878473042</v>
      </c>
    </row>
    <row r="22" spans="1:10" x14ac:dyDescent="0.25">
      <c r="A22">
        <v>12</v>
      </c>
      <c r="B22" s="11">
        <v>52</v>
      </c>
      <c r="C22">
        <f t="shared" si="0"/>
        <v>1</v>
      </c>
      <c r="D22">
        <f t="shared" si="5"/>
        <v>100000</v>
      </c>
      <c r="E22" s="14">
        <v>93808.191096188268</v>
      </c>
      <c r="F22" s="14">
        <f t="shared" si="2"/>
        <v>433.74165904587426</v>
      </c>
      <c r="G22" s="25">
        <f t="shared" si="1"/>
        <v>0.96773159890619576</v>
      </c>
      <c r="H22" s="25">
        <f t="shared" si="3"/>
        <v>4.6237077378576442E-3</v>
      </c>
      <c r="I22" s="25">
        <f t="shared" si="6"/>
        <v>4.1680596702569871E-3</v>
      </c>
      <c r="J22" s="25">
        <f t="shared" si="4"/>
        <v>0.58966386486577083</v>
      </c>
    </row>
    <row r="23" spans="1:10" x14ac:dyDescent="0.25">
      <c r="A23">
        <v>13</v>
      </c>
      <c r="B23" s="11">
        <v>53</v>
      </c>
      <c r="C23">
        <f t="shared" si="0"/>
        <v>1</v>
      </c>
      <c r="D23">
        <f t="shared" si="5"/>
        <v>100000</v>
      </c>
      <c r="E23" s="14">
        <v>93374.449437142393</v>
      </c>
      <c r="F23" s="14">
        <f t="shared" si="2"/>
        <v>468.67895123442577</v>
      </c>
      <c r="G23" s="25">
        <f t="shared" si="1"/>
        <v>0.96325709082416378</v>
      </c>
      <c r="H23" s="25">
        <f t="shared" si="3"/>
        <v>5.0193490195616095E-3</v>
      </c>
      <c r="I23" s="25">
        <f t="shared" si="6"/>
        <v>4.4745080820319276E-3</v>
      </c>
      <c r="J23" s="25">
        <f t="shared" si="4"/>
        <v>0.56427164101987637</v>
      </c>
    </row>
    <row r="24" spans="1:10" x14ac:dyDescent="0.25">
      <c r="A24">
        <v>14</v>
      </c>
      <c r="B24" s="11">
        <v>54</v>
      </c>
      <c r="C24">
        <f t="shared" si="0"/>
        <v>1</v>
      </c>
      <c r="D24">
        <f t="shared" si="5"/>
        <v>100000</v>
      </c>
      <c r="E24" s="14">
        <v>92905.770485907968</v>
      </c>
      <c r="F24" s="14">
        <f t="shared" si="2"/>
        <v>510.51565068501804</v>
      </c>
      <c r="G24" s="25">
        <f t="shared" si="1"/>
        <v>0.95842216728974983</v>
      </c>
      <c r="H24" s="25">
        <f t="shared" si="3"/>
        <v>5.4949832288668605E-3</v>
      </c>
      <c r="I24" s="25">
        <f t="shared" si="6"/>
        <v>4.8349235344140344E-3</v>
      </c>
      <c r="J24" s="25">
        <f t="shared" si="4"/>
        <v>0.53997286221997753</v>
      </c>
    </row>
    <row r="25" spans="1:10" x14ac:dyDescent="0.25">
      <c r="A25">
        <v>15</v>
      </c>
      <c r="B25" s="11">
        <v>55</v>
      </c>
      <c r="C25">
        <f t="shared" si="0"/>
        <v>1</v>
      </c>
      <c r="D25">
        <f t="shared" si="5"/>
        <v>100000</v>
      </c>
      <c r="E25" s="14">
        <v>92395.25483522295</v>
      </c>
      <c r="F25" s="14">
        <f t="shared" si="2"/>
        <v>560.52287354329019</v>
      </c>
      <c r="G25" s="25">
        <f t="shared" si="1"/>
        <v>0.95315565355431842</v>
      </c>
      <c r="H25" s="25">
        <f t="shared" si="3"/>
        <v>6.0665764117748553E-3</v>
      </c>
      <c r="I25" s="25">
        <f t="shared" si="6"/>
        <v>5.2665137354314037E-3</v>
      </c>
      <c r="J25" s="25">
        <f t="shared" si="4"/>
        <v>0.51672044231576797</v>
      </c>
    </row>
    <row r="26" spans="1:10" x14ac:dyDescent="0.25">
      <c r="A26">
        <v>16</v>
      </c>
      <c r="B26" s="11">
        <v>56</v>
      </c>
      <c r="C26">
        <f t="shared" si="0"/>
        <v>1</v>
      </c>
      <c r="D26">
        <f t="shared" si="5"/>
        <v>100000</v>
      </c>
      <c r="E26" s="14">
        <v>91834.731961679659</v>
      </c>
      <c r="F26" s="14">
        <f t="shared" si="2"/>
        <v>620.27174865364213</v>
      </c>
      <c r="G26" s="25">
        <f t="shared" si="1"/>
        <v>0.94737326194971594</v>
      </c>
      <c r="H26" s="25">
        <f t="shared" si="3"/>
        <v>6.7542174447949178E-3</v>
      </c>
      <c r="I26" s="25">
        <f t="shared" si="6"/>
        <v>5.7823916046024744E-3</v>
      </c>
      <c r="J26" s="25">
        <f t="shared" si="4"/>
        <v>0.49446932279020878</v>
      </c>
    </row>
    <row r="27" spans="1:10" x14ac:dyDescent="0.25">
      <c r="A27">
        <v>17</v>
      </c>
      <c r="B27" s="11">
        <v>57</v>
      </c>
      <c r="C27">
        <f t="shared" si="0"/>
        <v>1</v>
      </c>
      <c r="D27">
        <f t="shared" si="5"/>
        <v>100000</v>
      </c>
      <c r="E27" s="14">
        <v>91214.460213026017</v>
      </c>
      <c r="F27" s="14">
        <f t="shared" si="2"/>
        <v>691.30925660616776</v>
      </c>
      <c r="G27" s="25">
        <f t="shared" si="1"/>
        <v>0.94097449693712287</v>
      </c>
      <c r="H27" s="25">
        <f t="shared" si="3"/>
        <v>7.5789436783559932E-3</v>
      </c>
      <c r="I27" s="25">
        <f t="shared" si="6"/>
        <v>6.3987650125930367E-3</v>
      </c>
      <c r="J27" s="25">
        <f t="shared" si="4"/>
        <v>0.47317638544517582</v>
      </c>
    </row>
    <row r="28" spans="1:10" x14ac:dyDescent="0.25">
      <c r="A28">
        <v>18</v>
      </c>
      <c r="B28" s="11">
        <v>58</v>
      </c>
      <c r="C28">
        <f t="shared" si="0"/>
        <v>1</v>
      </c>
      <c r="D28">
        <f t="shared" si="5"/>
        <v>100000</v>
      </c>
      <c r="E28" s="14">
        <v>90523.15095641985</v>
      </c>
      <c r="F28" s="14">
        <f t="shared" si="2"/>
        <v>768.78447835912812</v>
      </c>
      <c r="G28" s="25">
        <f t="shared" si="1"/>
        <v>0.93384290422206706</v>
      </c>
      <c r="H28" s="25">
        <f t="shared" si="3"/>
        <v>8.4926835868676352E-3</v>
      </c>
      <c r="I28" s="25">
        <f t="shared" si="6"/>
        <v>7.1315927150558183E-3</v>
      </c>
      <c r="J28" s="25">
        <f t="shared" si="4"/>
        <v>0.45280036884705832</v>
      </c>
    </row>
    <row r="29" spans="1:10" x14ac:dyDescent="0.25">
      <c r="A29">
        <v>19</v>
      </c>
      <c r="B29" s="11">
        <v>59</v>
      </c>
      <c r="C29">
        <f t="shared" si="0"/>
        <v>1</v>
      </c>
      <c r="D29">
        <f t="shared" si="5"/>
        <v>100000</v>
      </c>
      <c r="E29" s="14">
        <v>89754.366478060721</v>
      </c>
      <c r="F29" s="14">
        <f t="shared" si="2"/>
        <v>850.23949801064737</v>
      </c>
      <c r="G29" s="25">
        <f t="shared" si="1"/>
        <v>0.92591207191666747</v>
      </c>
      <c r="H29" s="25">
        <f t="shared" si="3"/>
        <v>9.4729597163217376E-3</v>
      </c>
      <c r="I29" s="25">
        <f t="shared" si="6"/>
        <v>7.9308323053995534E-3</v>
      </c>
      <c r="J29" s="25">
        <f t="shared" si="4"/>
        <v>0.43330178837039074</v>
      </c>
    </row>
    <row r="30" spans="1:10" x14ac:dyDescent="0.25">
      <c r="A30">
        <v>20</v>
      </c>
      <c r="B30" s="11">
        <v>60</v>
      </c>
      <c r="C30">
        <f t="shared" si="0"/>
        <v>1</v>
      </c>
      <c r="D30">
        <f t="shared" si="5"/>
        <v>100000</v>
      </c>
      <c r="E30" s="14">
        <v>88904.126980050074</v>
      </c>
      <c r="F30" s="14">
        <f t="shared" si="2"/>
        <v>935.09118067973759</v>
      </c>
      <c r="G30" s="25">
        <f t="shared" si="1"/>
        <v>0.91714094415854497</v>
      </c>
      <c r="H30" s="25">
        <f t="shared" si="3"/>
        <v>1.0517972702094812E-2</v>
      </c>
      <c r="I30" s="25">
        <f t="shared" si="6"/>
        <v>8.7711277581225874E-3</v>
      </c>
      <c r="J30" s="25">
        <f t="shared" si="4"/>
        <v>0.41464285968458453</v>
      </c>
    </row>
    <row r="31" spans="1:10" x14ac:dyDescent="0.25">
      <c r="A31">
        <v>21</v>
      </c>
      <c r="B31" s="11">
        <v>61</v>
      </c>
      <c r="C31">
        <f t="shared" si="0"/>
        <v>1</v>
      </c>
      <c r="D31">
        <f t="shared" si="5"/>
        <v>100000</v>
      </c>
      <c r="E31" s="14">
        <v>87969.035799370336</v>
      </c>
      <c r="F31" s="14">
        <f t="shared" si="2"/>
        <v>1022.6202508065035</v>
      </c>
      <c r="G31" s="25">
        <f t="shared" si="1"/>
        <v>0.90749448074391192</v>
      </c>
      <c r="H31" s="25">
        <f t="shared" si="3"/>
        <v>1.1624775030372939E-2</v>
      </c>
      <c r="I31" s="25">
        <f t="shared" si="6"/>
        <v>9.6464634146330372E-3</v>
      </c>
      <c r="J31" s="25">
        <f t="shared" si="4"/>
        <v>0.39678742553548757</v>
      </c>
    </row>
    <row r="32" spans="1:10" x14ac:dyDescent="0.25">
      <c r="A32">
        <v>22</v>
      </c>
      <c r="B32" s="11">
        <v>62</v>
      </c>
      <c r="C32">
        <f t="shared" si="0"/>
        <v>1</v>
      </c>
      <c r="D32">
        <f t="shared" si="5"/>
        <v>100000</v>
      </c>
      <c r="E32" s="14">
        <v>86946.415548563833</v>
      </c>
      <c r="F32" s="14">
        <f t="shared" si="2"/>
        <v>1111.9768665017909</v>
      </c>
      <c r="G32" s="25">
        <f t="shared" si="1"/>
        <v>0.89694506156395881</v>
      </c>
      <c r="H32" s="25">
        <f t="shared" si="3"/>
        <v>1.2789220343197441E-2</v>
      </c>
      <c r="I32" s="25">
        <f t="shared" si="6"/>
        <v>1.0549419179953083E-2</v>
      </c>
      <c r="J32" s="25">
        <f t="shared" si="4"/>
        <v>0.37970088567989252</v>
      </c>
    </row>
    <row r="33" spans="1:10" x14ac:dyDescent="0.25">
      <c r="A33">
        <v>23</v>
      </c>
      <c r="B33" s="11">
        <v>63</v>
      </c>
      <c r="C33">
        <f t="shared" ref="C33:C34" si="7">B$1</f>
        <v>1</v>
      </c>
      <c r="D33">
        <f t="shared" si="5"/>
        <v>100000</v>
      </c>
      <c r="E33" s="14">
        <v>85834.438682062042</v>
      </c>
      <c r="F33" s="14">
        <f t="shared" si="2"/>
        <v>1203.1903042028862</v>
      </c>
      <c r="G33" s="25">
        <f t="shared" si="1"/>
        <v>0.8854738335358745</v>
      </c>
      <c r="H33" s="25">
        <f t="shared" si="3"/>
        <v>1.401757060076555E-2</v>
      </c>
      <c r="I33" s="25">
        <f t="shared" si="6"/>
        <v>1.1471228028084264E-2</v>
      </c>
      <c r="J33" s="25">
        <f t="shared" si="4"/>
        <v>0.36335012983721771</v>
      </c>
    </row>
    <row r="34" spans="1:10" x14ac:dyDescent="0.25">
      <c r="A34">
        <v>24</v>
      </c>
      <c r="B34" s="11">
        <v>64</v>
      </c>
      <c r="C34">
        <f t="shared" si="7"/>
        <v>1</v>
      </c>
      <c r="D34">
        <f t="shared" si="5"/>
        <v>100000</v>
      </c>
      <c r="E34" s="14">
        <v>84631.248377859156</v>
      </c>
      <c r="F34" s="14">
        <f t="shared" si="2"/>
        <v>1302.9491023523151</v>
      </c>
      <c r="G34" s="25">
        <f t="shared" si="1"/>
        <v>0.87306164155915489</v>
      </c>
      <c r="H34" s="25">
        <f t="shared" si="3"/>
        <v>1.5395603011017226E-2</v>
      </c>
      <c r="I34" s="25">
        <f t="shared" si="6"/>
        <v>1.2412191976719644E-2</v>
      </c>
      <c r="J34" s="25">
        <f t="shared" si="4"/>
        <v>0.34770347352843806</v>
      </c>
    </row>
    <row r="35" spans="1:10" x14ac:dyDescent="0.25">
      <c r="A35">
        <v>25</v>
      </c>
      <c r="B35" s="27">
        <v>65</v>
      </c>
      <c r="D35">
        <f t="shared" si="5"/>
        <v>100000</v>
      </c>
      <c r="E35" s="14">
        <v>83328.299275506841</v>
      </c>
      <c r="F35" s="14"/>
      <c r="G35" s="25">
        <f t="shared" si="1"/>
        <v>0.85962033112156311</v>
      </c>
      <c r="H35" s="25">
        <f t="shared" si="3"/>
        <v>0</v>
      </c>
      <c r="I35" s="25">
        <f t="shared" si="6"/>
        <v>1.3441310437591766E-2</v>
      </c>
      <c r="J35" s="25">
        <f t="shared" si="4"/>
        <v>0.3327305966779312</v>
      </c>
    </row>
    <row r="36" spans="1:10" x14ac:dyDescent="0.25">
      <c r="F36" s="14"/>
      <c r="G36" s="25"/>
      <c r="H36" s="2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6" workbookViewId="0">
      <selection activeCell="E3" sqref="E3"/>
    </sheetView>
  </sheetViews>
  <sheetFormatPr defaultRowHeight="15" x14ac:dyDescent="0.25"/>
  <cols>
    <col min="2" max="2" width="11.7109375" customWidth="1"/>
    <col min="5" max="5" width="9.7109375" customWidth="1"/>
    <col min="6" max="6" width="12.7109375" customWidth="1"/>
    <col min="7" max="7" width="10.7109375" bestFit="1" customWidth="1"/>
    <col min="8" max="8" width="12.5703125" customWidth="1"/>
  </cols>
  <sheetData>
    <row r="1" spans="1:10" x14ac:dyDescent="0.25">
      <c r="A1" t="s">
        <v>25</v>
      </c>
      <c r="B1">
        <v>500000</v>
      </c>
      <c r="D1" s="5" t="s">
        <v>34</v>
      </c>
      <c r="E1" s="5">
        <f>B4*SUMPRODUCT(G9:G38,I9:I38)</f>
        <v>20.829457993114303</v>
      </c>
      <c r="G1" t="s">
        <v>35</v>
      </c>
      <c r="H1" s="25">
        <f>100*E1</f>
        <v>2082.9457993114302</v>
      </c>
    </row>
    <row r="2" spans="1:10" x14ac:dyDescent="0.25">
      <c r="A2" t="s">
        <v>18</v>
      </c>
      <c r="B2" s="20">
        <v>2.5000000000000001E-2</v>
      </c>
      <c r="D2" s="5" t="s">
        <v>33</v>
      </c>
      <c r="E2" s="5">
        <f>B1*SUMPRODUCT(H10:H39,I10:I39)</f>
        <v>245982.21959616762</v>
      </c>
      <c r="G2" t="s">
        <v>36</v>
      </c>
      <c r="H2">
        <v>5000</v>
      </c>
    </row>
    <row r="3" spans="1:10" x14ac:dyDescent="0.25">
      <c r="A3" t="s">
        <v>24</v>
      </c>
      <c r="B3">
        <f>B1*SUMPRODUCT(H10:H39,I10:I39)</f>
        <v>245982.21959616762</v>
      </c>
      <c r="D3" s="5" t="s">
        <v>0</v>
      </c>
      <c r="E3" s="5">
        <f>(E2+H4)/E1</f>
        <v>12196.625296627784</v>
      </c>
      <c r="G3" t="s">
        <v>37</v>
      </c>
      <c r="H3" s="25">
        <f>E2*2000/B1</f>
        <v>983.9288783846705</v>
      </c>
    </row>
    <row r="4" spans="1:10" x14ac:dyDescent="0.25">
      <c r="A4" t="s">
        <v>32</v>
      </c>
      <c r="B4">
        <v>1</v>
      </c>
      <c r="G4" s="5" t="s">
        <v>38</v>
      </c>
      <c r="H4" s="25">
        <f>SUM(H1:H3)</f>
        <v>8066.8746776961007</v>
      </c>
    </row>
    <row r="7" spans="1:10" x14ac:dyDescent="0.25">
      <c r="A7" t="s">
        <v>2</v>
      </c>
      <c r="B7" t="s">
        <v>10</v>
      </c>
      <c r="C7" t="s">
        <v>14</v>
      </c>
      <c r="D7" t="s">
        <v>32</v>
      </c>
      <c r="E7" t="s">
        <v>7</v>
      </c>
      <c r="F7" t="s">
        <v>22</v>
      </c>
      <c r="G7" t="s">
        <v>19</v>
      </c>
      <c r="H7" t="s">
        <v>15</v>
      </c>
      <c r="I7" t="s">
        <v>23</v>
      </c>
    </row>
    <row r="9" spans="1:10" x14ac:dyDescent="0.25">
      <c r="A9">
        <v>0</v>
      </c>
      <c r="B9" s="11">
        <v>35</v>
      </c>
      <c r="D9">
        <v>1</v>
      </c>
      <c r="E9" s="19">
        <v>99055.925591090039</v>
      </c>
      <c r="F9" s="21">
        <f>E9-E10</f>
        <v>86.542648237285903</v>
      </c>
      <c r="G9" s="28">
        <f>E9/E$9</f>
        <v>1</v>
      </c>
      <c r="I9" s="25">
        <f t="shared" ref="I9:I39" si="0">(1+B$2)^-A9</f>
        <v>1</v>
      </c>
    </row>
    <row r="10" spans="1:10" x14ac:dyDescent="0.25">
      <c r="A10">
        <v>1</v>
      </c>
      <c r="B10" s="11">
        <v>36</v>
      </c>
      <c r="C10">
        <f t="shared" ref="C10:C31" si="1">B$1</f>
        <v>500000</v>
      </c>
      <c r="D10">
        <v>1</v>
      </c>
      <c r="E10" s="19">
        <v>98969.382942852753</v>
      </c>
      <c r="F10" s="21">
        <f t="shared" ref="F10:F38" si="2">E10-E11</f>
        <v>94.205063773537404</v>
      </c>
      <c r="G10" s="28">
        <f t="shared" ref="G10:G38" si="3">E10/E$9</f>
        <v>0.99912632537911417</v>
      </c>
      <c r="H10" s="26">
        <f>F9/E$9</f>
        <v>8.7367462088578285E-4</v>
      </c>
      <c r="I10" s="25">
        <f t="shared" si="0"/>
        <v>0.97560975609756106</v>
      </c>
      <c r="J10" s="25"/>
    </row>
    <row r="11" spans="1:10" x14ac:dyDescent="0.25">
      <c r="A11">
        <v>2</v>
      </c>
      <c r="B11" s="11">
        <v>37</v>
      </c>
      <c r="C11">
        <f t="shared" si="1"/>
        <v>500000</v>
      </c>
      <c r="D11">
        <v>1</v>
      </c>
      <c r="E11" s="19">
        <v>98875.177879079216</v>
      </c>
      <c r="F11" s="21">
        <f t="shared" si="2"/>
        <v>102.60645069569</v>
      </c>
      <c r="G11" s="28">
        <f t="shared" si="3"/>
        <v>0.99817529631940483</v>
      </c>
      <c r="H11" s="26">
        <f t="shared" ref="H11:H38" si="4">F10/E$9</f>
        <v>9.5102905970938744E-4</v>
      </c>
      <c r="I11" s="25">
        <f t="shared" si="0"/>
        <v>0.95181439619274244</v>
      </c>
      <c r="J11" s="25"/>
    </row>
    <row r="12" spans="1:10" x14ac:dyDescent="0.25">
      <c r="A12">
        <v>3</v>
      </c>
      <c r="B12" s="11">
        <v>38</v>
      </c>
      <c r="C12">
        <f t="shared" si="1"/>
        <v>500000</v>
      </c>
      <c r="D12">
        <v>1</v>
      </c>
      <c r="E12" s="19">
        <v>98772.571428383526</v>
      </c>
      <c r="F12" s="21">
        <f t="shared" si="2"/>
        <v>111.82157387890038</v>
      </c>
      <c r="G12" s="28">
        <f t="shared" si="3"/>
        <v>0.99713945267771043</v>
      </c>
      <c r="H12" s="26">
        <f t="shared" si="4"/>
        <v>1.0358436416944585E-3</v>
      </c>
      <c r="I12" s="25">
        <f t="shared" si="0"/>
        <v>0.92859941091974885</v>
      </c>
      <c r="J12" s="25"/>
    </row>
    <row r="13" spans="1:10" x14ac:dyDescent="0.25">
      <c r="A13">
        <v>4</v>
      </c>
      <c r="B13" s="11">
        <v>39</v>
      </c>
      <c r="C13">
        <f t="shared" si="1"/>
        <v>500000</v>
      </c>
      <c r="D13">
        <v>1</v>
      </c>
      <c r="E13" s="19">
        <v>98660.749854504626</v>
      </c>
      <c r="F13" s="21">
        <f t="shared" si="2"/>
        <v>121.93243918773078</v>
      </c>
      <c r="G13" s="28">
        <f t="shared" si="3"/>
        <v>0.99601057953648597</v>
      </c>
      <c r="H13" s="26">
        <f t="shared" si="4"/>
        <v>1.1288731412243611E-3</v>
      </c>
      <c r="I13" s="25">
        <f t="shared" si="0"/>
        <v>0.90595064479975507</v>
      </c>
      <c r="J13" s="25"/>
    </row>
    <row r="14" spans="1:10" x14ac:dyDescent="0.25">
      <c r="A14">
        <v>5</v>
      </c>
      <c r="B14" s="11">
        <v>40</v>
      </c>
      <c r="C14">
        <f t="shared" si="1"/>
        <v>500000</v>
      </c>
      <c r="D14">
        <v>1</v>
      </c>
      <c r="E14" s="19">
        <v>98538.817415316895</v>
      </c>
      <c r="F14" s="21">
        <f t="shared" si="2"/>
        <v>133.02892308178707</v>
      </c>
      <c r="G14" s="28">
        <f t="shared" si="3"/>
        <v>0.994779634103791</v>
      </c>
      <c r="H14" s="26">
        <f t="shared" si="4"/>
        <v>1.2309454326950276E-3</v>
      </c>
      <c r="I14" s="25">
        <f t="shared" si="0"/>
        <v>0.88385428760951712</v>
      </c>
      <c r="J14" s="25"/>
    </row>
    <row r="15" spans="1:10" x14ac:dyDescent="0.25">
      <c r="A15">
        <v>6</v>
      </c>
      <c r="B15" s="11">
        <v>41</v>
      </c>
      <c r="C15">
        <f t="shared" si="1"/>
        <v>500000</v>
      </c>
      <c r="D15">
        <v>1</v>
      </c>
      <c r="E15" s="19">
        <v>98405.788492235108</v>
      </c>
      <c r="F15" s="21">
        <f t="shared" si="2"/>
        <v>145.20944047707599</v>
      </c>
      <c r="G15" s="28">
        <f t="shared" si="3"/>
        <v>0.99343666625721372</v>
      </c>
      <c r="H15" s="26">
        <f t="shared" si="4"/>
        <v>1.3429678465772961E-3</v>
      </c>
      <c r="I15" s="25">
        <f t="shared" si="0"/>
        <v>0.86229686596050459</v>
      </c>
      <c r="J15" s="25"/>
    </row>
    <row r="16" spans="1:10" x14ac:dyDescent="0.25">
      <c r="A16">
        <v>7</v>
      </c>
      <c r="B16" s="11">
        <v>42</v>
      </c>
      <c r="C16">
        <f t="shared" si="1"/>
        <v>500000</v>
      </c>
      <c r="D16">
        <v>1</v>
      </c>
      <c r="E16" s="19">
        <v>98260.579051758032</v>
      </c>
      <c r="F16" s="21">
        <f t="shared" si="2"/>
        <v>158.58164902441786</v>
      </c>
      <c r="G16" s="28">
        <f t="shared" si="3"/>
        <v>0.99197073234553124</v>
      </c>
      <c r="H16" s="26">
        <f t="shared" si="4"/>
        <v>1.4659339116824869E-3</v>
      </c>
      <c r="I16" s="25">
        <f t="shared" si="0"/>
        <v>0.84126523508341911</v>
      </c>
      <c r="J16" s="25"/>
    </row>
    <row r="17" spans="1:10" x14ac:dyDescent="0.25">
      <c r="A17">
        <v>8</v>
      </c>
      <c r="B17" s="11">
        <v>43</v>
      </c>
      <c r="C17">
        <f t="shared" si="1"/>
        <v>500000</v>
      </c>
      <c r="D17">
        <v>1</v>
      </c>
      <c r="E17" s="19">
        <v>98101.997402733614</v>
      </c>
      <c r="F17" s="21">
        <f t="shared" si="2"/>
        <v>173.26318657507363</v>
      </c>
      <c r="G17" s="28">
        <f t="shared" si="3"/>
        <v>0.99036980188046186</v>
      </c>
      <c r="H17" s="26">
        <f t="shared" si="4"/>
        <v>1.6009304650693415E-3</v>
      </c>
      <c r="I17" s="25">
        <f t="shared" si="0"/>
        <v>0.82074657081309188</v>
      </c>
      <c r="J17" s="25"/>
    </row>
    <row r="18" spans="1:10" x14ac:dyDescent="0.25">
      <c r="A18">
        <v>9</v>
      </c>
      <c r="B18" s="11">
        <v>44</v>
      </c>
      <c r="C18">
        <f t="shared" si="1"/>
        <v>500000</v>
      </c>
      <c r="D18">
        <v>1</v>
      </c>
      <c r="E18" s="19">
        <v>97928.73421615854</v>
      </c>
      <c r="F18" s="21">
        <f t="shared" si="2"/>
        <v>189.38243683350447</v>
      </c>
      <c r="G18" s="28">
        <f t="shared" si="3"/>
        <v>0.98862065678347577</v>
      </c>
      <c r="H18" s="26">
        <f t="shared" si="4"/>
        <v>1.7491450969860853E-3</v>
      </c>
      <c r="I18" s="25">
        <f t="shared" si="0"/>
        <v>0.8007283617688703</v>
      </c>
      <c r="J18" s="25"/>
    </row>
    <row r="19" spans="1:10" x14ac:dyDescent="0.25">
      <c r="A19">
        <v>10</v>
      </c>
      <c r="B19" s="11">
        <v>45</v>
      </c>
      <c r="C19">
        <f t="shared" si="1"/>
        <v>500000</v>
      </c>
      <c r="D19">
        <v>1</v>
      </c>
      <c r="E19" s="19">
        <v>97739.351779325036</v>
      </c>
      <c r="F19" s="21">
        <f t="shared" si="2"/>
        <v>207.07931596618437</v>
      </c>
      <c r="G19" s="28">
        <f t="shared" si="3"/>
        <v>0.98670878290310549</v>
      </c>
      <c r="H19" s="26">
        <f t="shared" si="4"/>
        <v>1.911873880370254E-3</v>
      </c>
      <c r="I19" s="25">
        <f t="shared" si="0"/>
        <v>0.78119840172572708</v>
      </c>
      <c r="J19" s="25"/>
    </row>
    <row r="20" spans="1:10" x14ac:dyDescent="0.25">
      <c r="A20">
        <v>11</v>
      </c>
      <c r="B20" s="11">
        <v>46</v>
      </c>
      <c r="C20">
        <f t="shared" si="1"/>
        <v>500000</v>
      </c>
      <c r="D20">
        <v>1</v>
      </c>
      <c r="E20" s="19">
        <v>97532.272463358851</v>
      </c>
      <c r="F20" s="21">
        <f t="shared" si="2"/>
        <v>226.50607015036803</v>
      </c>
      <c r="G20" s="28">
        <f t="shared" si="3"/>
        <v>0.98461825359119926</v>
      </c>
      <c r="H20" s="26">
        <f t="shared" si="4"/>
        <v>2.0905293119063127E-3</v>
      </c>
      <c r="I20" s="25">
        <f t="shared" si="0"/>
        <v>0.7621447821714411</v>
      </c>
      <c r="J20" s="25"/>
    </row>
    <row r="21" spans="1:10" x14ac:dyDescent="0.25">
      <c r="A21">
        <v>12</v>
      </c>
      <c r="B21" s="11">
        <v>47</v>
      </c>
      <c r="C21">
        <f t="shared" si="1"/>
        <v>500000</v>
      </c>
      <c r="D21">
        <v>1</v>
      </c>
      <c r="E21" s="19">
        <v>97305.766393208483</v>
      </c>
      <c r="F21" s="21">
        <f t="shared" si="2"/>
        <v>247.82807059583138</v>
      </c>
      <c r="G21" s="28">
        <f t="shared" si="3"/>
        <v>0.98233160522767371</v>
      </c>
      <c r="H21" s="26">
        <f t="shared" si="4"/>
        <v>2.2866483635254828E-3</v>
      </c>
      <c r="I21" s="25">
        <f t="shared" si="0"/>
        <v>0.74355588504530845</v>
      </c>
      <c r="J21" s="25"/>
    </row>
    <row r="22" spans="1:10" x14ac:dyDescent="0.25">
      <c r="A22">
        <v>13</v>
      </c>
      <c r="B22" s="11">
        <v>48</v>
      </c>
      <c r="C22">
        <f t="shared" si="1"/>
        <v>500000</v>
      </c>
      <c r="D22">
        <v>1</v>
      </c>
      <c r="E22" s="19">
        <v>97057.938322612652</v>
      </c>
      <c r="F22" s="21">
        <f t="shared" si="2"/>
        <v>271.22458832942357</v>
      </c>
      <c r="G22" s="28">
        <f t="shared" si="3"/>
        <v>0.97982970471927922</v>
      </c>
      <c r="H22" s="26">
        <f t="shared" si="4"/>
        <v>2.5019005083944542E-3</v>
      </c>
      <c r="I22" s="25">
        <f t="shared" si="0"/>
        <v>0.72542037565395945</v>
      </c>
      <c r="J22" s="25"/>
    </row>
    <row r="23" spans="1:10" x14ac:dyDescent="0.25">
      <c r="A23">
        <v>14</v>
      </c>
      <c r="B23" s="11">
        <v>49</v>
      </c>
      <c r="C23">
        <f t="shared" si="1"/>
        <v>500000</v>
      </c>
      <c r="D23">
        <v>1</v>
      </c>
      <c r="E23" s="19">
        <v>96786.713734283228</v>
      </c>
      <c r="F23" s="21">
        <f t="shared" si="2"/>
        <v>296.88952584960498</v>
      </c>
      <c r="G23" s="28">
        <f t="shared" si="3"/>
        <v>0.97709160917667581</v>
      </c>
      <c r="H23" s="26">
        <f t="shared" si="4"/>
        <v>2.7380955426034594E-3</v>
      </c>
      <c r="I23" s="25">
        <f t="shared" si="0"/>
        <v>0.70772719575996057</v>
      </c>
      <c r="J23" s="25"/>
    </row>
    <row r="24" spans="1:10" x14ac:dyDescent="0.25">
      <c r="A24">
        <v>15</v>
      </c>
      <c r="B24" s="11">
        <v>50</v>
      </c>
      <c r="C24">
        <f t="shared" si="1"/>
        <v>500000</v>
      </c>
      <c r="D24">
        <v>1</v>
      </c>
      <c r="E24" s="19">
        <v>96489.824208433623</v>
      </c>
      <c r="F24" s="21">
        <f t="shared" si="2"/>
        <v>325.03207647461386</v>
      </c>
      <c r="G24" s="28">
        <f t="shared" si="3"/>
        <v>0.97409441820523224</v>
      </c>
      <c r="H24" s="26">
        <f t="shared" si="4"/>
        <v>2.9971909714436086E-3</v>
      </c>
      <c r="I24" s="25">
        <f t="shared" si="0"/>
        <v>0.69046555683898581</v>
      </c>
      <c r="J24" s="25"/>
    </row>
    <row r="25" spans="1:10" x14ac:dyDescent="0.25">
      <c r="A25">
        <v>16</v>
      </c>
      <c r="B25" s="11">
        <v>51</v>
      </c>
      <c r="C25">
        <f t="shared" si="1"/>
        <v>500000</v>
      </c>
      <c r="D25">
        <v>1</v>
      </c>
      <c r="E25" s="19">
        <v>96164.79213195901</v>
      </c>
      <c r="F25" s="21">
        <f t="shared" si="2"/>
        <v>355.87727463759074</v>
      </c>
      <c r="G25" s="28">
        <f t="shared" si="3"/>
        <v>0.970813119539503</v>
      </c>
      <c r="H25" s="26">
        <f t="shared" si="4"/>
        <v>3.281298665729192E-3</v>
      </c>
      <c r="I25" s="25">
        <f t="shared" si="0"/>
        <v>0.67362493350144959</v>
      </c>
      <c r="J25" s="25"/>
    </row>
    <row r="26" spans="1:10" x14ac:dyDescent="0.25">
      <c r="A26">
        <v>17</v>
      </c>
      <c r="B26" s="11">
        <v>52</v>
      </c>
      <c r="C26">
        <f t="shared" si="1"/>
        <v>500000</v>
      </c>
      <c r="D26">
        <v>1</v>
      </c>
      <c r="E26" s="19">
        <v>95808.914857321419</v>
      </c>
      <c r="F26" s="21">
        <f t="shared" si="2"/>
        <v>389.66639133034914</v>
      </c>
      <c r="G26" s="28">
        <f t="shared" si="3"/>
        <v>0.96722042912230699</v>
      </c>
      <c r="H26" s="26">
        <f t="shared" si="4"/>
        <v>3.5926904171960155E-3</v>
      </c>
      <c r="I26" s="25">
        <f t="shared" si="0"/>
        <v>0.65719505707458503</v>
      </c>
      <c r="J26" s="25"/>
    </row>
    <row r="27" spans="1:10" x14ac:dyDescent="0.25">
      <c r="A27">
        <v>18</v>
      </c>
      <c r="B27" s="11">
        <v>53</v>
      </c>
      <c r="C27">
        <f t="shared" si="1"/>
        <v>500000</v>
      </c>
      <c r="D27">
        <v>1</v>
      </c>
      <c r="E27" s="19">
        <v>95419.24846599107</v>
      </c>
      <c r="F27" s="21">
        <f t="shared" si="2"/>
        <v>426.65711815346731</v>
      </c>
      <c r="G27" s="28">
        <f t="shared" si="3"/>
        <v>0.96328662719167923</v>
      </c>
      <c r="H27" s="26">
        <f t="shared" si="4"/>
        <v>3.9338019306277543E-3</v>
      </c>
      <c r="I27" s="25">
        <f t="shared" si="0"/>
        <v>0.64116590934105855</v>
      </c>
      <c r="J27" s="25"/>
    </row>
    <row r="28" spans="1:10" x14ac:dyDescent="0.25">
      <c r="A28">
        <v>19</v>
      </c>
      <c r="B28" s="11">
        <v>54</v>
      </c>
      <c r="C28">
        <f t="shared" si="1"/>
        <v>500000</v>
      </c>
      <c r="D28">
        <v>1</v>
      </c>
      <c r="E28" s="19">
        <v>94992.591347837602</v>
      </c>
      <c r="F28" s="21">
        <f t="shared" si="2"/>
        <v>467.1234707810072</v>
      </c>
      <c r="G28" s="28">
        <f t="shared" si="3"/>
        <v>0.95897939250978104</v>
      </c>
      <c r="H28" s="26">
        <f t="shared" si="4"/>
        <v>4.3072346818981682E-3</v>
      </c>
      <c r="I28" s="25">
        <f t="shared" si="0"/>
        <v>0.62552771643030103</v>
      </c>
      <c r="J28" s="25"/>
    </row>
    <row r="29" spans="1:10" x14ac:dyDescent="0.25">
      <c r="A29">
        <v>20</v>
      </c>
      <c r="B29" s="11">
        <v>55</v>
      </c>
      <c r="C29">
        <f t="shared" si="1"/>
        <v>500000</v>
      </c>
      <c r="D29">
        <v>1</v>
      </c>
      <c r="E29" s="19">
        <v>94525.467877056595</v>
      </c>
      <c r="F29" s="21">
        <f t="shared" si="2"/>
        <v>511.35532789088029</v>
      </c>
      <c r="G29" s="28">
        <f t="shared" si="3"/>
        <v>0.95426363756636323</v>
      </c>
      <c r="H29" s="26">
        <f t="shared" si="4"/>
        <v>4.7157549434177857E-3</v>
      </c>
      <c r="I29" s="25">
        <f t="shared" si="0"/>
        <v>0.61027094285883032</v>
      </c>
      <c r="J29" s="25"/>
    </row>
    <row r="30" spans="1:10" x14ac:dyDescent="0.25">
      <c r="A30">
        <v>21</v>
      </c>
      <c r="B30" s="11">
        <v>56</v>
      </c>
      <c r="C30">
        <f t="shared" si="1"/>
        <v>500000</v>
      </c>
      <c r="D30">
        <v>1</v>
      </c>
      <c r="E30" s="19">
        <v>94014.112549165715</v>
      </c>
      <c r="F30" s="21">
        <f t="shared" si="2"/>
        <v>559.65750456548994</v>
      </c>
      <c r="G30" s="28">
        <f t="shared" si="3"/>
        <v>0.949101348436869</v>
      </c>
      <c r="H30" s="26">
        <f t="shared" si="4"/>
        <v>5.1622891294942994E-3</v>
      </c>
      <c r="I30" s="25">
        <f t="shared" si="0"/>
        <v>0.59538628571593211</v>
      </c>
      <c r="J30" s="25"/>
    </row>
    <row r="31" spans="1:10" x14ac:dyDescent="0.25">
      <c r="A31">
        <v>22</v>
      </c>
      <c r="B31" s="11">
        <v>57</v>
      </c>
      <c r="C31">
        <f t="shared" si="1"/>
        <v>500000</v>
      </c>
      <c r="D31">
        <v>1</v>
      </c>
      <c r="E31" s="19">
        <v>93454.455044600225</v>
      </c>
      <c r="F31" s="21">
        <f t="shared" si="2"/>
        <v>612.34823971883452</v>
      </c>
      <c r="G31" s="28">
        <f t="shared" si="3"/>
        <v>0.94345143399484155</v>
      </c>
      <c r="H31" s="26">
        <f t="shared" si="4"/>
        <v>5.6499144420273876E-3</v>
      </c>
      <c r="I31" s="25">
        <f t="shared" si="0"/>
        <v>0.5808646689911533</v>
      </c>
      <c r="J31" s="25"/>
    </row>
    <row r="32" spans="1:10" x14ac:dyDescent="0.25">
      <c r="A32">
        <v>23</v>
      </c>
      <c r="B32" s="11">
        <v>58</v>
      </c>
      <c r="C32">
        <f t="shared" ref="C32:C39" si="5">B$1</f>
        <v>500000</v>
      </c>
      <c r="D32">
        <v>1</v>
      </c>
      <c r="E32" s="19">
        <v>92842.10680488139</v>
      </c>
      <c r="F32" s="21">
        <f t="shared" si="2"/>
        <v>669.75695520827139</v>
      </c>
      <c r="G32" s="28">
        <f t="shared" si="3"/>
        <v>0.93726959039422097</v>
      </c>
      <c r="H32" s="26">
        <f t="shared" si="4"/>
        <v>6.1818436006206429E-3</v>
      </c>
      <c r="I32" s="25">
        <f t="shared" si="0"/>
        <v>0.5666972380401496</v>
      </c>
      <c r="J32" s="25"/>
    </row>
    <row r="33" spans="1:10" x14ac:dyDescent="0.25">
      <c r="A33">
        <v>24</v>
      </c>
      <c r="B33" s="11">
        <v>59</v>
      </c>
      <c r="C33">
        <f t="shared" si="5"/>
        <v>500000</v>
      </c>
      <c r="D33">
        <v>1</v>
      </c>
      <c r="E33" s="19">
        <v>92172.349849673119</v>
      </c>
      <c r="F33" s="21">
        <f t="shared" si="2"/>
        <v>732.22112007721444</v>
      </c>
      <c r="G33" s="28">
        <f t="shared" si="3"/>
        <v>0.93050818817409453</v>
      </c>
      <c r="H33" s="26">
        <f t="shared" si="4"/>
        <v>6.7614022201263968E-3</v>
      </c>
      <c r="I33" s="25">
        <f t="shared" si="0"/>
        <v>0.55287535418551181</v>
      </c>
      <c r="J33" s="25"/>
    </row>
    <row r="34" spans="1:10" x14ac:dyDescent="0.25">
      <c r="A34">
        <v>25</v>
      </c>
      <c r="B34" s="11">
        <v>60</v>
      </c>
      <c r="C34">
        <f t="shared" si="5"/>
        <v>500000</v>
      </c>
      <c r="D34">
        <v>1</v>
      </c>
      <c r="E34" s="19">
        <v>91440.128729595905</v>
      </c>
      <c r="F34" s="21">
        <f t="shared" si="2"/>
        <v>800.08202715739026</v>
      </c>
      <c r="G34" s="28">
        <f t="shared" si="3"/>
        <v>0.92311619101988218</v>
      </c>
      <c r="H34" s="26">
        <f t="shared" si="4"/>
        <v>7.3919971542124163E-3</v>
      </c>
      <c r="I34" s="25">
        <f t="shared" si="0"/>
        <v>0.53939058944927987</v>
      </c>
      <c r="J34" s="25"/>
    </row>
    <row r="35" spans="1:10" x14ac:dyDescent="0.25">
      <c r="A35">
        <v>26</v>
      </c>
      <c r="B35" s="11">
        <v>61</v>
      </c>
      <c r="C35">
        <f t="shared" si="5"/>
        <v>500000</v>
      </c>
      <c r="D35">
        <v>1</v>
      </c>
      <c r="E35" s="19">
        <v>90640.046702438514</v>
      </c>
      <c r="F35" s="21">
        <f t="shared" si="2"/>
        <v>873.67926168481063</v>
      </c>
      <c r="G35" s="28">
        <f t="shared" si="3"/>
        <v>0.91503911716101793</v>
      </c>
      <c r="H35" s="26">
        <f t="shared" si="4"/>
        <v>8.0770738588641956E-3</v>
      </c>
      <c r="I35" s="25">
        <f t="shared" si="0"/>
        <v>0.52623472141393168</v>
      </c>
      <c r="J35" s="25"/>
    </row>
    <row r="36" spans="1:10" x14ac:dyDescent="0.25">
      <c r="A36">
        <v>27</v>
      </c>
      <c r="B36" s="11">
        <v>62</v>
      </c>
      <c r="C36">
        <f t="shared" si="5"/>
        <v>500000</v>
      </c>
      <c r="D36">
        <v>1</v>
      </c>
      <c r="E36" s="19">
        <v>89766.367440753704</v>
      </c>
      <c r="F36" s="21">
        <f t="shared" si="2"/>
        <v>953.34361370658735</v>
      </c>
      <c r="G36" s="28">
        <f t="shared" si="3"/>
        <v>0.90621905660965407</v>
      </c>
      <c r="H36" s="26">
        <f t="shared" si="4"/>
        <v>8.8200605513638949E-3</v>
      </c>
      <c r="I36" s="25">
        <f t="shared" si="0"/>
        <v>0.51339972820871382</v>
      </c>
      <c r="J36" s="25"/>
    </row>
    <row r="37" spans="1:10" x14ac:dyDescent="0.25">
      <c r="A37">
        <v>28</v>
      </c>
      <c r="B37" s="11">
        <v>63</v>
      </c>
      <c r="C37">
        <f t="shared" si="5"/>
        <v>500000</v>
      </c>
      <c r="D37">
        <v>1</v>
      </c>
      <c r="E37" s="19">
        <v>88813.023827047116</v>
      </c>
      <c r="F37" s="21">
        <f t="shared" si="2"/>
        <v>1039.3881595168496</v>
      </c>
      <c r="G37" s="28">
        <f t="shared" si="3"/>
        <v>0.8965947599507943</v>
      </c>
      <c r="H37" s="26">
        <f t="shared" si="4"/>
        <v>9.6242966588597455E-3</v>
      </c>
      <c r="I37" s="25">
        <f t="shared" si="0"/>
        <v>0.50087778361825741</v>
      </c>
      <c r="J37" s="25"/>
    </row>
    <row r="38" spans="1:10" x14ac:dyDescent="0.25">
      <c r="A38">
        <v>29</v>
      </c>
      <c r="B38" s="11">
        <v>64</v>
      </c>
      <c r="C38">
        <f t="shared" si="5"/>
        <v>500000</v>
      </c>
      <c r="D38">
        <v>1</v>
      </c>
      <c r="E38" s="19">
        <v>87773.635667530267</v>
      </c>
      <c r="F38" s="21">
        <f t="shared" si="2"/>
        <v>1132.0972145544802</v>
      </c>
      <c r="G38" s="28">
        <f t="shared" si="3"/>
        <v>0.88610181716807257</v>
      </c>
      <c r="H38" s="26">
        <f t="shared" si="4"/>
        <v>1.0492942782721736E-2</v>
      </c>
      <c r="I38" s="25">
        <f t="shared" si="0"/>
        <v>0.48866125231049495</v>
      </c>
      <c r="J38" s="25"/>
    </row>
    <row r="39" spans="1:10" x14ac:dyDescent="0.25">
      <c r="A39">
        <v>30</v>
      </c>
      <c r="B39" s="11">
        <v>65</v>
      </c>
      <c r="C39">
        <f t="shared" si="5"/>
        <v>500000</v>
      </c>
      <c r="E39" s="19">
        <v>86641.538452975787</v>
      </c>
      <c r="F39" s="21">
        <v>0</v>
      </c>
      <c r="G39" s="28"/>
      <c r="H39" s="26">
        <f>F38/E$9+E39/E9</f>
        <v>0.88610181716807257</v>
      </c>
      <c r="I39" s="25">
        <f t="shared" si="0"/>
        <v>0.47674268518097085</v>
      </c>
      <c r="J39" s="25"/>
    </row>
    <row r="41" spans="1:10" x14ac:dyDescent="0.25">
      <c r="A41" t="s">
        <v>16</v>
      </c>
      <c r="I41" s="2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selection activeCell="I30" sqref="I30"/>
    </sheetView>
  </sheetViews>
  <sheetFormatPr defaultRowHeight="15" x14ac:dyDescent="0.25"/>
  <cols>
    <col min="1" max="3" width="9.140625" style="33"/>
    <col min="4" max="5" width="9.7109375" style="38" bestFit="1" customWidth="1"/>
    <col min="6" max="16384" width="9.140625" style="33"/>
  </cols>
  <sheetData>
    <row r="1" spans="1:13" ht="15.75" x14ac:dyDescent="0.25">
      <c r="A1" s="30" t="s">
        <v>10</v>
      </c>
      <c r="B1" s="31" t="s">
        <v>7</v>
      </c>
      <c r="C1" s="31" t="s">
        <v>22</v>
      </c>
      <c r="D1" s="32" t="s">
        <v>46</v>
      </c>
      <c r="E1" s="32" t="s">
        <v>21</v>
      </c>
    </row>
    <row r="2" spans="1:13" ht="15.75" x14ac:dyDescent="0.25">
      <c r="A2" s="31">
        <v>0</v>
      </c>
      <c r="B2" s="34">
        <v>100000</v>
      </c>
      <c r="C2" s="35">
        <v>335</v>
      </c>
      <c r="D2" s="36">
        <v>0.99664799999999998</v>
      </c>
      <c r="E2" s="36">
        <v>3.3519999999999999E-3</v>
      </c>
      <c r="G2" s="37"/>
      <c r="H2" s="37"/>
      <c r="I2" s="37"/>
    </row>
    <row r="3" spans="1:13" ht="15.75" x14ac:dyDescent="0.25">
      <c r="A3" s="31">
        <v>1</v>
      </c>
      <c r="B3" s="34">
        <v>99665</v>
      </c>
      <c r="C3" s="35">
        <v>27</v>
      </c>
      <c r="D3" s="36">
        <v>0.99973100000000004</v>
      </c>
      <c r="E3" s="36">
        <v>2.6899999999999998E-4</v>
      </c>
      <c r="G3" s="37"/>
      <c r="H3" s="37"/>
      <c r="I3" s="37"/>
    </row>
    <row r="4" spans="1:13" ht="15.75" x14ac:dyDescent="0.25">
      <c r="A4" s="31">
        <v>2</v>
      </c>
      <c r="B4" s="34">
        <v>99638</v>
      </c>
      <c r="C4" s="35">
        <v>17</v>
      </c>
      <c r="D4" s="36">
        <v>0.99983</v>
      </c>
      <c r="E4" s="36">
        <v>1.7000000000000001E-4</v>
      </c>
      <c r="G4" s="37"/>
      <c r="H4" s="37"/>
      <c r="I4" s="37"/>
    </row>
    <row r="5" spans="1:13" ht="15.75" x14ac:dyDescent="0.25">
      <c r="A5" s="31">
        <v>3</v>
      </c>
      <c r="B5" s="34">
        <v>99621</v>
      </c>
      <c r="C5" s="35">
        <v>11</v>
      </c>
      <c r="D5" s="36">
        <v>0.999892</v>
      </c>
      <c r="E5" s="36">
        <v>1.08E-4</v>
      </c>
      <c r="G5" s="37"/>
      <c r="H5" s="37"/>
      <c r="I5" s="37"/>
      <c r="L5" s="33" t="s">
        <v>47</v>
      </c>
      <c r="M5" s="33" t="s">
        <v>48</v>
      </c>
    </row>
    <row r="6" spans="1:13" ht="15.75" x14ac:dyDescent="0.25">
      <c r="A6" s="31">
        <v>4</v>
      </c>
      <c r="B6" s="34">
        <v>99610</v>
      </c>
      <c r="C6" s="35">
        <v>11</v>
      </c>
      <c r="D6" s="36">
        <v>0.99989399999999995</v>
      </c>
      <c r="E6" s="36">
        <v>1.06E-4</v>
      </c>
      <c r="G6" s="37"/>
      <c r="H6" s="37"/>
      <c r="I6" s="37"/>
    </row>
    <row r="7" spans="1:13" ht="15.75" x14ac:dyDescent="0.25">
      <c r="A7" s="31">
        <v>5</v>
      </c>
      <c r="B7" s="34">
        <v>99600</v>
      </c>
      <c r="C7" s="35">
        <v>10</v>
      </c>
      <c r="D7" s="36">
        <v>0.99989899999999998</v>
      </c>
      <c r="E7" s="36">
        <v>1.01E-4</v>
      </c>
      <c r="G7" s="37"/>
      <c r="H7" s="37"/>
      <c r="I7" s="37"/>
    </row>
    <row r="8" spans="1:13" ht="15.75" x14ac:dyDescent="0.25">
      <c r="A8" s="31">
        <v>6</v>
      </c>
      <c r="B8" s="34">
        <v>99590</v>
      </c>
      <c r="C8" s="35">
        <v>9</v>
      </c>
      <c r="D8" s="36">
        <v>0.99990599999999996</v>
      </c>
      <c r="E8" s="36">
        <v>9.3999999999999994E-5</v>
      </c>
      <c r="G8" s="37"/>
      <c r="H8" s="37"/>
      <c r="I8" s="37"/>
    </row>
    <row r="9" spans="1:13" ht="15.75" x14ac:dyDescent="0.25">
      <c r="A9" s="31">
        <v>7</v>
      </c>
      <c r="B9" s="34">
        <v>99580</v>
      </c>
      <c r="C9" s="35">
        <v>9</v>
      </c>
      <c r="D9" s="36">
        <v>0.99991300000000005</v>
      </c>
      <c r="E9" s="36">
        <v>8.7000000000000001E-5</v>
      </c>
      <c r="G9" s="37"/>
      <c r="H9" s="37"/>
      <c r="I9" s="37"/>
    </row>
    <row r="10" spans="1:13" ht="15.75" x14ac:dyDescent="0.25">
      <c r="A10" s="31">
        <v>8</v>
      </c>
      <c r="B10" s="34">
        <v>99572</v>
      </c>
      <c r="C10" s="35">
        <v>8</v>
      </c>
      <c r="D10" s="36">
        <v>0.99992099999999995</v>
      </c>
      <c r="E10" s="36">
        <v>7.8999999999999996E-5</v>
      </c>
      <c r="G10" s="37"/>
      <c r="H10" s="37"/>
      <c r="I10" s="37"/>
    </row>
    <row r="11" spans="1:13" ht="15.75" x14ac:dyDescent="0.25">
      <c r="A11" s="31">
        <v>9</v>
      </c>
      <c r="B11" s="34">
        <v>99564</v>
      </c>
      <c r="C11" s="35">
        <v>7</v>
      </c>
      <c r="D11" s="36">
        <v>0.99992700000000001</v>
      </c>
      <c r="E11" s="36">
        <v>7.2999999999999999E-5</v>
      </c>
      <c r="G11" s="37"/>
      <c r="H11" s="37"/>
      <c r="I11" s="37"/>
    </row>
    <row r="12" spans="1:13" ht="15.75" x14ac:dyDescent="0.25">
      <c r="A12" s="31">
        <v>10</v>
      </c>
      <c r="B12" s="34">
        <v>99557</v>
      </c>
      <c r="C12" s="35">
        <v>7</v>
      </c>
      <c r="D12" s="36">
        <v>0.99993100000000001</v>
      </c>
      <c r="E12" s="36">
        <v>6.8999999999999997E-5</v>
      </c>
      <c r="G12" s="37"/>
      <c r="H12" s="37"/>
      <c r="I12" s="37"/>
    </row>
    <row r="13" spans="1:13" ht="15.75" x14ac:dyDescent="0.25">
      <c r="A13" s="31">
        <v>11</v>
      </c>
      <c r="B13" s="34">
        <v>99550</v>
      </c>
      <c r="C13" s="35">
        <v>7</v>
      </c>
      <c r="D13" s="36">
        <v>0.99992999999999999</v>
      </c>
      <c r="E13" s="36">
        <v>6.9999999999999994E-5</v>
      </c>
      <c r="G13" s="37"/>
      <c r="H13" s="37"/>
      <c r="I13" s="37"/>
    </row>
    <row r="14" spans="1:13" ht="15.75" x14ac:dyDescent="0.25">
      <c r="A14" s="31">
        <v>12</v>
      </c>
      <c r="B14" s="34">
        <v>99543</v>
      </c>
      <c r="C14" s="35">
        <v>8</v>
      </c>
      <c r="D14" s="36">
        <v>0.99992300000000001</v>
      </c>
      <c r="E14" s="36">
        <v>7.7000000000000001E-5</v>
      </c>
      <c r="G14" s="37"/>
      <c r="H14" s="37"/>
      <c r="I14" s="37"/>
    </row>
    <row r="15" spans="1:13" ht="15.75" x14ac:dyDescent="0.25">
      <c r="A15" s="31">
        <v>13</v>
      </c>
      <c r="B15" s="34">
        <v>99535</v>
      </c>
      <c r="C15" s="35">
        <v>9</v>
      </c>
      <c r="D15" s="36">
        <v>0.99990699999999999</v>
      </c>
      <c r="E15" s="36">
        <v>9.2999999999999997E-5</v>
      </c>
      <c r="G15" s="37"/>
      <c r="H15" s="37"/>
      <c r="I15" s="37"/>
    </row>
    <row r="16" spans="1:13" ht="15.75" x14ac:dyDescent="0.25">
      <c r="A16" s="31">
        <v>14</v>
      </c>
      <c r="B16" s="34">
        <v>99526</v>
      </c>
      <c r="C16" s="35">
        <v>12</v>
      </c>
      <c r="D16" s="36">
        <v>0.99987999999999999</v>
      </c>
      <c r="E16" s="36">
        <v>1.2E-4</v>
      </c>
      <c r="G16" s="37"/>
      <c r="H16" s="37"/>
      <c r="I16" s="37"/>
    </row>
    <row r="17" spans="1:9" ht="15.75" x14ac:dyDescent="0.25">
      <c r="A17" s="31">
        <v>15</v>
      </c>
      <c r="B17" s="34">
        <v>99514</v>
      </c>
      <c r="C17" s="35">
        <v>16</v>
      </c>
      <c r="D17" s="36">
        <v>0.999838</v>
      </c>
      <c r="E17" s="36">
        <v>1.6200000000000001E-4</v>
      </c>
      <c r="G17" s="37"/>
      <c r="H17" s="37"/>
      <c r="I17" s="37"/>
    </row>
    <row r="18" spans="1:9" ht="15.75" x14ac:dyDescent="0.25">
      <c r="A18" s="31">
        <v>16</v>
      </c>
      <c r="B18" s="34">
        <v>99498</v>
      </c>
      <c r="C18" s="35">
        <v>22</v>
      </c>
      <c r="D18" s="36">
        <v>0.99977800000000006</v>
      </c>
      <c r="E18" s="36">
        <v>2.22E-4</v>
      </c>
      <c r="G18" s="37"/>
      <c r="H18" s="37"/>
      <c r="I18" s="37"/>
    </row>
    <row r="19" spans="1:9" ht="15.75" x14ac:dyDescent="0.25">
      <c r="A19" s="31">
        <v>17</v>
      </c>
      <c r="B19" s="34">
        <v>99476</v>
      </c>
      <c r="C19" s="35">
        <v>25</v>
      </c>
      <c r="D19" s="36">
        <v>0.99975000000000003</v>
      </c>
      <c r="E19" s="36">
        <v>2.5000000000000001E-4</v>
      </c>
      <c r="G19" s="37"/>
      <c r="H19" s="37"/>
      <c r="I19" s="37"/>
    </row>
    <row r="20" spans="1:9" ht="15.75" x14ac:dyDescent="0.25">
      <c r="A20" s="31">
        <v>18</v>
      </c>
      <c r="B20" s="34">
        <v>99451</v>
      </c>
      <c r="C20" s="35">
        <v>26</v>
      </c>
      <c r="D20" s="36">
        <v>0.99973500000000004</v>
      </c>
      <c r="E20" s="36">
        <v>2.6499999999999999E-4</v>
      </c>
      <c r="G20" s="37"/>
      <c r="H20" s="37"/>
      <c r="I20" s="37"/>
    </row>
    <row r="21" spans="1:9" ht="15.75" x14ac:dyDescent="0.25">
      <c r="A21" s="31">
        <v>19</v>
      </c>
      <c r="B21" s="34">
        <v>99424</v>
      </c>
      <c r="C21" s="35">
        <v>26</v>
      </c>
      <c r="D21" s="36">
        <v>0.99973500000000004</v>
      </c>
      <c r="E21" s="36">
        <v>2.6499999999999999E-4</v>
      </c>
      <c r="G21" s="37"/>
      <c r="H21" s="37"/>
      <c r="I21" s="37"/>
    </row>
    <row r="22" spans="1:9" ht="15.75" x14ac:dyDescent="0.25">
      <c r="A22" s="31">
        <v>20</v>
      </c>
      <c r="B22" s="34">
        <v>99398</v>
      </c>
      <c r="C22" s="35">
        <v>26</v>
      </c>
      <c r="D22" s="36">
        <v>0.99973699999999999</v>
      </c>
      <c r="E22" s="36">
        <v>2.63E-4</v>
      </c>
      <c r="G22" s="37"/>
      <c r="H22" s="37"/>
      <c r="I22" s="37"/>
    </row>
    <row r="23" spans="1:9" ht="15.75" x14ac:dyDescent="0.25">
      <c r="A23" s="31">
        <v>21</v>
      </c>
      <c r="B23" s="34">
        <v>99372</v>
      </c>
      <c r="C23" s="35">
        <v>26</v>
      </c>
      <c r="D23" s="36">
        <v>0.99973900000000004</v>
      </c>
      <c r="E23" s="36">
        <v>2.61E-4</v>
      </c>
      <c r="G23" s="37"/>
      <c r="H23" s="37"/>
      <c r="I23" s="37"/>
    </row>
    <row r="24" spans="1:9" ht="15.75" x14ac:dyDescent="0.25">
      <c r="A24" s="31">
        <v>22</v>
      </c>
      <c r="B24" s="34">
        <v>99346</v>
      </c>
      <c r="C24" s="35">
        <v>26</v>
      </c>
      <c r="D24" s="36">
        <v>0.99973999999999996</v>
      </c>
      <c r="E24" s="36">
        <v>2.5999999999999998E-4</v>
      </c>
      <c r="G24" s="37"/>
      <c r="H24" s="37"/>
      <c r="I24" s="37"/>
    </row>
    <row r="25" spans="1:9" ht="15.75" x14ac:dyDescent="0.25">
      <c r="A25" s="31">
        <v>23</v>
      </c>
      <c r="B25" s="34">
        <v>99320</v>
      </c>
      <c r="C25" s="35">
        <v>26</v>
      </c>
      <c r="D25" s="36">
        <v>0.99973999999999996</v>
      </c>
      <c r="E25" s="36">
        <v>2.5999999999999998E-4</v>
      </c>
      <c r="G25" s="37"/>
      <c r="H25" s="37"/>
      <c r="I25" s="37"/>
    </row>
    <row r="26" spans="1:9" ht="15.75" x14ac:dyDescent="0.25">
      <c r="A26" s="31">
        <v>24</v>
      </c>
      <c r="B26" s="34">
        <v>99294</v>
      </c>
      <c r="C26" s="35">
        <v>26</v>
      </c>
      <c r="D26" s="36">
        <v>0.99973699999999999</v>
      </c>
      <c r="E26" s="36">
        <v>2.63E-4</v>
      </c>
      <c r="G26" s="37"/>
      <c r="H26" s="37"/>
      <c r="I26" s="37"/>
    </row>
    <row r="27" spans="1:9" ht="15.75" x14ac:dyDescent="0.25">
      <c r="A27" s="31">
        <v>25</v>
      </c>
      <c r="B27" s="34">
        <v>99268</v>
      </c>
      <c r="C27" s="35">
        <v>27</v>
      </c>
      <c r="D27" s="36">
        <v>0.99973199999999995</v>
      </c>
      <c r="E27" s="36">
        <v>2.6800000000000001E-4</v>
      </c>
      <c r="G27" s="37"/>
      <c r="H27" s="37"/>
      <c r="I27" s="37"/>
    </row>
    <row r="28" spans="1:9" ht="15.75" x14ac:dyDescent="0.25">
      <c r="A28" s="31">
        <v>26</v>
      </c>
      <c r="B28" s="34">
        <v>99242</v>
      </c>
      <c r="C28" s="35">
        <v>27</v>
      </c>
      <c r="D28" s="36">
        <v>0.99972399999999995</v>
      </c>
      <c r="E28" s="36">
        <v>2.7599999999999999E-4</v>
      </c>
      <c r="G28" s="37"/>
      <c r="H28" s="37"/>
      <c r="I28" s="37"/>
    </row>
    <row r="29" spans="1:9" ht="15.75" x14ac:dyDescent="0.25">
      <c r="A29" s="31">
        <v>27</v>
      </c>
      <c r="B29" s="34">
        <v>99214</v>
      </c>
      <c r="C29" s="35">
        <v>29</v>
      </c>
      <c r="D29" s="36">
        <v>0.99971200000000005</v>
      </c>
      <c r="E29" s="36">
        <v>2.8800000000000001E-4</v>
      </c>
      <c r="G29" s="37"/>
      <c r="H29" s="37"/>
      <c r="I29" s="37"/>
    </row>
    <row r="30" spans="1:9" ht="15.75" x14ac:dyDescent="0.25">
      <c r="A30" s="31">
        <v>28</v>
      </c>
      <c r="B30" s="34">
        <v>99186</v>
      </c>
      <c r="C30" s="35">
        <v>30</v>
      </c>
      <c r="D30" s="36">
        <v>0.99969600000000003</v>
      </c>
      <c r="E30" s="36">
        <v>3.0400000000000002E-4</v>
      </c>
      <c r="G30" s="37"/>
      <c r="H30" s="37"/>
      <c r="I30" s="37"/>
    </row>
    <row r="31" spans="1:9" ht="15.75" x14ac:dyDescent="0.25">
      <c r="A31" s="31">
        <v>29</v>
      </c>
      <c r="B31" s="34">
        <v>99155</v>
      </c>
      <c r="C31" s="35">
        <v>32</v>
      </c>
      <c r="D31" s="36">
        <v>0.99967499999999998</v>
      </c>
      <c r="E31" s="36">
        <v>3.2499999999999999E-4</v>
      </c>
      <c r="G31" s="37"/>
      <c r="H31" s="37"/>
      <c r="I31" s="37"/>
    </row>
    <row r="32" spans="1:9" ht="15.75" x14ac:dyDescent="0.25">
      <c r="A32" s="31">
        <v>30</v>
      </c>
      <c r="B32" s="34">
        <v>99123</v>
      </c>
      <c r="C32" s="35">
        <v>35</v>
      </c>
      <c r="D32" s="36">
        <v>0.99965099999999996</v>
      </c>
      <c r="E32" s="36">
        <v>3.4900000000000003E-4</v>
      </c>
      <c r="G32" s="37"/>
      <c r="H32" s="37"/>
      <c r="I32" s="37"/>
    </row>
    <row r="33" spans="1:9" ht="15.75" x14ac:dyDescent="0.25">
      <c r="A33" s="31">
        <v>31</v>
      </c>
      <c r="B33" s="34">
        <v>99089</v>
      </c>
      <c r="C33" s="35">
        <v>37</v>
      </c>
      <c r="D33" s="36">
        <v>0.99962399999999996</v>
      </c>
      <c r="E33" s="36">
        <v>3.7599999999999998E-4</v>
      </c>
      <c r="G33" s="37"/>
      <c r="H33" s="37"/>
      <c r="I33" s="37"/>
    </row>
    <row r="34" spans="1:9" ht="15.75" x14ac:dyDescent="0.25">
      <c r="A34" s="31">
        <v>32</v>
      </c>
      <c r="B34" s="34">
        <v>99051</v>
      </c>
      <c r="C34" s="35">
        <v>40</v>
      </c>
      <c r="D34" s="36">
        <v>0.99959500000000001</v>
      </c>
      <c r="E34" s="36">
        <v>4.0499999999999998E-4</v>
      </c>
      <c r="G34" s="37"/>
      <c r="H34" s="37"/>
      <c r="I34" s="37"/>
    </row>
    <row r="35" spans="1:9" ht="15.75" x14ac:dyDescent="0.25">
      <c r="A35" s="31">
        <v>33</v>
      </c>
      <c r="B35" s="34">
        <v>99011</v>
      </c>
      <c r="C35" s="35">
        <v>43</v>
      </c>
      <c r="D35" s="36">
        <v>0.99956199999999995</v>
      </c>
      <c r="E35" s="36">
        <v>4.3800000000000002E-4</v>
      </c>
      <c r="G35" s="37"/>
      <c r="H35" s="37"/>
      <c r="I35" s="37"/>
    </row>
    <row r="36" spans="1:9" ht="15.75" x14ac:dyDescent="0.25">
      <c r="A36" s="31">
        <v>34</v>
      </c>
      <c r="B36" s="34">
        <v>98968</v>
      </c>
      <c r="C36" s="35">
        <v>47</v>
      </c>
      <c r="D36" s="36">
        <v>0.99952600000000003</v>
      </c>
      <c r="E36" s="36">
        <v>4.7399999999999997E-4</v>
      </c>
      <c r="G36" s="37"/>
      <c r="H36" s="37"/>
      <c r="I36" s="37"/>
    </row>
    <row r="37" spans="1:9" ht="15.75" x14ac:dyDescent="0.25">
      <c r="A37" s="31">
        <v>35</v>
      </c>
      <c r="B37" s="34">
        <v>98921</v>
      </c>
      <c r="C37" s="35">
        <v>51</v>
      </c>
      <c r="D37" s="36">
        <v>0.99948700000000001</v>
      </c>
      <c r="E37" s="36">
        <v>5.13E-4</v>
      </c>
      <c r="G37" s="37"/>
      <c r="H37" s="37"/>
      <c r="I37" s="37"/>
    </row>
    <row r="38" spans="1:9" ht="15.75" x14ac:dyDescent="0.25">
      <c r="A38" s="31">
        <v>36</v>
      </c>
      <c r="B38" s="34">
        <v>98870</v>
      </c>
      <c r="C38" s="35">
        <v>55</v>
      </c>
      <c r="D38" s="36">
        <v>0.999444</v>
      </c>
      <c r="E38" s="36">
        <v>5.5599999999999996E-4</v>
      </c>
      <c r="G38" s="37"/>
      <c r="H38" s="37"/>
      <c r="I38" s="37"/>
    </row>
    <row r="39" spans="1:9" ht="15.75" x14ac:dyDescent="0.25">
      <c r="A39" s="31">
        <v>37</v>
      </c>
      <c r="B39" s="34">
        <v>98815</v>
      </c>
      <c r="C39" s="35">
        <v>60</v>
      </c>
      <c r="D39" s="36">
        <v>0.99939599999999995</v>
      </c>
      <c r="E39" s="36">
        <v>6.0400000000000004E-4</v>
      </c>
      <c r="G39" s="37"/>
      <c r="H39" s="37"/>
      <c r="I39" s="37"/>
    </row>
    <row r="40" spans="1:9" ht="15.75" x14ac:dyDescent="0.25">
      <c r="A40" s="31">
        <v>38</v>
      </c>
      <c r="B40" s="34">
        <v>98756</v>
      </c>
      <c r="C40" s="35">
        <v>65</v>
      </c>
      <c r="D40" s="36">
        <v>0.99934299999999998</v>
      </c>
      <c r="E40" s="36">
        <v>6.5700000000000003E-4</v>
      </c>
      <c r="G40" s="37"/>
      <c r="H40" s="37"/>
      <c r="I40" s="37"/>
    </row>
    <row r="41" spans="1:9" ht="15.75" x14ac:dyDescent="0.25">
      <c r="A41" s="31">
        <v>39</v>
      </c>
      <c r="B41" s="34">
        <v>98691</v>
      </c>
      <c r="C41" s="35">
        <v>70</v>
      </c>
      <c r="D41" s="36">
        <v>0.99928600000000001</v>
      </c>
      <c r="E41" s="36">
        <v>7.1400000000000001E-4</v>
      </c>
      <c r="G41" s="37"/>
      <c r="H41" s="37"/>
      <c r="I41" s="37"/>
    </row>
    <row r="42" spans="1:9" ht="15.75" x14ac:dyDescent="0.25">
      <c r="A42" s="31">
        <v>40</v>
      </c>
      <c r="B42" s="34">
        <v>98620</v>
      </c>
      <c r="C42" s="35">
        <v>77</v>
      </c>
      <c r="D42" s="36">
        <v>0.99922299999999997</v>
      </c>
      <c r="E42" s="36">
        <v>7.7700000000000002E-4</v>
      </c>
      <c r="G42" s="37"/>
      <c r="H42" s="37"/>
      <c r="I42" s="37"/>
    </row>
    <row r="43" spans="1:9" ht="15.75" x14ac:dyDescent="0.25">
      <c r="A43" s="31">
        <v>41</v>
      </c>
      <c r="B43" s="34">
        <v>98544</v>
      </c>
      <c r="C43" s="35">
        <v>83</v>
      </c>
      <c r="D43" s="36">
        <v>0.99915399999999999</v>
      </c>
      <c r="E43" s="36">
        <v>8.4599999999999996E-4</v>
      </c>
      <c r="G43" s="37"/>
      <c r="H43" s="37"/>
      <c r="I43" s="37"/>
    </row>
    <row r="44" spans="1:9" ht="15.75" x14ac:dyDescent="0.25">
      <c r="A44" s="31">
        <v>42</v>
      </c>
      <c r="B44" s="34">
        <v>98460</v>
      </c>
      <c r="C44" s="35">
        <v>91</v>
      </c>
      <c r="D44" s="36">
        <v>0.99907900000000005</v>
      </c>
      <c r="E44" s="36">
        <v>9.2100000000000005E-4</v>
      </c>
      <c r="G44" s="37"/>
      <c r="H44" s="37"/>
      <c r="I44" s="37"/>
    </row>
    <row r="45" spans="1:9" ht="15.75" x14ac:dyDescent="0.25">
      <c r="A45" s="31">
        <v>43</v>
      </c>
      <c r="B45" s="34">
        <v>98370</v>
      </c>
      <c r="C45" s="35">
        <v>99</v>
      </c>
      <c r="D45" s="36">
        <v>0.99899700000000002</v>
      </c>
      <c r="E45" s="36">
        <v>1.003E-3</v>
      </c>
      <c r="G45" s="37"/>
      <c r="H45" s="37"/>
      <c r="I45" s="37"/>
    </row>
    <row r="46" spans="1:9" ht="15.75" x14ac:dyDescent="0.25">
      <c r="A46" s="31">
        <v>44</v>
      </c>
      <c r="B46" s="34">
        <v>98271</v>
      </c>
      <c r="C46" s="35">
        <v>107</v>
      </c>
      <c r="D46" s="36">
        <v>0.99890800000000002</v>
      </c>
      <c r="E46" s="36">
        <v>1.0920000000000001E-3</v>
      </c>
      <c r="G46" s="37"/>
      <c r="H46" s="37"/>
      <c r="I46" s="37"/>
    </row>
    <row r="47" spans="1:9" ht="15.75" x14ac:dyDescent="0.25">
      <c r="A47" s="31">
        <v>45</v>
      </c>
      <c r="B47" s="34">
        <v>98164</v>
      </c>
      <c r="C47" s="35">
        <v>117</v>
      </c>
      <c r="D47" s="36">
        <v>0.99881200000000003</v>
      </c>
      <c r="E47" s="36">
        <v>1.188E-3</v>
      </c>
      <c r="G47" s="37"/>
      <c r="H47" s="37"/>
      <c r="I47" s="37"/>
    </row>
    <row r="48" spans="1:9" ht="15.75" x14ac:dyDescent="0.25">
      <c r="A48" s="31">
        <v>46</v>
      </c>
      <c r="B48" s="34">
        <v>98047</v>
      </c>
      <c r="C48" s="35">
        <v>127</v>
      </c>
      <c r="D48" s="36">
        <v>0.99870800000000004</v>
      </c>
      <c r="E48" s="36">
        <v>1.292E-3</v>
      </c>
      <c r="G48" s="37"/>
      <c r="H48" s="37"/>
      <c r="I48" s="37"/>
    </row>
    <row r="49" spans="1:9" ht="15.75" x14ac:dyDescent="0.25">
      <c r="A49" s="31">
        <v>47</v>
      </c>
      <c r="B49" s="34">
        <v>97920</v>
      </c>
      <c r="C49" s="35">
        <v>137</v>
      </c>
      <c r="D49" s="36">
        <v>0.99859600000000004</v>
      </c>
      <c r="E49" s="36">
        <v>1.4040000000000001E-3</v>
      </c>
      <c r="G49" s="37"/>
      <c r="H49" s="37"/>
      <c r="I49" s="37"/>
    </row>
    <row r="50" spans="1:9" ht="15.75" x14ac:dyDescent="0.25">
      <c r="A50" s="31">
        <v>48</v>
      </c>
      <c r="B50" s="34">
        <v>97783</v>
      </c>
      <c r="C50" s="35">
        <v>149</v>
      </c>
      <c r="D50" s="36">
        <v>0.99847600000000003</v>
      </c>
      <c r="E50" s="36">
        <v>1.524E-3</v>
      </c>
      <c r="G50" s="37"/>
      <c r="H50" s="37"/>
      <c r="I50" s="37"/>
    </row>
    <row r="51" spans="1:9" ht="15.75" x14ac:dyDescent="0.25">
      <c r="A51" s="31">
        <v>49</v>
      </c>
      <c r="B51" s="34">
        <v>97634</v>
      </c>
      <c r="C51" s="35">
        <v>161</v>
      </c>
      <c r="D51" s="36">
        <v>0.99834699999999998</v>
      </c>
      <c r="E51" s="36">
        <v>1.653E-3</v>
      </c>
      <c r="G51" s="37"/>
      <c r="H51" s="37"/>
      <c r="I51" s="37"/>
    </row>
    <row r="52" spans="1:9" ht="15.75" x14ac:dyDescent="0.25">
      <c r="A52" s="31">
        <v>50</v>
      </c>
      <c r="B52" s="34">
        <v>97472</v>
      </c>
      <c r="C52" s="35">
        <v>175</v>
      </c>
      <c r="D52" s="36">
        <v>0.99820799999999998</v>
      </c>
      <c r="E52" s="36">
        <v>1.792E-3</v>
      </c>
      <c r="G52" s="37"/>
      <c r="H52" s="37"/>
      <c r="I52" s="37"/>
    </row>
    <row r="53" spans="1:9" ht="15.75" x14ac:dyDescent="0.25">
      <c r="A53" s="31">
        <v>51</v>
      </c>
      <c r="B53" s="34">
        <v>97298</v>
      </c>
      <c r="C53" s="35">
        <v>189</v>
      </c>
      <c r="D53" s="36">
        <v>0.99805999999999995</v>
      </c>
      <c r="E53" s="36">
        <v>1.9400000000000001E-3</v>
      </c>
      <c r="G53" s="37"/>
      <c r="H53" s="37"/>
      <c r="I53" s="37"/>
    </row>
    <row r="54" spans="1:9" ht="15.75" x14ac:dyDescent="0.25">
      <c r="A54" s="31">
        <v>52</v>
      </c>
      <c r="B54" s="34">
        <v>97109</v>
      </c>
      <c r="C54" s="35">
        <v>204</v>
      </c>
      <c r="D54" s="36">
        <v>0.99790199999999996</v>
      </c>
      <c r="E54" s="36">
        <v>2.098E-3</v>
      </c>
      <c r="G54" s="37"/>
      <c r="H54" s="37"/>
      <c r="I54" s="37"/>
    </row>
    <row r="55" spans="1:9" ht="15.75" x14ac:dyDescent="0.25">
      <c r="A55" s="31">
        <v>53</v>
      </c>
      <c r="B55" s="34">
        <v>96905</v>
      </c>
      <c r="C55" s="35">
        <v>220</v>
      </c>
      <c r="D55" s="36">
        <v>0.99773400000000001</v>
      </c>
      <c r="E55" s="36">
        <v>2.2659999999999998E-3</v>
      </c>
      <c r="G55" s="37"/>
      <c r="H55" s="37"/>
      <c r="I55" s="37"/>
    </row>
    <row r="56" spans="1:9" ht="15.75" x14ac:dyDescent="0.25">
      <c r="A56" s="31">
        <v>54</v>
      </c>
      <c r="B56" s="34">
        <v>96686</v>
      </c>
      <c r="C56" s="35">
        <v>236</v>
      </c>
      <c r="D56" s="36">
        <v>0.99755400000000005</v>
      </c>
      <c r="E56" s="36">
        <v>2.4459999999999998E-3</v>
      </c>
      <c r="G56" s="37"/>
      <c r="H56" s="37"/>
      <c r="I56" s="37"/>
    </row>
    <row r="57" spans="1:9" ht="15.75" x14ac:dyDescent="0.25">
      <c r="A57" s="31">
        <v>55</v>
      </c>
      <c r="B57" s="34">
        <v>96449</v>
      </c>
      <c r="C57" s="35">
        <v>254</v>
      </c>
      <c r="D57" s="36">
        <v>0.997363</v>
      </c>
      <c r="E57" s="36">
        <v>2.637E-3</v>
      </c>
      <c r="G57" s="37"/>
      <c r="H57" s="37"/>
      <c r="I57" s="37"/>
    </row>
    <row r="58" spans="1:9" ht="15.75" x14ac:dyDescent="0.25">
      <c r="A58" s="31">
        <v>56</v>
      </c>
      <c r="B58" s="34">
        <v>96195</v>
      </c>
      <c r="C58" s="35">
        <v>274</v>
      </c>
      <c r="D58" s="36">
        <v>0.99715299999999996</v>
      </c>
      <c r="E58" s="36">
        <v>2.8470000000000001E-3</v>
      </c>
      <c r="G58" s="37"/>
      <c r="H58" s="37"/>
      <c r="I58" s="37"/>
    </row>
    <row r="59" spans="1:9" ht="15.75" x14ac:dyDescent="0.25">
      <c r="A59" s="31">
        <v>57</v>
      </c>
      <c r="B59" s="34">
        <v>95921</v>
      </c>
      <c r="C59" s="35">
        <v>296</v>
      </c>
      <c r="D59" s="36">
        <v>0.99691600000000002</v>
      </c>
      <c r="E59" s="36">
        <v>3.0839999999999999E-3</v>
      </c>
      <c r="G59" s="37"/>
      <c r="H59" s="37"/>
      <c r="I59" s="37"/>
    </row>
    <row r="60" spans="1:9" ht="15.75" x14ac:dyDescent="0.25">
      <c r="A60" s="31">
        <v>58</v>
      </c>
      <c r="B60" s="34">
        <v>95625</v>
      </c>
      <c r="C60" s="35">
        <v>321</v>
      </c>
      <c r="D60" s="36">
        <v>0.99664600000000003</v>
      </c>
      <c r="E60" s="36">
        <v>3.3540000000000002E-3</v>
      </c>
      <c r="G60" s="37"/>
      <c r="H60" s="37"/>
      <c r="I60" s="37"/>
    </row>
    <row r="61" spans="1:9" ht="15.75" x14ac:dyDescent="0.25">
      <c r="A61" s="31">
        <v>59</v>
      </c>
      <c r="B61" s="34">
        <v>95304</v>
      </c>
      <c r="C61" s="35">
        <v>349</v>
      </c>
      <c r="D61" s="36">
        <v>0.996336</v>
      </c>
      <c r="E61" s="36">
        <v>3.6640000000000002E-3</v>
      </c>
      <c r="G61" s="37"/>
      <c r="H61" s="37"/>
      <c r="I61" s="37"/>
    </row>
    <row r="62" spans="1:9" ht="15.75" x14ac:dyDescent="0.25">
      <c r="A62" s="31">
        <v>60</v>
      </c>
      <c r="B62" s="34">
        <v>94955</v>
      </c>
      <c r="C62" s="35">
        <v>381</v>
      </c>
      <c r="D62" s="36">
        <v>0.99599199999999999</v>
      </c>
      <c r="E62" s="36">
        <v>4.0080000000000003E-3</v>
      </c>
      <c r="G62" s="37"/>
      <c r="H62" s="37"/>
      <c r="I62" s="37"/>
    </row>
    <row r="63" spans="1:9" ht="15.75" x14ac:dyDescent="0.25">
      <c r="A63" s="31">
        <v>61</v>
      </c>
      <c r="B63" s="34">
        <v>94575</v>
      </c>
      <c r="C63" s="35">
        <v>414</v>
      </c>
      <c r="D63" s="36">
        <v>0.99562200000000001</v>
      </c>
      <c r="E63" s="36">
        <v>4.3779999999999999E-3</v>
      </c>
      <c r="G63" s="37"/>
      <c r="H63" s="37"/>
      <c r="I63" s="37"/>
    </row>
    <row r="64" spans="1:9" ht="15.75" x14ac:dyDescent="0.25">
      <c r="A64" s="31">
        <v>62</v>
      </c>
      <c r="B64" s="34">
        <v>94161</v>
      </c>
      <c r="C64" s="35">
        <v>449</v>
      </c>
      <c r="D64" s="36">
        <v>0.99522900000000003</v>
      </c>
      <c r="E64" s="36">
        <v>4.7710000000000001E-3</v>
      </c>
      <c r="G64" s="37"/>
      <c r="H64" s="37"/>
      <c r="I64" s="37"/>
    </row>
    <row r="65" spans="1:9" ht="15.75" x14ac:dyDescent="0.25">
      <c r="A65" s="31">
        <v>63</v>
      </c>
      <c r="B65" s="34">
        <v>93711</v>
      </c>
      <c r="C65" s="35">
        <v>487</v>
      </c>
      <c r="D65" s="36">
        <v>0.99480400000000002</v>
      </c>
      <c r="E65" s="36">
        <v>5.1960000000000001E-3</v>
      </c>
      <c r="G65" s="37"/>
      <c r="H65" s="37"/>
      <c r="I65" s="37"/>
    </row>
    <row r="66" spans="1:9" ht="15.75" x14ac:dyDescent="0.25">
      <c r="A66" s="31">
        <v>64</v>
      </c>
      <c r="B66" s="34">
        <v>93224</v>
      </c>
      <c r="C66" s="35">
        <v>528</v>
      </c>
      <c r="D66" s="36">
        <v>0.99433199999999999</v>
      </c>
      <c r="E66" s="36">
        <v>5.6680000000000003E-3</v>
      </c>
      <c r="G66" s="37"/>
      <c r="H66" s="37"/>
      <c r="I66" s="37"/>
    </row>
    <row r="67" spans="1:9" ht="15.75" x14ac:dyDescent="0.25">
      <c r="A67" s="31">
        <v>65</v>
      </c>
      <c r="B67" s="34">
        <v>92696</v>
      </c>
      <c r="C67" s="35">
        <v>575</v>
      </c>
      <c r="D67" s="36">
        <v>0.99379700000000004</v>
      </c>
      <c r="E67" s="36">
        <v>6.2030000000000002E-3</v>
      </c>
      <c r="G67" s="37"/>
      <c r="H67" s="37"/>
      <c r="I67" s="37"/>
    </row>
    <row r="68" spans="1:9" ht="15.75" x14ac:dyDescent="0.25">
      <c r="A68" s="31">
        <v>66</v>
      </c>
      <c r="B68" s="34">
        <v>92121</v>
      </c>
      <c r="C68" s="35">
        <v>628</v>
      </c>
      <c r="D68" s="36">
        <v>0.99318600000000001</v>
      </c>
      <c r="E68" s="36">
        <v>6.8139999999999997E-3</v>
      </c>
      <c r="G68" s="37"/>
      <c r="H68" s="37"/>
      <c r="I68" s="37"/>
    </row>
    <row r="69" spans="1:9" ht="15.75" x14ac:dyDescent="0.25">
      <c r="A69" s="31">
        <v>67</v>
      </c>
      <c r="B69" s="34">
        <v>91493</v>
      </c>
      <c r="C69" s="35">
        <v>688</v>
      </c>
      <c r="D69" s="36">
        <v>0.99248499999999995</v>
      </c>
      <c r="E69" s="36">
        <v>7.515E-3</v>
      </c>
      <c r="G69" s="37"/>
      <c r="H69" s="37"/>
      <c r="I69" s="37"/>
    </row>
    <row r="70" spans="1:9" ht="15.75" x14ac:dyDescent="0.25">
      <c r="A70" s="31">
        <v>68</v>
      </c>
      <c r="B70" s="34">
        <v>90806</v>
      </c>
      <c r="C70" s="35">
        <v>756</v>
      </c>
      <c r="D70" s="36">
        <v>0.99167899999999998</v>
      </c>
      <c r="E70" s="36">
        <v>8.3210000000000003E-3</v>
      </c>
      <c r="G70" s="37"/>
      <c r="H70" s="37"/>
      <c r="I70" s="37"/>
    </row>
    <row r="71" spans="1:9" ht="15.75" x14ac:dyDescent="0.25">
      <c r="A71" s="31">
        <v>69</v>
      </c>
      <c r="B71" s="34">
        <v>90050</v>
      </c>
      <c r="C71" s="35">
        <v>833</v>
      </c>
      <c r="D71" s="36">
        <v>0.99075400000000002</v>
      </c>
      <c r="E71" s="36">
        <v>9.2460000000000007E-3</v>
      </c>
      <c r="G71" s="37"/>
      <c r="H71" s="37"/>
      <c r="I71" s="37"/>
    </row>
    <row r="72" spans="1:9" ht="15.75" x14ac:dyDescent="0.25">
      <c r="A72" s="31">
        <v>70</v>
      </c>
      <c r="B72" s="34">
        <v>89218</v>
      </c>
      <c r="C72" s="35">
        <v>919</v>
      </c>
      <c r="D72" s="36">
        <v>0.98969499999999999</v>
      </c>
      <c r="E72" s="36">
        <v>1.0305E-2</v>
      </c>
      <c r="G72" s="37"/>
      <c r="H72" s="37"/>
      <c r="I72" s="37"/>
    </row>
    <row r="73" spans="1:9" ht="15.75" x14ac:dyDescent="0.25">
      <c r="A73" s="31">
        <v>71</v>
      </c>
      <c r="B73" s="34">
        <v>88298</v>
      </c>
      <c r="C73" s="35">
        <v>1016</v>
      </c>
      <c r="D73" s="36">
        <v>0.98848999999999998</v>
      </c>
      <c r="E73" s="36">
        <v>1.1509999999999999E-2</v>
      </c>
      <c r="G73" s="37"/>
      <c r="H73" s="37"/>
      <c r="I73" s="37"/>
    </row>
    <row r="74" spans="1:9" ht="15.75" x14ac:dyDescent="0.25">
      <c r="A74" s="31">
        <v>72</v>
      </c>
      <c r="B74" s="34">
        <v>87282</v>
      </c>
      <c r="C74" s="35">
        <v>1124</v>
      </c>
      <c r="D74" s="36">
        <v>0.98712299999999997</v>
      </c>
      <c r="E74" s="36">
        <v>1.2877E-2</v>
      </c>
      <c r="G74" s="37"/>
      <c r="H74" s="37"/>
      <c r="I74" s="37"/>
    </row>
    <row r="75" spans="1:9" ht="15.75" x14ac:dyDescent="0.25">
      <c r="A75" s="31">
        <v>73</v>
      </c>
      <c r="B75" s="34">
        <v>86158</v>
      </c>
      <c r="C75" s="35">
        <v>1242</v>
      </c>
      <c r="D75" s="36">
        <v>0.98558199999999996</v>
      </c>
      <c r="E75" s="36">
        <v>1.4418E-2</v>
      </c>
      <c r="G75" s="37"/>
      <c r="H75" s="37"/>
      <c r="I75" s="37"/>
    </row>
    <row r="76" spans="1:9" ht="15.75" x14ac:dyDescent="0.25">
      <c r="A76" s="31">
        <v>74</v>
      </c>
      <c r="B76" s="34">
        <v>84916</v>
      </c>
      <c r="C76" s="35">
        <v>1371</v>
      </c>
      <c r="D76" s="36">
        <v>0.98385199999999995</v>
      </c>
      <c r="E76" s="36">
        <v>1.6147999999999999E-2</v>
      </c>
      <c r="G76" s="37"/>
      <c r="H76" s="37"/>
      <c r="I76" s="37"/>
    </row>
    <row r="77" spans="1:9" ht="15.75" x14ac:dyDescent="0.25">
      <c r="A77" s="31">
        <v>75</v>
      </c>
      <c r="B77" s="34">
        <v>83544</v>
      </c>
      <c r="C77" s="35">
        <v>1510</v>
      </c>
      <c r="D77" s="36">
        <v>0.98192000000000002</v>
      </c>
      <c r="E77" s="36">
        <v>1.8079999999999999E-2</v>
      </c>
      <c r="G77" s="37"/>
      <c r="H77" s="37"/>
      <c r="I77" s="37"/>
    </row>
    <row r="78" spans="1:9" ht="15.75" x14ac:dyDescent="0.25">
      <c r="A78" s="31">
        <v>76</v>
      </c>
      <c r="B78" s="34">
        <v>82034</v>
      </c>
      <c r="C78" s="35">
        <v>1661</v>
      </c>
      <c r="D78" s="36">
        <v>0.97975800000000002</v>
      </c>
      <c r="E78" s="36">
        <v>2.0242E-2</v>
      </c>
      <c r="G78" s="37"/>
      <c r="H78" s="37"/>
      <c r="I78" s="37"/>
    </row>
    <row r="79" spans="1:9" ht="15.75" x14ac:dyDescent="0.25">
      <c r="A79" s="31">
        <v>77</v>
      </c>
      <c r="B79" s="34">
        <v>80373</v>
      </c>
      <c r="C79" s="35">
        <v>1827</v>
      </c>
      <c r="D79" s="36">
        <v>0.97727399999999998</v>
      </c>
      <c r="E79" s="36">
        <v>2.2726E-2</v>
      </c>
      <c r="G79" s="37"/>
      <c r="H79" s="37"/>
      <c r="I79" s="37"/>
    </row>
    <row r="80" spans="1:9" ht="15.75" x14ac:dyDescent="0.25">
      <c r="A80" s="31">
        <v>78</v>
      </c>
      <c r="B80" s="34">
        <v>78547</v>
      </c>
      <c r="C80" s="35">
        <v>2014</v>
      </c>
      <c r="D80" s="36">
        <v>0.97436199999999995</v>
      </c>
      <c r="E80" s="36">
        <v>2.5638000000000001E-2</v>
      </c>
      <c r="G80" s="37"/>
      <c r="H80" s="37"/>
      <c r="I80" s="37"/>
    </row>
    <row r="81" spans="1:9" ht="15.75" x14ac:dyDescent="0.25">
      <c r="A81" s="31">
        <v>79</v>
      </c>
      <c r="B81" s="34">
        <v>76533</v>
      </c>
      <c r="C81" s="35">
        <v>2226</v>
      </c>
      <c r="D81" s="36">
        <v>0.97091799999999995</v>
      </c>
      <c r="E81" s="36">
        <v>2.9082E-2</v>
      </c>
      <c r="G81" s="37"/>
      <c r="H81" s="37"/>
      <c r="I81" s="37"/>
    </row>
    <row r="82" spans="1:9" ht="15.75" x14ac:dyDescent="0.25">
      <c r="A82" s="31">
        <v>80</v>
      </c>
      <c r="B82" s="34">
        <v>74307</v>
      </c>
      <c r="C82" s="35">
        <v>2464</v>
      </c>
      <c r="D82" s="36">
        <v>0.96684000000000003</v>
      </c>
      <c r="E82" s="36">
        <v>3.3160000000000002E-2</v>
      </c>
      <c r="G82" s="37"/>
      <c r="H82" s="37"/>
      <c r="I82" s="37"/>
    </row>
    <row r="83" spans="1:9" ht="15.75" x14ac:dyDescent="0.25">
      <c r="A83" s="31">
        <v>81</v>
      </c>
      <c r="B83" s="34">
        <v>71843</v>
      </c>
      <c r="C83" s="35">
        <v>2728</v>
      </c>
      <c r="D83" s="36">
        <v>0.96203000000000005</v>
      </c>
      <c r="E83" s="36">
        <v>3.7969999999999997E-2</v>
      </c>
      <c r="G83" s="37"/>
      <c r="H83" s="37"/>
      <c r="I83" s="37"/>
    </row>
    <row r="84" spans="1:9" ht="15.75" x14ac:dyDescent="0.25">
      <c r="A84" s="31">
        <v>82</v>
      </c>
      <c r="B84" s="34">
        <v>69115</v>
      </c>
      <c r="C84" s="35">
        <v>3014</v>
      </c>
      <c r="D84" s="36">
        <v>0.95639200000000002</v>
      </c>
      <c r="E84" s="36">
        <v>4.3608000000000001E-2</v>
      </c>
      <c r="G84" s="37"/>
      <c r="H84" s="37"/>
      <c r="I84" s="37"/>
    </row>
    <row r="85" spans="1:9" ht="15.75" x14ac:dyDescent="0.25">
      <c r="A85" s="31">
        <v>83</v>
      </c>
      <c r="B85" s="34">
        <v>66101</v>
      </c>
      <c r="C85" s="35">
        <v>3316</v>
      </c>
      <c r="D85" s="36">
        <v>0.94983399999999996</v>
      </c>
      <c r="E85" s="36">
        <v>5.0166000000000002E-2</v>
      </c>
      <c r="G85" s="37"/>
      <c r="H85" s="37"/>
      <c r="I85" s="37"/>
    </row>
    <row r="86" spans="1:9" ht="15.75" x14ac:dyDescent="0.25">
      <c r="A86" s="31">
        <v>84</v>
      </c>
      <c r="B86" s="34">
        <v>62785</v>
      </c>
      <c r="C86" s="35">
        <v>3624</v>
      </c>
      <c r="D86" s="36">
        <v>0.942272</v>
      </c>
      <c r="E86" s="36">
        <v>5.7728000000000002E-2</v>
      </c>
      <c r="G86" s="37"/>
      <c r="H86" s="37"/>
      <c r="I86" s="37"/>
    </row>
    <row r="87" spans="1:9" ht="15.75" x14ac:dyDescent="0.25">
      <c r="A87" s="31">
        <v>85</v>
      </c>
      <c r="B87" s="34">
        <v>59161</v>
      </c>
      <c r="C87" s="35">
        <v>3927</v>
      </c>
      <c r="D87" s="36">
        <v>0.93362500000000004</v>
      </c>
      <c r="E87" s="36">
        <v>6.6375000000000003E-2</v>
      </c>
      <c r="G87" s="37"/>
      <c r="H87" s="37"/>
      <c r="I87" s="37"/>
    </row>
    <row r="88" spans="1:9" ht="15.75" x14ac:dyDescent="0.25">
      <c r="A88" s="31">
        <v>86</v>
      </c>
      <c r="B88" s="34">
        <v>55234</v>
      </c>
      <c r="C88" s="35">
        <v>4208</v>
      </c>
      <c r="D88" s="36">
        <v>0.923821</v>
      </c>
      <c r="E88" s="36">
        <v>7.6178999999999997E-2</v>
      </c>
      <c r="G88" s="37"/>
      <c r="H88" s="37"/>
      <c r="I88" s="37"/>
    </row>
    <row r="89" spans="1:9" ht="15.75" x14ac:dyDescent="0.25">
      <c r="A89" s="31">
        <v>87</v>
      </c>
      <c r="B89" s="34">
        <v>51026</v>
      </c>
      <c r="C89" s="35">
        <v>4450</v>
      </c>
      <c r="D89" s="36">
        <v>0.91279600000000005</v>
      </c>
      <c r="E89" s="36">
        <v>8.7204000000000004E-2</v>
      </c>
      <c r="G89" s="37"/>
      <c r="H89" s="37"/>
      <c r="I89" s="37"/>
    </row>
    <row r="90" spans="1:9" ht="15.75" x14ac:dyDescent="0.25">
      <c r="A90" s="31">
        <v>88</v>
      </c>
      <c r="B90" s="34">
        <v>46577</v>
      </c>
      <c r="C90" s="35">
        <v>4635</v>
      </c>
      <c r="D90" s="36">
        <v>0.90049599999999996</v>
      </c>
      <c r="E90" s="36">
        <v>9.9503999999999995E-2</v>
      </c>
      <c r="G90" s="37"/>
      <c r="H90" s="37"/>
      <c r="I90" s="37"/>
    </row>
    <row r="91" spans="1:9" ht="15.75" x14ac:dyDescent="0.25">
      <c r="A91" s="31">
        <v>89</v>
      </c>
      <c r="B91" s="34">
        <v>41942</v>
      </c>
      <c r="C91" s="35">
        <v>4745</v>
      </c>
      <c r="D91" s="36">
        <v>0.88687499999999997</v>
      </c>
      <c r="E91" s="36">
        <v>0.113125</v>
      </c>
      <c r="G91" s="37"/>
      <c r="H91" s="37"/>
      <c r="I91" s="37"/>
    </row>
    <row r="92" spans="1:9" ht="15.75" x14ac:dyDescent="0.25">
      <c r="A92" s="31">
        <v>90</v>
      </c>
      <c r="B92" s="34">
        <v>37197</v>
      </c>
      <c r="C92" s="35">
        <v>4765</v>
      </c>
      <c r="D92" s="36">
        <v>0.87190199999999995</v>
      </c>
      <c r="E92" s="36">
        <v>0.12809799999999999</v>
      </c>
      <c r="G92" s="37"/>
      <c r="H92" s="37"/>
      <c r="I92" s="37"/>
    </row>
    <row r="93" spans="1:9" ht="15.75" x14ac:dyDescent="0.25">
      <c r="A93" s="31">
        <v>91</v>
      </c>
      <c r="B93" s="34">
        <v>32433</v>
      </c>
      <c r="C93" s="35">
        <v>4685</v>
      </c>
      <c r="D93" s="36">
        <v>0.85555599999999998</v>
      </c>
      <c r="E93" s="36">
        <v>0.14444399999999999</v>
      </c>
      <c r="G93" s="37"/>
      <c r="H93" s="37"/>
      <c r="I93" s="37"/>
    </row>
    <row r="94" spans="1:9" ht="15.75" x14ac:dyDescent="0.25">
      <c r="A94" s="31">
        <v>92</v>
      </c>
      <c r="B94" s="34">
        <v>27748</v>
      </c>
      <c r="C94" s="35">
        <v>4498</v>
      </c>
      <c r="D94" s="36">
        <v>0.83790900000000001</v>
      </c>
      <c r="E94" s="36">
        <v>0.16209100000000001</v>
      </c>
      <c r="G94" s="37"/>
      <c r="H94" s="37"/>
      <c r="I94" s="37"/>
    </row>
    <row r="95" spans="1:9" ht="15.75" x14ac:dyDescent="0.25">
      <c r="A95" s="31">
        <v>93</v>
      </c>
      <c r="B95" s="34">
        <v>23250</v>
      </c>
      <c r="C95" s="35">
        <v>4200</v>
      </c>
      <c r="D95" s="36">
        <v>0.81935100000000005</v>
      </c>
      <c r="E95" s="36">
        <v>0.180649</v>
      </c>
      <c r="G95" s="37"/>
      <c r="H95" s="37"/>
      <c r="I95" s="37"/>
    </row>
    <row r="96" spans="1:9" ht="15.75" x14ac:dyDescent="0.25">
      <c r="A96" s="31">
        <v>94</v>
      </c>
      <c r="B96" s="34">
        <v>19050</v>
      </c>
      <c r="C96" s="35">
        <v>3804</v>
      </c>
      <c r="D96" s="36">
        <v>0.80032400000000004</v>
      </c>
      <c r="E96" s="36">
        <v>0.19967599999999999</v>
      </c>
      <c r="G96" s="37"/>
      <c r="H96" s="37"/>
      <c r="I96" s="37"/>
    </row>
    <row r="97" spans="1:9" ht="15.75" x14ac:dyDescent="0.25">
      <c r="A97" s="31">
        <v>95</v>
      </c>
      <c r="B97" s="34">
        <v>15246</v>
      </c>
      <c r="C97" s="35">
        <v>3335</v>
      </c>
      <c r="D97" s="36">
        <v>0.78123399999999998</v>
      </c>
      <c r="E97" s="36">
        <v>0.21876599999999999</v>
      </c>
      <c r="G97" s="37"/>
      <c r="H97" s="37"/>
      <c r="I97" s="37"/>
    </row>
    <row r="98" spans="1:9" ht="15.75" x14ac:dyDescent="0.25">
      <c r="A98" s="31">
        <v>96</v>
      </c>
      <c r="B98" s="34">
        <v>11911</v>
      </c>
      <c r="C98" s="35">
        <v>2829</v>
      </c>
      <c r="D98" s="36">
        <v>0.76245399999999997</v>
      </c>
      <c r="E98" s="36">
        <v>0.23754600000000001</v>
      </c>
      <c r="G98" s="37"/>
      <c r="H98" s="37"/>
      <c r="I98" s="37"/>
    </row>
    <row r="99" spans="1:9" ht="15.75" x14ac:dyDescent="0.25">
      <c r="A99" s="31">
        <v>97</v>
      </c>
      <c r="B99" s="34">
        <v>9081</v>
      </c>
      <c r="C99" s="35">
        <v>2322</v>
      </c>
      <c r="D99" s="36">
        <v>0.74432299999999996</v>
      </c>
      <c r="E99" s="36">
        <v>0.25567699999999999</v>
      </c>
      <c r="G99" s="37"/>
      <c r="H99" s="37"/>
      <c r="I99" s="37"/>
    </row>
    <row r="100" spans="1:9" ht="15.75" x14ac:dyDescent="0.25">
      <c r="A100" s="31">
        <v>98</v>
      </c>
      <c r="B100" s="34">
        <v>6760</v>
      </c>
      <c r="C100" s="35">
        <v>1844</v>
      </c>
      <c r="D100" s="36">
        <v>0.72714699999999999</v>
      </c>
      <c r="E100" s="36">
        <v>0.27285300000000001</v>
      </c>
      <c r="G100" s="37"/>
      <c r="H100" s="37"/>
      <c r="I100" s="37"/>
    </row>
    <row r="101" spans="1:9" ht="15.75" x14ac:dyDescent="0.25">
      <c r="A101" s="31">
        <v>99</v>
      </c>
      <c r="B101" s="34">
        <v>4915</v>
      </c>
      <c r="C101" s="35">
        <v>1419</v>
      </c>
      <c r="D101" s="36">
        <v>0.711202</v>
      </c>
      <c r="E101" s="36">
        <v>0.288798</v>
      </c>
      <c r="G101" s="37"/>
      <c r="H101" s="37"/>
      <c r="I101" s="37"/>
    </row>
    <row r="102" spans="1:9" ht="15.75" x14ac:dyDescent="0.25">
      <c r="A102" s="31">
        <v>100</v>
      </c>
      <c r="B102" s="34">
        <v>3496</v>
      </c>
      <c r="C102" s="35">
        <v>1060</v>
      </c>
      <c r="D102" s="36">
        <v>0.69673700000000005</v>
      </c>
      <c r="E102" s="36">
        <v>0.303263</v>
      </c>
      <c r="G102" s="37"/>
      <c r="H102" s="37"/>
      <c r="I102" s="37"/>
    </row>
    <row r="103" spans="1:9" ht="15.75" x14ac:dyDescent="0.25">
      <c r="A103" s="31">
        <v>101</v>
      </c>
      <c r="B103" s="34">
        <v>2436</v>
      </c>
      <c r="C103" s="35">
        <v>776</v>
      </c>
      <c r="D103" s="36">
        <v>0.681203</v>
      </c>
      <c r="E103" s="36">
        <v>0.318797</v>
      </c>
      <c r="G103" s="37"/>
      <c r="H103" s="37"/>
      <c r="I103" s="37"/>
    </row>
    <row r="104" spans="1:9" ht="15.75" x14ac:dyDescent="0.25">
      <c r="A104" s="31">
        <v>102</v>
      </c>
      <c r="B104" s="34">
        <v>1659</v>
      </c>
      <c r="C104" s="35">
        <v>554</v>
      </c>
      <c r="D104" s="36">
        <v>0.66618100000000002</v>
      </c>
      <c r="E104" s="36">
        <v>0.33381899999999998</v>
      </c>
      <c r="G104" s="37"/>
      <c r="H104" s="37"/>
      <c r="I104" s="37"/>
    </row>
    <row r="105" spans="1:9" ht="15.75" x14ac:dyDescent="0.25">
      <c r="A105" s="31">
        <v>103</v>
      </c>
      <c r="B105" s="34">
        <v>1105</v>
      </c>
      <c r="C105" s="35">
        <v>385</v>
      </c>
      <c r="D105" s="36">
        <v>0.65159400000000001</v>
      </c>
      <c r="E105" s="36">
        <v>0.34840599999999999</v>
      </c>
      <c r="G105" s="37"/>
      <c r="H105" s="37"/>
      <c r="I105" s="37"/>
    </row>
    <row r="106" spans="1:9" ht="15.75" x14ac:dyDescent="0.25">
      <c r="A106" s="31">
        <v>104</v>
      </c>
      <c r="B106" s="34">
        <v>720</v>
      </c>
      <c r="C106" s="35">
        <v>261</v>
      </c>
      <c r="D106" s="36">
        <v>0.63745300000000005</v>
      </c>
      <c r="E106" s="36">
        <v>0.36254700000000001</v>
      </c>
      <c r="G106" s="37"/>
      <c r="H106" s="37"/>
      <c r="I106" s="37"/>
    </row>
    <row r="107" spans="1:9" ht="15.75" x14ac:dyDescent="0.25">
      <c r="A107" s="31">
        <v>105</v>
      </c>
      <c r="B107" s="34">
        <v>459</v>
      </c>
      <c r="C107" s="35">
        <v>173</v>
      </c>
      <c r="D107" s="36">
        <v>0.62376399999999999</v>
      </c>
      <c r="E107" s="36">
        <v>0.37623600000000001</v>
      </c>
      <c r="G107" s="37"/>
      <c r="H107" s="37"/>
      <c r="I107" s="37"/>
    </row>
    <row r="108" spans="1:9" ht="15.75" x14ac:dyDescent="0.25">
      <c r="A108" s="31">
        <v>106</v>
      </c>
      <c r="B108" s="34">
        <v>286</v>
      </c>
      <c r="C108" s="35">
        <v>112</v>
      </c>
      <c r="D108" s="36">
        <v>0.61052899999999999</v>
      </c>
      <c r="E108" s="36">
        <v>0.38947100000000001</v>
      </c>
      <c r="G108" s="37"/>
      <c r="H108" s="37"/>
      <c r="I108" s="37"/>
    </row>
    <row r="109" spans="1:9" ht="15.75" x14ac:dyDescent="0.25">
      <c r="A109" s="31">
        <v>107</v>
      </c>
      <c r="B109" s="34">
        <v>175</v>
      </c>
      <c r="C109" s="35">
        <v>70</v>
      </c>
      <c r="D109" s="36">
        <v>0.59775199999999995</v>
      </c>
      <c r="E109" s="36">
        <v>0.40224799999999999</v>
      </c>
      <c r="G109" s="37"/>
      <c r="H109" s="37"/>
      <c r="I109" s="37"/>
    </row>
    <row r="110" spans="1:9" ht="15.75" x14ac:dyDescent="0.25">
      <c r="A110" s="31">
        <v>108</v>
      </c>
      <c r="B110" s="34">
        <v>105</v>
      </c>
      <c r="C110" s="35">
        <v>43</v>
      </c>
      <c r="D110" s="36">
        <v>0.58543299999999998</v>
      </c>
      <c r="E110" s="36">
        <v>0.41456700000000002</v>
      </c>
      <c r="G110" s="37"/>
      <c r="H110" s="37"/>
      <c r="I110" s="37"/>
    </row>
    <row r="111" spans="1:9" ht="15.75" x14ac:dyDescent="0.25">
      <c r="A111" s="31">
        <v>109</v>
      </c>
      <c r="B111" s="34">
        <v>61</v>
      </c>
      <c r="C111" s="35">
        <v>61</v>
      </c>
      <c r="D111" s="36">
        <v>0</v>
      </c>
      <c r="E111" s="36">
        <v>1</v>
      </c>
      <c r="G111" s="37"/>
      <c r="H111" s="37"/>
      <c r="I111" s="37"/>
    </row>
    <row r="112" spans="1:9" ht="15.75" x14ac:dyDescent="0.25">
      <c r="A112" s="31">
        <v>110</v>
      </c>
      <c r="B112" s="34">
        <v>0</v>
      </c>
      <c r="C112" s="35"/>
      <c r="D112" s="32"/>
      <c r="E112" s="36"/>
    </row>
  </sheetData>
  <pageMargins left="0.75" right="0.75" top="1" bottom="1" header="0.5" footer="0.5"/>
  <pageSetup paperSize="9" orientation="portrait" r:id="rId1"/>
  <headerFooter alignWithMargins="0">
    <evenFooter>&amp;LINTERNAL</evenFoot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3" width="9.28515625" bestFit="1" customWidth="1"/>
    <col min="4" max="4" width="10.5703125" bestFit="1" customWidth="1"/>
    <col min="5" max="5" width="9.7109375" bestFit="1" customWidth="1"/>
    <col min="6" max="6" width="9.28515625" bestFit="1" customWidth="1"/>
    <col min="7" max="7" width="10.85546875" bestFit="1" customWidth="1"/>
    <col min="8" max="8" width="11.5703125" customWidth="1"/>
    <col min="9" max="9" width="10.42578125" customWidth="1"/>
  </cols>
  <sheetData>
    <row r="1" spans="1:10" x14ac:dyDescent="0.25">
      <c r="A1" t="s">
        <v>0</v>
      </c>
      <c r="B1">
        <v>1</v>
      </c>
      <c r="D1" t="s">
        <v>29</v>
      </c>
      <c r="E1">
        <f>B1*SUMPRODUCT(G8:G77,J8:J77)</f>
        <v>16.059615218807291</v>
      </c>
    </row>
    <row r="2" spans="1:10" x14ac:dyDescent="0.25">
      <c r="A2" t="s">
        <v>27</v>
      </c>
      <c r="B2">
        <v>400000</v>
      </c>
      <c r="D2" t="s">
        <v>28</v>
      </c>
      <c r="E2">
        <f>B2*SUMPRODUCT(I9:I78,J9:J78)</f>
        <v>36387.045957944611</v>
      </c>
    </row>
    <row r="3" spans="1:10" x14ac:dyDescent="0.25">
      <c r="A3" t="s">
        <v>18</v>
      </c>
      <c r="B3" s="20">
        <v>0.06</v>
      </c>
      <c r="D3" t="s">
        <v>31</v>
      </c>
      <c r="E3">
        <f>E2/E1</f>
        <v>2265.7483048119375</v>
      </c>
    </row>
    <row r="6" spans="1:10" ht="15.75" x14ac:dyDescent="0.25">
      <c r="A6" s="39" t="s">
        <v>2</v>
      </c>
      <c r="B6" s="39" t="s">
        <v>10</v>
      </c>
      <c r="C6" s="39" t="s">
        <v>14</v>
      </c>
      <c r="D6" s="39"/>
      <c r="E6" s="39" t="s">
        <v>7</v>
      </c>
      <c r="F6" s="39" t="s">
        <v>22</v>
      </c>
      <c r="G6" s="39" t="s">
        <v>15</v>
      </c>
      <c r="H6" s="39"/>
      <c r="I6" s="39"/>
      <c r="J6" s="39"/>
    </row>
    <row r="7" spans="1:10" ht="15.75" x14ac:dyDescent="0.25">
      <c r="A7" s="39"/>
      <c r="B7" s="39"/>
      <c r="C7" s="39"/>
      <c r="D7" s="39"/>
      <c r="E7" s="39"/>
      <c r="F7" s="39"/>
      <c r="G7" s="39" t="s">
        <v>19</v>
      </c>
      <c r="H7" s="39" t="s">
        <v>21</v>
      </c>
      <c r="I7" s="39" t="s">
        <v>20</v>
      </c>
      <c r="J7" s="39" t="s">
        <v>30</v>
      </c>
    </row>
    <row r="8" spans="1:10" ht="15.75" x14ac:dyDescent="0.25">
      <c r="A8" s="39">
        <v>0</v>
      </c>
      <c r="B8" s="40">
        <v>40</v>
      </c>
      <c r="C8" s="39">
        <f t="shared" ref="C8:C71" si="0">B$1</f>
        <v>1</v>
      </c>
      <c r="D8" s="39"/>
      <c r="E8" s="42">
        <v>98620</v>
      </c>
      <c r="F8" s="35">
        <v>77</v>
      </c>
      <c r="G8" s="39">
        <f>E8/E$8</f>
        <v>1</v>
      </c>
      <c r="H8" s="36">
        <v>7.7700000000000002E-4</v>
      </c>
      <c r="I8" s="39"/>
      <c r="J8" s="39">
        <f>(1+B$3)^-A8</f>
        <v>1</v>
      </c>
    </row>
    <row r="9" spans="1:10" ht="15.75" x14ac:dyDescent="0.25">
      <c r="A9" s="39">
        <v>1</v>
      </c>
      <c r="B9" s="40">
        <v>41</v>
      </c>
      <c r="C9" s="39">
        <f t="shared" si="0"/>
        <v>1</v>
      </c>
      <c r="D9" s="39">
        <f>B$2</f>
        <v>400000</v>
      </c>
      <c r="E9" s="42">
        <v>98544</v>
      </c>
      <c r="F9" s="35">
        <v>83</v>
      </c>
      <c r="G9" s="43">
        <f>E9/E$8</f>
        <v>0.99922936524031636</v>
      </c>
      <c r="H9" s="36">
        <v>8.4599999999999996E-4</v>
      </c>
      <c r="I9" s="44">
        <f>G8*H8</f>
        <v>7.7700000000000002E-4</v>
      </c>
      <c r="J9" s="39">
        <f t="shared" ref="J9:J33" si="1">(1+B$3)^-A9</f>
        <v>0.94339622641509424</v>
      </c>
    </row>
    <row r="10" spans="1:10" ht="15.75" x14ac:dyDescent="0.25">
      <c r="A10" s="39">
        <v>2</v>
      </c>
      <c r="B10" s="40">
        <v>42</v>
      </c>
      <c r="C10" s="39">
        <f t="shared" si="0"/>
        <v>1</v>
      </c>
      <c r="D10" s="39">
        <f t="shared" ref="D10:D73" si="2">B$2</f>
        <v>400000</v>
      </c>
      <c r="E10" s="42">
        <v>98460</v>
      </c>
      <c r="F10" s="35">
        <v>91</v>
      </c>
      <c r="G10" s="43">
        <f t="shared" ref="G10:G73" si="3">E10/E$8</f>
        <v>0.99837761103224498</v>
      </c>
      <c r="H10" s="36">
        <v>9.2100000000000005E-4</v>
      </c>
      <c r="I10" s="44">
        <f t="shared" ref="I10:I73" si="4">G9*H9</f>
        <v>8.4534804299330759E-4</v>
      </c>
      <c r="J10" s="39">
        <f t="shared" si="1"/>
        <v>0.88999644001423983</v>
      </c>
    </row>
    <row r="11" spans="1:10" ht="15.75" x14ac:dyDescent="0.25">
      <c r="A11" s="39">
        <v>3</v>
      </c>
      <c r="B11" s="40">
        <v>43</v>
      </c>
      <c r="C11" s="39">
        <f t="shared" si="0"/>
        <v>1</v>
      </c>
      <c r="D11" s="39">
        <f t="shared" si="2"/>
        <v>400000</v>
      </c>
      <c r="E11" s="42">
        <v>98370</v>
      </c>
      <c r="F11" s="35">
        <v>99</v>
      </c>
      <c r="G11" s="43">
        <f t="shared" si="3"/>
        <v>0.99746501723788283</v>
      </c>
      <c r="H11" s="36">
        <v>1.003E-3</v>
      </c>
      <c r="I11" s="44">
        <f t="shared" si="4"/>
        <v>9.1950577976069767E-4</v>
      </c>
      <c r="J11" s="39">
        <f t="shared" si="1"/>
        <v>0.8396192830323016</v>
      </c>
    </row>
    <row r="12" spans="1:10" ht="15.75" x14ac:dyDescent="0.25">
      <c r="A12" s="39">
        <v>4</v>
      </c>
      <c r="B12" s="40">
        <v>44</v>
      </c>
      <c r="C12" s="39">
        <f t="shared" si="0"/>
        <v>1</v>
      </c>
      <c r="D12" s="39">
        <f t="shared" si="2"/>
        <v>400000</v>
      </c>
      <c r="E12" s="42">
        <v>98271</v>
      </c>
      <c r="F12" s="35">
        <v>107</v>
      </c>
      <c r="G12" s="43">
        <f t="shared" si="3"/>
        <v>0.99646116406408436</v>
      </c>
      <c r="H12" s="36">
        <v>1.0920000000000001E-3</v>
      </c>
      <c r="I12" s="44">
        <f t="shared" si="4"/>
        <v>1.0004574122895965E-3</v>
      </c>
      <c r="J12" s="39">
        <f t="shared" si="1"/>
        <v>0.79209366323802044</v>
      </c>
    </row>
    <row r="13" spans="1:10" ht="15.75" x14ac:dyDescent="0.25">
      <c r="A13" s="39">
        <v>5</v>
      </c>
      <c r="B13" s="40">
        <v>45</v>
      </c>
      <c r="C13" s="39">
        <f t="shared" si="0"/>
        <v>1</v>
      </c>
      <c r="D13" s="39">
        <f t="shared" si="2"/>
        <v>400000</v>
      </c>
      <c r="E13" s="42">
        <v>98164</v>
      </c>
      <c r="F13" s="35">
        <v>117</v>
      </c>
      <c r="G13" s="43">
        <f t="shared" si="3"/>
        <v>0.99537619144189815</v>
      </c>
      <c r="H13" s="36">
        <v>1.188E-3</v>
      </c>
      <c r="I13" s="44">
        <f t="shared" si="4"/>
        <v>1.0881355911579803E-3</v>
      </c>
      <c r="J13" s="39">
        <f t="shared" si="1"/>
        <v>0.74725817286605689</v>
      </c>
    </row>
    <row r="14" spans="1:10" ht="15.75" x14ac:dyDescent="0.25">
      <c r="A14" s="39">
        <v>6</v>
      </c>
      <c r="B14" s="40">
        <v>46</v>
      </c>
      <c r="C14" s="39">
        <f t="shared" si="0"/>
        <v>1</v>
      </c>
      <c r="D14" s="39">
        <f t="shared" si="2"/>
        <v>400000</v>
      </c>
      <c r="E14" s="42">
        <v>98047</v>
      </c>
      <c r="F14" s="35">
        <v>127</v>
      </c>
      <c r="G14" s="43">
        <f t="shared" si="3"/>
        <v>0.99418981950922736</v>
      </c>
      <c r="H14" s="36">
        <v>1.292E-3</v>
      </c>
      <c r="I14" s="44">
        <f t="shared" si="4"/>
        <v>1.1825069154329751E-3</v>
      </c>
      <c r="J14" s="39">
        <f t="shared" si="1"/>
        <v>0.70496054043967626</v>
      </c>
    </row>
    <row r="15" spans="1:10" ht="15.75" x14ac:dyDescent="0.25">
      <c r="A15" s="39">
        <v>7</v>
      </c>
      <c r="B15" s="40">
        <v>47</v>
      </c>
      <c r="C15" s="39">
        <f t="shared" si="0"/>
        <v>1</v>
      </c>
      <c r="D15" s="39">
        <f t="shared" si="2"/>
        <v>400000</v>
      </c>
      <c r="E15" s="42">
        <v>97920</v>
      </c>
      <c r="F15" s="35">
        <v>137</v>
      </c>
      <c r="G15" s="43">
        <f t="shared" si="3"/>
        <v>0.99290204826607176</v>
      </c>
      <c r="H15" s="36">
        <v>1.4040000000000001E-3</v>
      </c>
      <c r="I15" s="44">
        <f t="shared" si="4"/>
        <v>1.2844932468059217E-3</v>
      </c>
      <c r="J15" s="39">
        <f t="shared" si="1"/>
        <v>0.66505711362233599</v>
      </c>
    </row>
    <row r="16" spans="1:10" ht="15.75" x14ac:dyDescent="0.25">
      <c r="A16" s="39">
        <v>8</v>
      </c>
      <c r="B16" s="40">
        <v>48</v>
      </c>
      <c r="C16" s="39">
        <f t="shared" si="0"/>
        <v>1</v>
      </c>
      <c r="D16" s="39">
        <f t="shared" si="2"/>
        <v>400000</v>
      </c>
      <c r="E16" s="42">
        <v>97783</v>
      </c>
      <c r="F16" s="35">
        <v>149</v>
      </c>
      <c r="G16" s="43">
        <f t="shared" si="3"/>
        <v>0.99151287771243157</v>
      </c>
      <c r="H16" s="36">
        <v>1.524E-3</v>
      </c>
      <c r="I16" s="44">
        <f t="shared" si="4"/>
        <v>1.3940344757655649E-3</v>
      </c>
      <c r="J16" s="39">
        <f t="shared" si="1"/>
        <v>0.62741237134182648</v>
      </c>
    </row>
    <row r="17" spans="1:10" ht="15.75" x14ac:dyDescent="0.25">
      <c r="A17" s="39">
        <v>9</v>
      </c>
      <c r="B17" s="40">
        <v>49</v>
      </c>
      <c r="C17" s="39">
        <f t="shared" si="0"/>
        <v>1</v>
      </c>
      <c r="D17" s="39">
        <f t="shared" si="2"/>
        <v>400000</v>
      </c>
      <c r="E17" s="42">
        <v>97634</v>
      </c>
      <c r="F17" s="35">
        <v>161</v>
      </c>
      <c r="G17" s="43">
        <f t="shared" si="3"/>
        <v>0.99000202798620973</v>
      </c>
      <c r="H17" s="36">
        <v>1.653E-3</v>
      </c>
      <c r="I17" s="44">
        <f t="shared" si="4"/>
        <v>1.5110656256337458E-3</v>
      </c>
      <c r="J17" s="39">
        <f t="shared" si="1"/>
        <v>0.59189846353002495</v>
      </c>
    </row>
    <row r="18" spans="1:10" ht="15.75" x14ac:dyDescent="0.25">
      <c r="A18" s="39">
        <v>10</v>
      </c>
      <c r="B18" s="40">
        <v>50</v>
      </c>
      <c r="C18" s="39">
        <f t="shared" si="0"/>
        <v>1</v>
      </c>
      <c r="D18" s="39">
        <f t="shared" si="2"/>
        <v>400000</v>
      </c>
      <c r="E18" s="42">
        <v>97472</v>
      </c>
      <c r="F18" s="35">
        <v>175</v>
      </c>
      <c r="G18" s="43">
        <f t="shared" si="3"/>
        <v>0.98835935915635775</v>
      </c>
      <c r="H18" s="36">
        <v>1.792E-3</v>
      </c>
      <c r="I18" s="44">
        <f t="shared" si="4"/>
        <v>1.6364733522612046E-3</v>
      </c>
      <c r="J18" s="39">
        <f t="shared" si="1"/>
        <v>0.55839477691511785</v>
      </c>
    </row>
    <row r="19" spans="1:10" ht="15.75" x14ac:dyDescent="0.25">
      <c r="A19" s="39">
        <v>11</v>
      </c>
      <c r="B19" s="40">
        <v>51</v>
      </c>
      <c r="C19" s="39">
        <f t="shared" si="0"/>
        <v>1</v>
      </c>
      <c r="D19" s="39">
        <f t="shared" si="2"/>
        <v>400000</v>
      </c>
      <c r="E19" s="42">
        <v>97298</v>
      </c>
      <c r="F19" s="35">
        <v>189</v>
      </c>
      <c r="G19" s="43">
        <f t="shared" si="3"/>
        <v>0.98659501115392412</v>
      </c>
      <c r="H19" s="36">
        <v>1.9400000000000001E-3</v>
      </c>
      <c r="I19" s="44">
        <f t="shared" si="4"/>
        <v>1.7711399716081931E-3</v>
      </c>
      <c r="J19" s="39">
        <f t="shared" si="1"/>
        <v>0.52678752539162055</v>
      </c>
    </row>
    <row r="20" spans="1:10" ht="15.75" x14ac:dyDescent="0.25">
      <c r="A20" s="39">
        <v>12</v>
      </c>
      <c r="B20" s="40">
        <v>52</v>
      </c>
      <c r="C20" s="39">
        <f t="shared" si="0"/>
        <v>1</v>
      </c>
      <c r="D20" s="39">
        <f t="shared" si="2"/>
        <v>400000</v>
      </c>
      <c r="E20" s="42">
        <v>97109</v>
      </c>
      <c r="F20" s="35">
        <v>204</v>
      </c>
      <c r="G20" s="43">
        <f t="shared" si="3"/>
        <v>0.98467856418576349</v>
      </c>
      <c r="H20" s="36">
        <v>2.098E-3</v>
      </c>
      <c r="I20" s="44">
        <f t="shared" si="4"/>
        <v>1.9139943216386129E-3</v>
      </c>
      <c r="J20" s="39">
        <f t="shared" si="1"/>
        <v>0.4969693635770005</v>
      </c>
    </row>
    <row r="21" spans="1:10" ht="15.75" x14ac:dyDescent="0.25">
      <c r="A21" s="39">
        <v>13</v>
      </c>
      <c r="B21" s="40">
        <v>53</v>
      </c>
      <c r="C21" s="39">
        <f t="shared" si="0"/>
        <v>1</v>
      </c>
      <c r="D21" s="39">
        <f t="shared" si="2"/>
        <v>400000</v>
      </c>
      <c r="E21" s="42">
        <v>96905</v>
      </c>
      <c r="F21" s="35">
        <v>220</v>
      </c>
      <c r="G21" s="43">
        <f t="shared" si="3"/>
        <v>0.98261001825187588</v>
      </c>
      <c r="H21" s="36">
        <v>2.2659999999999998E-3</v>
      </c>
      <c r="I21" s="44">
        <f t="shared" si="4"/>
        <v>2.0658556276617317E-3</v>
      </c>
      <c r="J21" s="39">
        <f t="shared" si="1"/>
        <v>0.46883902224245327</v>
      </c>
    </row>
    <row r="22" spans="1:10" ht="15.75" x14ac:dyDescent="0.25">
      <c r="A22" s="39">
        <v>14</v>
      </c>
      <c r="B22" s="40">
        <v>54</v>
      </c>
      <c r="C22" s="39">
        <f t="shared" si="0"/>
        <v>1</v>
      </c>
      <c r="D22" s="39">
        <f t="shared" si="2"/>
        <v>400000</v>
      </c>
      <c r="E22" s="42">
        <v>96686</v>
      </c>
      <c r="F22" s="35">
        <v>236</v>
      </c>
      <c r="G22" s="43">
        <f t="shared" si="3"/>
        <v>0.98038937335226117</v>
      </c>
      <c r="H22" s="36">
        <v>2.4459999999999998E-3</v>
      </c>
      <c r="I22" s="44">
        <f t="shared" si="4"/>
        <v>2.2265943013587506E-3</v>
      </c>
      <c r="J22" s="39">
        <f t="shared" si="1"/>
        <v>0.44230096437967292</v>
      </c>
    </row>
    <row r="23" spans="1:10" ht="15.75" x14ac:dyDescent="0.25">
      <c r="A23" s="39">
        <v>15</v>
      </c>
      <c r="B23" s="40">
        <v>55</v>
      </c>
      <c r="C23" s="39">
        <f t="shared" si="0"/>
        <v>1</v>
      </c>
      <c r="D23" s="39">
        <f t="shared" si="2"/>
        <v>400000</v>
      </c>
      <c r="E23" s="42">
        <v>96449</v>
      </c>
      <c r="F23" s="35">
        <v>254</v>
      </c>
      <c r="G23" s="43">
        <f t="shared" si="3"/>
        <v>0.97798620969377403</v>
      </c>
      <c r="H23" s="36">
        <v>2.637E-3</v>
      </c>
      <c r="I23" s="44">
        <f t="shared" si="4"/>
        <v>2.3980324072196304E-3</v>
      </c>
      <c r="J23" s="39">
        <f t="shared" si="1"/>
        <v>0.41726506073554037</v>
      </c>
    </row>
    <row r="24" spans="1:10" ht="15.75" x14ac:dyDescent="0.25">
      <c r="A24" s="39">
        <v>16</v>
      </c>
      <c r="B24" s="40">
        <v>56</v>
      </c>
      <c r="C24" s="39">
        <f t="shared" si="0"/>
        <v>1</v>
      </c>
      <c r="D24" s="39">
        <f t="shared" si="2"/>
        <v>400000</v>
      </c>
      <c r="E24" s="42">
        <v>96195</v>
      </c>
      <c r="F24" s="35">
        <v>274</v>
      </c>
      <c r="G24" s="43">
        <f t="shared" si="3"/>
        <v>0.97541066720746294</v>
      </c>
      <c r="H24" s="36">
        <v>2.8470000000000001E-3</v>
      </c>
      <c r="I24" s="44">
        <f t="shared" si="4"/>
        <v>2.578949634962482E-3</v>
      </c>
      <c r="J24" s="39">
        <f t="shared" si="1"/>
        <v>0.39364628371277405</v>
      </c>
    </row>
    <row r="25" spans="1:10" ht="15.75" x14ac:dyDescent="0.25">
      <c r="A25" s="39">
        <v>17</v>
      </c>
      <c r="B25" s="40">
        <v>57</v>
      </c>
      <c r="C25" s="39">
        <f t="shared" si="0"/>
        <v>1</v>
      </c>
      <c r="D25" s="39">
        <f t="shared" si="2"/>
        <v>400000</v>
      </c>
      <c r="E25" s="42">
        <v>95921</v>
      </c>
      <c r="F25" s="35">
        <v>296</v>
      </c>
      <c r="G25" s="43">
        <f t="shared" si="3"/>
        <v>0.97263232610018246</v>
      </c>
      <c r="H25" s="36">
        <v>3.0839999999999999E-3</v>
      </c>
      <c r="I25" s="44">
        <f t="shared" si="4"/>
        <v>2.7769941695396472E-3</v>
      </c>
      <c r="J25" s="39">
        <f t="shared" si="1"/>
        <v>0.37136441859695657</v>
      </c>
    </row>
    <row r="26" spans="1:10" ht="15.75" x14ac:dyDescent="0.25">
      <c r="A26" s="39">
        <v>18</v>
      </c>
      <c r="B26" s="40">
        <v>58</v>
      </c>
      <c r="C26" s="39">
        <f t="shared" si="0"/>
        <v>1</v>
      </c>
      <c r="D26" s="39">
        <f t="shared" si="2"/>
        <v>400000</v>
      </c>
      <c r="E26" s="42">
        <v>95625</v>
      </c>
      <c r="F26" s="35">
        <v>321</v>
      </c>
      <c r="G26" s="43">
        <f t="shared" si="3"/>
        <v>0.96963090650983574</v>
      </c>
      <c r="H26" s="36">
        <v>3.3540000000000002E-3</v>
      </c>
      <c r="I26" s="44">
        <f t="shared" si="4"/>
        <v>2.9995980936929627E-3</v>
      </c>
      <c r="J26" s="39">
        <f t="shared" si="1"/>
        <v>0.35034379112920433</v>
      </c>
    </row>
    <row r="27" spans="1:10" ht="15.75" x14ac:dyDescent="0.25">
      <c r="A27" s="39">
        <v>19</v>
      </c>
      <c r="B27" s="40">
        <v>59</v>
      </c>
      <c r="C27" s="39">
        <f t="shared" si="0"/>
        <v>1</v>
      </c>
      <c r="D27" s="39">
        <f t="shared" si="2"/>
        <v>400000</v>
      </c>
      <c r="E27" s="42">
        <v>95304</v>
      </c>
      <c r="F27" s="35">
        <v>349</v>
      </c>
      <c r="G27" s="43">
        <f t="shared" si="3"/>
        <v>0.96637598864327723</v>
      </c>
      <c r="H27" s="36">
        <v>3.6640000000000002E-3</v>
      </c>
      <c r="I27" s="44">
        <f t="shared" si="4"/>
        <v>3.2521420604339894E-3</v>
      </c>
      <c r="J27" s="39">
        <f t="shared" si="1"/>
        <v>0.3305130104992493</v>
      </c>
    </row>
    <row r="28" spans="1:10" ht="15.75" x14ac:dyDescent="0.25">
      <c r="A28" s="39">
        <v>20</v>
      </c>
      <c r="B28" s="40">
        <v>60</v>
      </c>
      <c r="C28" s="39">
        <f t="shared" si="0"/>
        <v>1</v>
      </c>
      <c r="D28" s="39">
        <f t="shared" si="2"/>
        <v>400000</v>
      </c>
      <c r="E28" s="42">
        <v>94955</v>
      </c>
      <c r="F28" s="35">
        <v>381</v>
      </c>
      <c r="G28" s="43">
        <f t="shared" si="3"/>
        <v>0.96283715270736159</v>
      </c>
      <c r="H28" s="36">
        <v>4.0080000000000003E-3</v>
      </c>
      <c r="I28" s="44">
        <f t="shared" si="4"/>
        <v>3.5408016223889677E-3</v>
      </c>
      <c r="J28" s="39">
        <f t="shared" si="1"/>
        <v>0.31180472688608429</v>
      </c>
    </row>
    <row r="29" spans="1:10" ht="15.75" x14ac:dyDescent="0.25">
      <c r="A29" s="39">
        <v>21</v>
      </c>
      <c r="B29" s="40">
        <v>61</v>
      </c>
      <c r="C29" s="39">
        <f t="shared" si="0"/>
        <v>1</v>
      </c>
      <c r="D29" s="39">
        <f t="shared" si="2"/>
        <v>400000</v>
      </c>
      <c r="E29" s="42">
        <v>94575</v>
      </c>
      <c r="F29" s="35">
        <v>414</v>
      </c>
      <c r="G29" s="43">
        <f t="shared" si="3"/>
        <v>0.95898397890894338</v>
      </c>
      <c r="H29" s="36">
        <v>4.3779999999999999E-3</v>
      </c>
      <c r="I29" s="44">
        <f t="shared" si="4"/>
        <v>3.8590513080511055E-3</v>
      </c>
      <c r="J29" s="39">
        <f t="shared" si="1"/>
        <v>0.29415540272272095</v>
      </c>
    </row>
    <row r="30" spans="1:10" ht="15.75" x14ac:dyDescent="0.25">
      <c r="A30" s="39">
        <v>22</v>
      </c>
      <c r="B30" s="40">
        <v>62</v>
      </c>
      <c r="C30" s="39">
        <f t="shared" si="0"/>
        <v>1</v>
      </c>
      <c r="D30" s="39">
        <f t="shared" si="2"/>
        <v>400000</v>
      </c>
      <c r="E30" s="42">
        <v>94161</v>
      </c>
      <c r="F30" s="35">
        <v>449</v>
      </c>
      <c r="G30" s="43">
        <f t="shared" si="3"/>
        <v>0.95478604745487727</v>
      </c>
      <c r="H30" s="36">
        <v>4.7710000000000001E-3</v>
      </c>
      <c r="I30" s="44">
        <f t="shared" si="4"/>
        <v>4.1984318596633543E-3</v>
      </c>
      <c r="J30" s="39">
        <f t="shared" si="1"/>
        <v>0.27750509690822728</v>
      </c>
    </row>
    <row r="31" spans="1:10" ht="15.75" x14ac:dyDescent="0.25">
      <c r="A31" s="39">
        <v>23</v>
      </c>
      <c r="B31" s="40">
        <v>63</v>
      </c>
      <c r="C31" s="39">
        <f t="shared" si="0"/>
        <v>1</v>
      </c>
      <c r="D31" s="39">
        <f t="shared" si="2"/>
        <v>400000</v>
      </c>
      <c r="E31" s="42">
        <v>93711</v>
      </c>
      <c r="F31" s="35">
        <v>487</v>
      </c>
      <c r="G31" s="43">
        <f t="shared" si="3"/>
        <v>0.95022307848306631</v>
      </c>
      <c r="H31" s="36">
        <v>5.1960000000000001E-3</v>
      </c>
      <c r="I31" s="44">
        <f t="shared" si="4"/>
        <v>4.5552842324072199E-3</v>
      </c>
      <c r="J31" s="39">
        <f t="shared" si="1"/>
        <v>0.26179726123417668</v>
      </c>
    </row>
    <row r="32" spans="1:10" ht="15.75" x14ac:dyDescent="0.25">
      <c r="A32" s="39">
        <v>24</v>
      </c>
      <c r="B32" s="40">
        <v>64</v>
      </c>
      <c r="C32" s="39">
        <f t="shared" si="0"/>
        <v>1</v>
      </c>
      <c r="D32" s="39">
        <f t="shared" si="2"/>
        <v>400000</v>
      </c>
      <c r="E32" s="42">
        <v>93224</v>
      </c>
      <c r="F32" s="35">
        <v>528</v>
      </c>
      <c r="G32" s="43">
        <f t="shared" si="3"/>
        <v>0.945284932062462</v>
      </c>
      <c r="H32" s="36">
        <v>5.6680000000000003E-3</v>
      </c>
      <c r="I32" s="44">
        <f t="shared" si="4"/>
        <v>4.9373591157980123E-3</v>
      </c>
      <c r="J32" s="39">
        <f t="shared" si="1"/>
        <v>0.24697854833412897</v>
      </c>
    </row>
    <row r="33" spans="1:10" ht="15.75" x14ac:dyDescent="0.25">
      <c r="A33" s="39">
        <v>25</v>
      </c>
      <c r="B33" s="41">
        <v>65</v>
      </c>
      <c r="C33" s="39">
        <f t="shared" si="0"/>
        <v>1</v>
      </c>
      <c r="D33" s="39">
        <f t="shared" si="2"/>
        <v>400000</v>
      </c>
      <c r="E33" s="42">
        <v>92696</v>
      </c>
      <c r="F33" s="35">
        <v>575</v>
      </c>
      <c r="G33" s="43">
        <f t="shared" si="3"/>
        <v>0.93993104846887043</v>
      </c>
      <c r="H33" s="36">
        <v>6.2030000000000002E-3</v>
      </c>
      <c r="I33" s="44">
        <f t="shared" si="4"/>
        <v>5.3578749949300345E-3</v>
      </c>
      <c r="J33" s="39">
        <f t="shared" si="1"/>
        <v>0.23299863050389524</v>
      </c>
    </row>
    <row r="34" spans="1:10" ht="15.75" x14ac:dyDescent="0.25">
      <c r="A34" s="39">
        <v>26</v>
      </c>
      <c r="B34" s="40">
        <v>66</v>
      </c>
      <c r="C34" s="39">
        <f t="shared" si="0"/>
        <v>1</v>
      </c>
      <c r="D34" s="39">
        <f t="shared" si="2"/>
        <v>400000</v>
      </c>
      <c r="E34" s="42">
        <v>92121</v>
      </c>
      <c r="F34" s="35">
        <v>628</v>
      </c>
      <c r="G34" s="43">
        <f t="shared" si="3"/>
        <v>0.93410058811600083</v>
      </c>
      <c r="H34" s="36">
        <v>6.8139999999999997E-3</v>
      </c>
      <c r="I34" s="44">
        <f t="shared" si="4"/>
        <v>5.8303922936524038E-3</v>
      </c>
      <c r="J34" s="39">
        <f t="shared" ref="J34:J78" si="5">(1+B$3)^-A34</f>
        <v>0.21981002877725966</v>
      </c>
    </row>
    <row r="35" spans="1:10" ht="15.75" x14ac:dyDescent="0.25">
      <c r="A35" s="39">
        <v>27</v>
      </c>
      <c r="B35" s="41">
        <v>67</v>
      </c>
      <c r="C35" s="39">
        <f t="shared" si="0"/>
        <v>1</v>
      </c>
      <c r="D35" s="39">
        <f t="shared" si="2"/>
        <v>400000</v>
      </c>
      <c r="E35" s="42">
        <v>91493</v>
      </c>
      <c r="F35" s="35">
        <v>688</v>
      </c>
      <c r="G35" s="43">
        <f t="shared" si="3"/>
        <v>0.92773271141756231</v>
      </c>
      <c r="H35" s="36">
        <v>7.515E-3</v>
      </c>
      <c r="I35" s="44">
        <f t="shared" si="4"/>
        <v>6.3649614074224297E-3</v>
      </c>
      <c r="J35" s="39">
        <f t="shared" si="5"/>
        <v>0.20736795167666003</v>
      </c>
    </row>
    <row r="36" spans="1:10" ht="15.75" x14ac:dyDescent="0.25">
      <c r="A36" s="39">
        <v>28</v>
      </c>
      <c r="B36" s="40">
        <v>68</v>
      </c>
      <c r="C36" s="39">
        <f t="shared" si="0"/>
        <v>1</v>
      </c>
      <c r="D36" s="39">
        <f t="shared" si="2"/>
        <v>400000</v>
      </c>
      <c r="E36" s="42">
        <v>90806</v>
      </c>
      <c r="F36" s="35">
        <v>756</v>
      </c>
      <c r="G36" s="43">
        <f t="shared" si="3"/>
        <v>0.9207665787872642</v>
      </c>
      <c r="H36" s="36">
        <v>8.3210000000000003E-3</v>
      </c>
      <c r="I36" s="44">
        <f t="shared" si="4"/>
        <v>6.9719113263029811E-3</v>
      </c>
      <c r="J36" s="39">
        <f t="shared" si="5"/>
        <v>0.1956301430911887</v>
      </c>
    </row>
    <row r="37" spans="1:10" ht="15.75" x14ac:dyDescent="0.25">
      <c r="A37" s="39">
        <v>29</v>
      </c>
      <c r="B37" s="41">
        <v>69</v>
      </c>
      <c r="C37" s="39">
        <f t="shared" si="0"/>
        <v>1</v>
      </c>
      <c r="D37" s="39">
        <f t="shared" si="2"/>
        <v>400000</v>
      </c>
      <c r="E37" s="42">
        <v>90050</v>
      </c>
      <c r="F37" s="35">
        <v>833</v>
      </c>
      <c r="G37" s="43">
        <f t="shared" si="3"/>
        <v>0.91310079091462182</v>
      </c>
      <c r="H37" s="36">
        <v>9.2460000000000007E-3</v>
      </c>
      <c r="I37" s="44">
        <f t="shared" si="4"/>
        <v>7.6616987020888261E-3</v>
      </c>
      <c r="J37" s="39">
        <f t="shared" si="5"/>
        <v>0.18455673876527234</v>
      </c>
    </row>
    <row r="38" spans="1:10" ht="15.75" x14ac:dyDescent="0.25">
      <c r="A38" s="39">
        <v>30</v>
      </c>
      <c r="B38" s="40">
        <v>70</v>
      </c>
      <c r="C38" s="39">
        <f t="shared" si="0"/>
        <v>1</v>
      </c>
      <c r="D38" s="39">
        <f t="shared" si="2"/>
        <v>400000</v>
      </c>
      <c r="E38" s="42">
        <v>89218</v>
      </c>
      <c r="F38" s="35">
        <v>919</v>
      </c>
      <c r="G38" s="43">
        <f t="shared" si="3"/>
        <v>0.90466436828229568</v>
      </c>
      <c r="H38" s="36">
        <v>1.0305E-2</v>
      </c>
      <c r="I38" s="44">
        <f t="shared" si="4"/>
        <v>8.4425299127965942E-3</v>
      </c>
      <c r="J38" s="39">
        <f t="shared" si="5"/>
        <v>0.17411013091063426</v>
      </c>
    </row>
    <row r="39" spans="1:10" ht="15.75" x14ac:dyDescent="0.25">
      <c r="A39" s="39">
        <v>31</v>
      </c>
      <c r="B39" s="41">
        <v>71</v>
      </c>
      <c r="C39" s="39">
        <f t="shared" si="0"/>
        <v>1</v>
      </c>
      <c r="D39" s="39">
        <f t="shared" si="2"/>
        <v>400000</v>
      </c>
      <c r="E39" s="42">
        <v>88298</v>
      </c>
      <c r="F39" s="35">
        <v>1016</v>
      </c>
      <c r="G39" s="43">
        <f t="shared" si="3"/>
        <v>0.89533563171770436</v>
      </c>
      <c r="H39" s="36">
        <v>1.1509999999999999E-2</v>
      </c>
      <c r="I39" s="44">
        <f t="shared" si="4"/>
        <v>9.322566315149057E-3</v>
      </c>
      <c r="J39" s="39">
        <f t="shared" si="5"/>
        <v>0.16425484048173042</v>
      </c>
    </row>
    <row r="40" spans="1:10" ht="15.75" x14ac:dyDescent="0.25">
      <c r="A40" s="39">
        <v>32</v>
      </c>
      <c r="B40" s="40">
        <v>72</v>
      </c>
      <c r="C40" s="39">
        <f t="shared" si="0"/>
        <v>1</v>
      </c>
      <c r="D40" s="39">
        <f t="shared" si="2"/>
        <v>400000</v>
      </c>
      <c r="E40" s="42">
        <v>87282</v>
      </c>
      <c r="F40" s="35">
        <v>1124</v>
      </c>
      <c r="G40" s="43">
        <f t="shared" si="3"/>
        <v>0.8850334617724599</v>
      </c>
      <c r="H40" s="36">
        <v>1.2877E-2</v>
      </c>
      <c r="I40" s="44">
        <f t="shared" si="4"/>
        <v>1.0305313121070777E-2</v>
      </c>
      <c r="J40" s="39">
        <f t="shared" si="5"/>
        <v>0.15495739668087777</v>
      </c>
    </row>
    <row r="41" spans="1:10" ht="15.75" x14ac:dyDescent="0.25">
      <c r="A41" s="39">
        <v>33</v>
      </c>
      <c r="B41" s="41">
        <v>73</v>
      </c>
      <c r="C41" s="39">
        <f t="shared" si="0"/>
        <v>1</v>
      </c>
      <c r="D41" s="39">
        <f t="shared" si="2"/>
        <v>400000</v>
      </c>
      <c r="E41" s="42">
        <v>86158</v>
      </c>
      <c r="F41" s="35">
        <v>1242</v>
      </c>
      <c r="G41" s="43">
        <f t="shared" si="3"/>
        <v>0.87363617927398096</v>
      </c>
      <c r="H41" s="36">
        <v>1.4418E-2</v>
      </c>
      <c r="I41" s="44">
        <f t="shared" si="4"/>
        <v>1.1396575887243965E-2</v>
      </c>
      <c r="J41" s="39">
        <f t="shared" si="5"/>
        <v>0.14618622328384695</v>
      </c>
    </row>
    <row r="42" spans="1:10" ht="15.75" x14ac:dyDescent="0.25">
      <c r="A42" s="39">
        <v>34</v>
      </c>
      <c r="B42" s="40">
        <v>74</v>
      </c>
      <c r="C42" s="39">
        <f t="shared" si="0"/>
        <v>1</v>
      </c>
      <c r="D42" s="39">
        <f t="shared" si="2"/>
        <v>400000</v>
      </c>
      <c r="E42" s="42">
        <v>84916</v>
      </c>
      <c r="F42" s="35">
        <v>1371</v>
      </c>
      <c r="G42" s="43">
        <f t="shared" si="3"/>
        <v>0.86104238491178264</v>
      </c>
      <c r="H42" s="36">
        <v>1.6147999999999999E-2</v>
      </c>
      <c r="I42" s="44">
        <f t="shared" si="4"/>
        <v>1.2596086432772258E-2</v>
      </c>
      <c r="J42" s="39">
        <f t="shared" si="5"/>
        <v>0.1379115313998556</v>
      </c>
    </row>
    <row r="43" spans="1:10" ht="15.75" x14ac:dyDescent="0.25">
      <c r="A43" s="39">
        <v>35</v>
      </c>
      <c r="B43" s="41">
        <v>75</v>
      </c>
      <c r="C43" s="39">
        <f t="shared" si="0"/>
        <v>1</v>
      </c>
      <c r="D43" s="39">
        <f t="shared" si="2"/>
        <v>400000</v>
      </c>
      <c r="E43" s="42">
        <v>83544</v>
      </c>
      <c r="F43" s="35">
        <v>1510</v>
      </c>
      <c r="G43" s="43">
        <f t="shared" si="3"/>
        <v>0.84713039951328328</v>
      </c>
      <c r="H43" s="36">
        <v>1.8079999999999999E-2</v>
      </c>
      <c r="I43" s="44">
        <f t="shared" si="4"/>
        <v>1.3904112431555465E-2</v>
      </c>
      <c r="J43" s="39">
        <f t="shared" si="5"/>
        <v>0.13010521830175056</v>
      </c>
    </row>
    <row r="44" spans="1:10" ht="15.75" x14ac:dyDescent="0.25">
      <c r="A44" s="39">
        <v>36</v>
      </c>
      <c r="B44" s="40">
        <v>76</v>
      </c>
      <c r="C44" s="39">
        <f t="shared" si="0"/>
        <v>1</v>
      </c>
      <c r="D44" s="39">
        <f t="shared" si="2"/>
        <v>400000</v>
      </c>
      <c r="E44" s="42">
        <v>82034</v>
      </c>
      <c r="F44" s="35">
        <v>1661</v>
      </c>
      <c r="G44" s="43">
        <f t="shared" si="3"/>
        <v>0.83181910363009537</v>
      </c>
      <c r="H44" s="36">
        <v>2.0242E-2</v>
      </c>
      <c r="I44" s="44">
        <f t="shared" si="4"/>
        <v>1.531611762320016E-2</v>
      </c>
      <c r="J44" s="39">
        <f t="shared" si="5"/>
        <v>0.12274077198278353</v>
      </c>
    </row>
    <row r="45" spans="1:10" ht="15.75" x14ac:dyDescent="0.25">
      <c r="A45" s="39">
        <v>37</v>
      </c>
      <c r="B45" s="41">
        <v>77</v>
      </c>
      <c r="C45" s="39">
        <f t="shared" si="0"/>
        <v>1</v>
      </c>
      <c r="D45" s="39">
        <f t="shared" si="2"/>
        <v>400000</v>
      </c>
      <c r="E45" s="42">
        <v>80373</v>
      </c>
      <c r="F45" s="35">
        <v>1827</v>
      </c>
      <c r="G45" s="43">
        <f t="shared" si="3"/>
        <v>0.81497667815858854</v>
      </c>
      <c r="H45" s="36">
        <v>2.2726E-2</v>
      </c>
      <c r="I45" s="44">
        <f t="shared" si="4"/>
        <v>1.683768229568039E-2</v>
      </c>
      <c r="J45" s="39">
        <f t="shared" si="5"/>
        <v>0.11579318111583352</v>
      </c>
    </row>
    <row r="46" spans="1:10" ht="15.75" x14ac:dyDescent="0.25">
      <c r="A46" s="39">
        <v>38</v>
      </c>
      <c r="B46" s="40">
        <v>78</v>
      </c>
      <c r="C46" s="39">
        <f t="shared" si="0"/>
        <v>1</v>
      </c>
      <c r="D46" s="39">
        <f t="shared" si="2"/>
        <v>400000</v>
      </c>
      <c r="E46" s="42">
        <v>78547</v>
      </c>
      <c r="F46" s="35">
        <v>2014</v>
      </c>
      <c r="G46" s="43">
        <f t="shared" si="3"/>
        <v>0.7964611640640844</v>
      </c>
      <c r="H46" s="36">
        <v>2.5638000000000001E-2</v>
      </c>
      <c r="I46" s="44">
        <f t="shared" si="4"/>
        <v>1.8521159987832082E-2</v>
      </c>
      <c r="J46" s="39">
        <f t="shared" si="5"/>
        <v>0.10923885010927689</v>
      </c>
    </row>
    <row r="47" spans="1:10" ht="15.75" x14ac:dyDescent="0.25">
      <c r="A47" s="39">
        <v>39</v>
      </c>
      <c r="B47" s="41">
        <v>79</v>
      </c>
      <c r="C47" s="39">
        <f t="shared" si="0"/>
        <v>1</v>
      </c>
      <c r="D47" s="39">
        <f t="shared" si="2"/>
        <v>400000</v>
      </c>
      <c r="E47" s="42">
        <v>76533</v>
      </c>
      <c r="F47" s="35">
        <v>2226</v>
      </c>
      <c r="G47" s="43">
        <f t="shared" si="3"/>
        <v>0.77603934293246801</v>
      </c>
      <c r="H47" s="36">
        <v>2.9082E-2</v>
      </c>
      <c r="I47" s="44">
        <f t="shared" si="4"/>
        <v>2.0419671324274996E-2</v>
      </c>
      <c r="J47" s="39">
        <f t="shared" si="5"/>
        <v>0.10305551897101592</v>
      </c>
    </row>
    <row r="48" spans="1:10" ht="15.75" x14ac:dyDescent="0.25">
      <c r="A48" s="39">
        <v>40</v>
      </c>
      <c r="B48" s="40">
        <v>80</v>
      </c>
      <c r="C48" s="39">
        <f t="shared" si="0"/>
        <v>1</v>
      </c>
      <c r="D48" s="39">
        <f t="shared" si="2"/>
        <v>400000</v>
      </c>
      <c r="E48" s="42">
        <v>74307</v>
      </c>
      <c r="F48" s="35">
        <v>2464</v>
      </c>
      <c r="G48" s="43">
        <f t="shared" si="3"/>
        <v>0.75346785641857639</v>
      </c>
      <c r="H48" s="36">
        <v>3.3160000000000002E-2</v>
      </c>
      <c r="I48" s="44">
        <f t="shared" si="4"/>
        <v>2.2568776171162035E-2</v>
      </c>
      <c r="J48" s="39">
        <f t="shared" si="5"/>
        <v>9.7222187708505589E-2</v>
      </c>
    </row>
    <row r="49" spans="1:10" ht="15.75" x14ac:dyDescent="0.25">
      <c r="A49" s="39">
        <v>41</v>
      </c>
      <c r="B49" s="41">
        <v>81</v>
      </c>
      <c r="C49" s="39">
        <f t="shared" si="0"/>
        <v>1</v>
      </c>
      <c r="D49" s="39">
        <f t="shared" si="2"/>
        <v>400000</v>
      </c>
      <c r="E49" s="42">
        <v>71843</v>
      </c>
      <c r="F49" s="35">
        <v>2728</v>
      </c>
      <c r="G49" s="43">
        <f t="shared" si="3"/>
        <v>0.72848306631514903</v>
      </c>
      <c r="H49" s="36">
        <v>3.7969999999999997E-2</v>
      </c>
      <c r="I49" s="44">
        <f t="shared" si="4"/>
        <v>2.4984994118839993E-2</v>
      </c>
      <c r="J49" s="39">
        <f t="shared" si="5"/>
        <v>9.171904500802415E-2</v>
      </c>
    </row>
    <row r="50" spans="1:10" ht="15.75" x14ac:dyDescent="0.25">
      <c r="A50" s="39">
        <v>42</v>
      </c>
      <c r="B50" s="40">
        <v>82</v>
      </c>
      <c r="C50" s="39">
        <f t="shared" si="0"/>
        <v>1</v>
      </c>
      <c r="D50" s="39">
        <f t="shared" si="2"/>
        <v>400000</v>
      </c>
      <c r="E50" s="42">
        <v>69115</v>
      </c>
      <c r="F50" s="35">
        <v>3014</v>
      </c>
      <c r="G50" s="43">
        <f t="shared" si="3"/>
        <v>0.700821334414926</v>
      </c>
      <c r="H50" s="36">
        <v>4.3608000000000001E-2</v>
      </c>
      <c r="I50" s="44">
        <f t="shared" si="4"/>
        <v>2.7660502027986207E-2</v>
      </c>
      <c r="J50" s="39">
        <f t="shared" si="5"/>
        <v>8.6527400950966171E-2</v>
      </c>
    </row>
    <row r="51" spans="1:10" ht="15.75" x14ac:dyDescent="0.25">
      <c r="A51" s="39">
        <v>43</v>
      </c>
      <c r="B51" s="41">
        <v>83</v>
      </c>
      <c r="C51" s="39">
        <f t="shared" si="0"/>
        <v>1</v>
      </c>
      <c r="D51" s="39">
        <f t="shared" si="2"/>
        <v>400000</v>
      </c>
      <c r="E51" s="42">
        <v>66101</v>
      </c>
      <c r="F51" s="35">
        <v>3316</v>
      </c>
      <c r="G51" s="43">
        <f t="shared" si="3"/>
        <v>0.67025958223484083</v>
      </c>
      <c r="H51" s="36">
        <v>5.0166000000000002E-2</v>
      </c>
      <c r="I51" s="44">
        <f t="shared" si="4"/>
        <v>3.0561416751166092E-2</v>
      </c>
      <c r="J51" s="39">
        <f t="shared" si="5"/>
        <v>8.162962353864732E-2</v>
      </c>
    </row>
    <row r="52" spans="1:10" ht="15.75" x14ac:dyDescent="0.25">
      <c r="A52" s="39">
        <v>44</v>
      </c>
      <c r="B52" s="40">
        <v>84</v>
      </c>
      <c r="C52" s="39">
        <f t="shared" si="0"/>
        <v>1</v>
      </c>
      <c r="D52" s="39">
        <f t="shared" si="2"/>
        <v>400000</v>
      </c>
      <c r="E52" s="42">
        <v>62785</v>
      </c>
      <c r="F52" s="35">
        <v>3624</v>
      </c>
      <c r="G52" s="43">
        <f t="shared" si="3"/>
        <v>0.63663557087811806</v>
      </c>
      <c r="H52" s="36">
        <v>5.7728000000000002E-2</v>
      </c>
      <c r="I52" s="44">
        <f t="shared" si="4"/>
        <v>3.3624242202393025E-2</v>
      </c>
      <c r="J52" s="39">
        <f t="shared" si="5"/>
        <v>7.7009078810044637E-2</v>
      </c>
    </row>
    <row r="53" spans="1:10" ht="15.75" x14ac:dyDescent="0.25">
      <c r="A53" s="39">
        <v>45</v>
      </c>
      <c r="B53" s="41">
        <v>85</v>
      </c>
      <c r="C53" s="39">
        <f t="shared" si="0"/>
        <v>1</v>
      </c>
      <c r="D53" s="39">
        <f t="shared" si="2"/>
        <v>400000</v>
      </c>
      <c r="E53" s="42">
        <v>59161</v>
      </c>
      <c r="F53" s="35">
        <v>3927</v>
      </c>
      <c r="G53" s="43">
        <f t="shared" si="3"/>
        <v>0.5998884607584668</v>
      </c>
      <c r="H53" s="36">
        <v>6.6375000000000003E-2</v>
      </c>
      <c r="I53" s="44">
        <f t="shared" si="4"/>
        <v>3.6751698235651997E-2</v>
      </c>
      <c r="J53" s="39">
        <f t="shared" si="5"/>
        <v>7.2650074349098717E-2</v>
      </c>
    </row>
    <row r="54" spans="1:10" ht="15.75" x14ac:dyDescent="0.25">
      <c r="A54" s="39">
        <v>46</v>
      </c>
      <c r="B54" s="40">
        <v>86</v>
      </c>
      <c r="C54" s="39">
        <f t="shared" si="0"/>
        <v>1</v>
      </c>
      <c r="D54" s="39">
        <f t="shared" si="2"/>
        <v>400000</v>
      </c>
      <c r="E54" s="42">
        <v>55234</v>
      </c>
      <c r="F54" s="35">
        <v>4208</v>
      </c>
      <c r="G54" s="43">
        <f t="shared" si="3"/>
        <v>0.56006895153112957</v>
      </c>
      <c r="H54" s="36">
        <v>7.6178999999999997E-2</v>
      </c>
      <c r="I54" s="44">
        <f t="shared" si="4"/>
        <v>3.9817596582843236E-2</v>
      </c>
      <c r="J54" s="39">
        <f t="shared" si="5"/>
        <v>6.8537805989715761E-2</v>
      </c>
    </row>
    <row r="55" spans="1:10" ht="15.75" x14ac:dyDescent="0.25">
      <c r="A55" s="39">
        <v>47</v>
      </c>
      <c r="B55" s="41">
        <v>87</v>
      </c>
      <c r="C55" s="39">
        <f t="shared" si="0"/>
        <v>1</v>
      </c>
      <c r="D55" s="39">
        <f t="shared" si="2"/>
        <v>400000</v>
      </c>
      <c r="E55" s="42">
        <v>51026</v>
      </c>
      <c r="F55" s="35">
        <v>4450</v>
      </c>
      <c r="G55" s="43">
        <f t="shared" si="3"/>
        <v>0.5174001216791726</v>
      </c>
      <c r="H55" s="36">
        <v>8.7204000000000004E-2</v>
      </c>
      <c r="I55" s="44">
        <f t="shared" si="4"/>
        <v>4.2665492658689914E-2</v>
      </c>
      <c r="J55" s="39">
        <f t="shared" si="5"/>
        <v>6.465830753746768E-2</v>
      </c>
    </row>
    <row r="56" spans="1:10" ht="15.75" x14ac:dyDescent="0.25">
      <c r="A56" s="39">
        <v>48</v>
      </c>
      <c r="B56" s="40">
        <v>88</v>
      </c>
      <c r="C56" s="39">
        <f t="shared" si="0"/>
        <v>1</v>
      </c>
      <c r="D56" s="39">
        <f t="shared" si="2"/>
        <v>400000</v>
      </c>
      <c r="E56" s="42">
        <v>46577</v>
      </c>
      <c r="F56" s="35">
        <v>4635</v>
      </c>
      <c r="G56" s="43">
        <f t="shared" si="3"/>
        <v>0.47228756844453457</v>
      </c>
      <c r="H56" s="36">
        <v>9.9503999999999995E-2</v>
      </c>
      <c r="I56" s="44">
        <f t="shared" si="4"/>
        <v>4.5119360210910571E-2</v>
      </c>
      <c r="J56" s="39">
        <f t="shared" si="5"/>
        <v>6.0998403337233678E-2</v>
      </c>
    </row>
    <row r="57" spans="1:10" ht="15.75" x14ac:dyDescent="0.25">
      <c r="A57" s="39">
        <v>49</v>
      </c>
      <c r="B57" s="41">
        <v>89</v>
      </c>
      <c r="C57" s="39">
        <f t="shared" si="0"/>
        <v>1</v>
      </c>
      <c r="D57" s="39">
        <f t="shared" si="2"/>
        <v>400000</v>
      </c>
      <c r="E57" s="42">
        <v>41942</v>
      </c>
      <c r="F57" s="35">
        <v>4745</v>
      </c>
      <c r="G57" s="43">
        <f t="shared" si="3"/>
        <v>0.42528898803488135</v>
      </c>
      <c r="H57" s="36">
        <v>0.113125</v>
      </c>
      <c r="I57" s="44">
        <f t="shared" si="4"/>
        <v>4.6994502210504968E-2</v>
      </c>
      <c r="J57" s="39">
        <f t="shared" si="5"/>
        <v>5.7545663525692139E-2</v>
      </c>
    </row>
    <row r="58" spans="1:10" ht="15.75" x14ac:dyDescent="0.25">
      <c r="A58" s="39">
        <v>50</v>
      </c>
      <c r="B58" s="40">
        <v>90</v>
      </c>
      <c r="C58" s="39">
        <f t="shared" si="0"/>
        <v>1</v>
      </c>
      <c r="D58" s="39">
        <f t="shared" si="2"/>
        <v>400000</v>
      </c>
      <c r="E58" s="42">
        <v>37197</v>
      </c>
      <c r="F58" s="35">
        <v>4765</v>
      </c>
      <c r="G58" s="43">
        <f t="shared" si="3"/>
        <v>0.37717501520989655</v>
      </c>
      <c r="H58" s="36">
        <v>0.12809799999999999</v>
      </c>
      <c r="I58" s="44">
        <f t="shared" si="4"/>
        <v>4.8110816771445956E-2</v>
      </c>
      <c r="J58" s="39">
        <f t="shared" si="5"/>
        <v>5.4288361816690701E-2</v>
      </c>
    </row>
    <row r="59" spans="1:10" ht="15.75" x14ac:dyDescent="0.25">
      <c r="A59" s="39">
        <v>51</v>
      </c>
      <c r="B59" s="41">
        <v>91</v>
      </c>
      <c r="C59" s="39">
        <f t="shared" si="0"/>
        <v>1</v>
      </c>
      <c r="D59" s="39">
        <f t="shared" si="2"/>
        <v>400000</v>
      </c>
      <c r="E59" s="42">
        <v>32433</v>
      </c>
      <c r="F59" s="35">
        <v>4685</v>
      </c>
      <c r="G59" s="43">
        <f t="shared" si="3"/>
        <v>0.32886838369499088</v>
      </c>
      <c r="H59" s="36">
        <v>0.14444399999999999</v>
      </c>
      <c r="I59" s="44">
        <f t="shared" si="4"/>
        <v>4.8315365098357321E-2</v>
      </c>
      <c r="J59" s="39">
        <f t="shared" si="5"/>
        <v>5.12154356761233E-2</v>
      </c>
    </row>
    <row r="60" spans="1:10" ht="15.75" x14ac:dyDescent="0.25">
      <c r="A60" s="39">
        <v>52</v>
      </c>
      <c r="B60" s="40">
        <v>92</v>
      </c>
      <c r="C60" s="39">
        <f t="shared" si="0"/>
        <v>1</v>
      </c>
      <c r="D60" s="39">
        <f t="shared" si="2"/>
        <v>400000</v>
      </c>
      <c r="E60" s="42">
        <v>27748</v>
      </c>
      <c r="F60" s="35">
        <v>4498</v>
      </c>
      <c r="G60" s="43">
        <f t="shared" si="3"/>
        <v>0.28136280673291419</v>
      </c>
      <c r="H60" s="36">
        <v>0.16209100000000001</v>
      </c>
      <c r="I60" s="44">
        <f t="shared" si="4"/>
        <v>4.7503064814439257E-2</v>
      </c>
      <c r="J60" s="39">
        <f t="shared" si="5"/>
        <v>4.8316448751059712E-2</v>
      </c>
    </row>
    <row r="61" spans="1:10" ht="15.75" x14ac:dyDescent="0.25">
      <c r="A61" s="39">
        <v>53</v>
      </c>
      <c r="B61" s="41">
        <v>93</v>
      </c>
      <c r="C61" s="39">
        <f t="shared" si="0"/>
        <v>1</v>
      </c>
      <c r="D61" s="39">
        <f t="shared" si="2"/>
        <v>400000</v>
      </c>
      <c r="E61" s="42">
        <v>23250</v>
      </c>
      <c r="F61" s="35">
        <v>4200</v>
      </c>
      <c r="G61" s="43">
        <f t="shared" si="3"/>
        <v>0.23575339687690125</v>
      </c>
      <c r="H61" s="36">
        <v>0.180649</v>
      </c>
      <c r="I61" s="44">
        <f t="shared" si="4"/>
        <v>4.5606378706144798E-2</v>
      </c>
      <c r="J61" s="39">
        <f t="shared" si="5"/>
        <v>4.5581555425528025E-2</v>
      </c>
    </row>
    <row r="62" spans="1:10" ht="15.75" x14ac:dyDescent="0.25">
      <c r="A62" s="39">
        <v>54</v>
      </c>
      <c r="B62" s="40">
        <v>94</v>
      </c>
      <c r="C62" s="39">
        <f t="shared" si="0"/>
        <v>1</v>
      </c>
      <c r="D62" s="39">
        <f t="shared" si="2"/>
        <v>400000</v>
      </c>
      <c r="E62" s="42">
        <v>19050</v>
      </c>
      <c r="F62" s="35">
        <v>3804</v>
      </c>
      <c r="G62" s="43">
        <f t="shared" si="3"/>
        <v>0.19316568647333199</v>
      </c>
      <c r="H62" s="36">
        <v>0.19967599999999999</v>
      </c>
      <c r="I62" s="44">
        <f t="shared" si="4"/>
        <v>4.2588615392415333E-2</v>
      </c>
      <c r="J62" s="39">
        <f t="shared" si="5"/>
        <v>4.3001467382573606E-2</v>
      </c>
    </row>
    <row r="63" spans="1:10" ht="15.75" x14ac:dyDescent="0.25">
      <c r="A63" s="39">
        <v>55</v>
      </c>
      <c r="B63" s="41">
        <v>95</v>
      </c>
      <c r="C63" s="39">
        <f t="shared" si="0"/>
        <v>1</v>
      </c>
      <c r="D63" s="39">
        <f t="shared" si="2"/>
        <v>400000</v>
      </c>
      <c r="E63" s="42">
        <v>15246</v>
      </c>
      <c r="F63" s="35">
        <v>3335</v>
      </c>
      <c r="G63" s="43">
        <f t="shared" si="3"/>
        <v>0.1545933887649564</v>
      </c>
      <c r="H63" s="36">
        <v>0.21876599999999999</v>
      </c>
      <c r="I63" s="44">
        <f t="shared" si="4"/>
        <v>3.8570551612249038E-2</v>
      </c>
      <c r="J63" s="39">
        <f t="shared" si="5"/>
        <v>4.0567422059031695E-2</v>
      </c>
    </row>
    <row r="64" spans="1:10" ht="15.75" x14ac:dyDescent="0.25">
      <c r="A64" s="39">
        <v>56</v>
      </c>
      <c r="B64" s="40">
        <v>96</v>
      </c>
      <c r="C64" s="39">
        <f t="shared" si="0"/>
        <v>1</v>
      </c>
      <c r="D64" s="39">
        <f t="shared" si="2"/>
        <v>400000</v>
      </c>
      <c r="E64" s="42">
        <v>11911</v>
      </c>
      <c r="F64" s="35">
        <v>2829</v>
      </c>
      <c r="G64" s="43">
        <f t="shared" si="3"/>
        <v>0.12077671871831272</v>
      </c>
      <c r="H64" s="36">
        <v>0.23754600000000001</v>
      </c>
      <c r="I64" s="44">
        <f t="shared" si="4"/>
        <v>3.3819777286554449E-2</v>
      </c>
      <c r="J64" s="39">
        <f t="shared" si="5"/>
        <v>3.827115288587897E-2</v>
      </c>
    </row>
    <row r="65" spans="1:10" ht="15.75" x14ac:dyDescent="0.25">
      <c r="A65" s="39">
        <v>57</v>
      </c>
      <c r="B65" s="41">
        <v>97</v>
      </c>
      <c r="C65" s="39">
        <f t="shared" si="0"/>
        <v>1</v>
      </c>
      <c r="D65" s="39">
        <f t="shared" si="2"/>
        <v>400000</v>
      </c>
      <c r="E65" s="42">
        <v>9081</v>
      </c>
      <c r="F65" s="35">
        <v>2322</v>
      </c>
      <c r="G65" s="43">
        <f t="shared" si="3"/>
        <v>9.2080713851145815E-2</v>
      </c>
      <c r="H65" s="36">
        <v>0.25567699999999999</v>
      </c>
      <c r="I65" s="44">
        <f t="shared" si="4"/>
        <v>2.8690026424660314E-2</v>
      </c>
      <c r="J65" s="39">
        <f t="shared" si="5"/>
        <v>3.6104861213093364E-2</v>
      </c>
    </row>
    <row r="66" spans="1:10" ht="15.75" x14ac:dyDescent="0.25">
      <c r="A66" s="39">
        <v>58</v>
      </c>
      <c r="B66" s="40">
        <v>98</v>
      </c>
      <c r="C66" s="39">
        <f t="shared" si="0"/>
        <v>1</v>
      </c>
      <c r="D66" s="39">
        <f t="shared" si="2"/>
        <v>400000</v>
      </c>
      <c r="E66" s="42">
        <v>6760</v>
      </c>
      <c r="F66" s="35">
        <v>1844</v>
      </c>
      <c r="G66" s="43">
        <f t="shared" si="3"/>
        <v>6.8545933887649568E-2</v>
      </c>
      <c r="H66" s="36">
        <v>0.27285300000000001</v>
      </c>
      <c r="I66" s="44">
        <f t="shared" si="4"/>
        <v>2.3542920675319406E-2</v>
      </c>
      <c r="J66" s="39">
        <f t="shared" si="5"/>
        <v>3.406118982367299E-2</v>
      </c>
    </row>
    <row r="67" spans="1:10" ht="15.75" x14ac:dyDescent="0.25">
      <c r="A67" s="39">
        <v>59</v>
      </c>
      <c r="B67" s="41">
        <v>99</v>
      </c>
      <c r="C67" s="39">
        <f t="shared" si="0"/>
        <v>1</v>
      </c>
      <c r="D67" s="39">
        <f t="shared" si="2"/>
        <v>400000</v>
      </c>
      <c r="E67" s="42">
        <v>4915</v>
      </c>
      <c r="F67" s="35">
        <v>1419</v>
      </c>
      <c r="G67" s="43">
        <f t="shared" si="3"/>
        <v>4.98377611032245E-2</v>
      </c>
      <c r="H67" s="36">
        <v>0.288798</v>
      </c>
      <c r="I67" s="44">
        <f t="shared" si="4"/>
        <v>1.8702963699046848E-2</v>
      </c>
      <c r="J67" s="39">
        <f t="shared" si="5"/>
        <v>3.21331979468613E-2</v>
      </c>
    </row>
    <row r="68" spans="1:10" ht="15.75" x14ac:dyDescent="0.25">
      <c r="A68" s="39">
        <v>60</v>
      </c>
      <c r="B68" s="40">
        <v>100</v>
      </c>
      <c r="C68" s="39">
        <f t="shared" si="0"/>
        <v>1</v>
      </c>
      <c r="D68" s="39">
        <f t="shared" si="2"/>
        <v>400000</v>
      </c>
      <c r="E68" s="42">
        <v>3496</v>
      </c>
      <c r="F68" s="35">
        <v>1060</v>
      </c>
      <c r="G68" s="43">
        <f t="shared" si="3"/>
        <v>3.5449198945447173E-2</v>
      </c>
      <c r="H68" s="36">
        <v>0.303263</v>
      </c>
      <c r="I68" s="44">
        <f t="shared" si="4"/>
        <v>1.439304573108903E-2</v>
      </c>
      <c r="J68" s="39">
        <f t="shared" si="5"/>
        <v>3.0314337685718208E-2</v>
      </c>
    </row>
    <row r="69" spans="1:10" ht="15.75" x14ac:dyDescent="0.25">
      <c r="A69" s="39">
        <v>61</v>
      </c>
      <c r="B69" s="41">
        <v>101</v>
      </c>
      <c r="C69" s="39">
        <f t="shared" si="0"/>
        <v>1</v>
      </c>
      <c r="D69" s="39">
        <f t="shared" si="2"/>
        <v>400000</v>
      </c>
      <c r="E69" s="42">
        <v>2436</v>
      </c>
      <c r="F69" s="35">
        <v>776</v>
      </c>
      <c r="G69" s="43">
        <f t="shared" si="3"/>
        <v>2.4700872034070169E-2</v>
      </c>
      <c r="H69" s="36">
        <v>0.318797</v>
      </c>
      <c r="I69" s="44">
        <f t="shared" si="4"/>
        <v>1.0750430419793146E-2</v>
      </c>
      <c r="J69" s="39">
        <f t="shared" si="5"/>
        <v>2.8598431778979437E-2</v>
      </c>
    </row>
    <row r="70" spans="1:10" ht="15.75" x14ac:dyDescent="0.25">
      <c r="A70" s="39">
        <v>62</v>
      </c>
      <c r="B70" s="40">
        <v>102</v>
      </c>
      <c r="C70" s="39">
        <f t="shared" si="0"/>
        <v>1</v>
      </c>
      <c r="D70" s="39">
        <f t="shared" si="2"/>
        <v>400000</v>
      </c>
      <c r="E70" s="42">
        <v>1659</v>
      </c>
      <c r="F70" s="35">
        <v>554</v>
      </c>
      <c r="G70" s="43">
        <f t="shared" si="3"/>
        <v>1.6822145609409856E-2</v>
      </c>
      <c r="H70" s="36">
        <v>0.33381899999999998</v>
      </c>
      <c r="I70" s="44">
        <f t="shared" si="4"/>
        <v>7.8745639018454675E-3</v>
      </c>
      <c r="J70" s="39">
        <f t="shared" si="5"/>
        <v>2.6979652621678712E-2</v>
      </c>
    </row>
    <row r="71" spans="1:10" ht="15.75" x14ac:dyDescent="0.25">
      <c r="A71" s="39">
        <v>63</v>
      </c>
      <c r="B71" s="41">
        <v>103</v>
      </c>
      <c r="C71" s="39">
        <f t="shared" si="0"/>
        <v>1</v>
      </c>
      <c r="D71" s="39">
        <f t="shared" si="2"/>
        <v>400000</v>
      </c>
      <c r="E71" s="42">
        <v>1105</v>
      </c>
      <c r="F71" s="35">
        <v>385</v>
      </c>
      <c r="G71" s="43">
        <f t="shared" si="3"/>
        <v>1.1204623808558101E-2</v>
      </c>
      <c r="H71" s="36">
        <v>0.34840599999999999</v>
      </c>
      <c r="I71" s="44">
        <f t="shared" si="4"/>
        <v>5.6155518251875883E-3</v>
      </c>
      <c r="J71" s="39">
        <f t="shared" si="5"/>
        <v>2.5452502473281798E-2</v>
      </c>
    </row>
    <row r="72" spans="1:10" ht="15.75" x14ac:dyDescent="0.25">
      <c r="A72" s="39">
        <v>64</v>
      </c>
      <c r="B72" s="40">
        <v>104</v>
      </c>
      <c r="C72" s="39">
        <f t="shared" ref="C72:C77" si="6">B$1</f>
        <v>1</v>
      </c>
      <c r="D72" s="39">
        <f t="shared" si="2"/>
        <v>400000</v>
      </c>
      <c r="E72" s="42">
        <v>720</v>
      </c>
      <c r="F72" s="35">
        <v>261</v>
      </c>
      <c r="G72" s="43">
        <f t="shared" si="3"/>
        <v>7.300750354897587E-3</v>
      </c>
      <c r="H72" s="36">
        <v>0.36254700000000001</v>
      </c>
      <c r="I72" s="44">
        <f t="shared" si="4"/>
        <v>3.9037581626444936E-3</v>
      </c>
      <c r="J72" s="39">
        <f t="shared" si="5"/>
        <v>2.4011794786114912E-2</v>
      </c>
    </row>
    <row r="73" spans="1:10" ht="15.75" x14ac:dyDescent="0.25">
      <c r="A73" s="39">
        <v>65</v>
      </c>
      <c r="B73" s="41">
        <v>105</v>
      </c>
      <c r="C73" s="39">
        <f t="shared" si="6"/>
        <v>1</v>
      </c>
      <c r="D73" s="39">
        <f t="shared" si="2"/>
        <v>400000</v>
      </c>
      <c r="E73" s="42">
        <v>459</v>
      </c>
      <c r="F73" s="35">
        <v>173</v>
      </c>
      <c r="G73" s="43">
        <f t="shared" si="3"/>
        <v>4.6542283512472117E-3</v>
      </c>
      <c r="H73" s="36">
        <v>0.37623600000000001</v>
      </c>
      <c r="I73" s="44">
        <f t="shared" si="4"/>
        <v>2.6468651389170554E-3</v>
      </c>
      <c r="J73" s="39">
        <f t="shared" si="5"/>
        <v>2.2652636590674444E-2</v>
      </c>
    </row>
    <row r="74" spans="1:10" ht="15.75" x14ac:dyDescent="0.25">
      <c r="A74" s="39">
        <v>66</v>
      </c>
      <c r="B74" s="40">
        <v>106</v>
      </c>
      <c r="C74" s="39">
        <f t="shared" si="6"/>
        <v>1</v>
      </c>
      <c r="D74" s="39">
        <f t="shared" ref="D74:D78" si="7">B$2</f>
        <v>400000</v>
      </c>
      <c r="E74" s="42">
        <v>286</v>
      </c>
      <c r="F74" s="35">
        <v>112</v>
      </c>
      <c r="G74" s="43">
        <f t="shared" ref="G74:G77" si="8">E74/E$8</f>
        <v>2.9000202798620972E-3</v>
      </c>
      <c r="H74" s="36">
        <v>0.38947100000000001</v>
      </c>
      <c r="I74" s="44">
        <f t="shared" ref="I74:I78" si="9">G73*H73</f>
        <v>1.751088257959846E-3</v>
      </c>
      <c r="J74" s="39">
        <f t="shared" si="5"/>
        <v>2.1370411877994759E-2</v>
      </c>
    </row>
    <row r="75" spans="1:10" ht="15.75" x14ac:dyDescent="0.25">
      <c r="A75" s="39">
        <v>67</v>
      </c>
      <c r="B75" s="41">
        <v>107</v>
      </c>
      <c r="C75" s="39">
        <f t="shared" si="6"/>
        <v>1</v>
      </c>
      <c r="D75" s="39">
        <f t="shared" si="7"/>
        <v>400000</v>
      </c>
      <c r="E75" s="42">
        <v>175</v>
      </c>
      <c r="F75" s="35">
        <v>70</v>
      </c>
      <c r="G75" s="43">
        <f t="shared" si="8"/>
        <v>1.7744879334820522E-3</v>
      </c>
      <c r="H75" s="36">
        <v>0.40224799999999999</v>
      </c>
      <c r="I75" s="44">
        <f t="shared" si="9"/>
        <v>1.129473798418171E-3</v>
      </c>
      <c r="J75" s="39">
        <f t="shared" si="5"/>
        <v>2.0160765922636562E-2</v>
      </c>
    </row>
    <row r="76" spans="1:10" ht="15.75" x14ac:dyDescent="0.25">
      <c r="A76" s="39">
        <v>68</v>
      </c>
      <c r="B76" s="40">
        <v>108</v>
      </c>
      <c r="C76" s="39">
        <f t="shared" si="6"/>
        <v>1</v>
      </c>
      <c r="D76" s="39">
        <f t="shared" si="7"/>
        <v>400000</v>
      </c>
      <c r="E76" s="42">
        <v>105</v>
      </c>
      <c r="F76" s="35">
        <v>43</v>
      </c>
      <c r="G76" s="43">
        <f t="shared" si="8"/>
        <v>1.0646927600892315E-3</v>
      </c>
      <c r="H76" s="36">
        <v>0.41456700000000002</v>
      </c>
      <c r="I76" s="44">
        <f t="shared" si="9"/>
        <v>7.1378422226728853E-4</v>
      </c>
      <c r="J76" s="39">
        <f t="shared" si="5"/>
        <v>1.9019590493053358E-2</v>
      </c>
    </row>
    <row r="77" spans="1:10" ht="15.75" x14ac:dyDescent="0.25">
      <c r="A77" s="39">
        <v>69</v>
      </c>
      <c r="B77" s="41">
        <v>109</v>
      </c>
      <c r="C77" s="39">
        <f t="shared" si="6"/>
        <v>1</v>
      </c>
      <c r="D77" s="39">
        <f t="shared" si="7"/>
        <v>400000</v>
      </c>
      <c r="E77" s="42">
        <v>61</v>
      </c>
      <c r="F77" s="35">
        <v>61</v>
      </c>
      <c r="G77" s="43">
        <f t="shared" si="8"/>
        <v>6.1853579395660112E-4</v>
      </c>
      <c r="H77" s="36">
        <v>1</v>
      </c>
      <c r="I77" s="44">
        <f t="shared" si="9"/>
        <v>4.4138648347191245E-4</v>
      </c>
      <c r="J77" s="39">
        <f t="shared" si="5"/>
        <v>1.7943009899106941E-2</v>
      </c>
    </row>
    <row r="78" spans="1:10" ht="15.75" x14ac:dyDescent="0.25">
      <c r="A78" s="39">
        <v>70</v>
      </c>
      <c r="B78" s="40">
        <v>110</v>
      </c>
      <c r="C78" s="39"/>
      <c r="D78" s="39">
        <f t="shared" si="7"/>
        <v>400000</v>
      </c>
      <c r="E78" s="42">
        <v>0</v>
      </c>
      <c r="G78" s="43"/>
      <c r="H78" s="43"/>
      <c r="I78" s="44">
        <f t="shared" si="9"/>
        <v>6.1853579395660112E-4</v>
      </c>
      <c r="J78" s="39">
        <f t="shared" si="5"/>
        <v>1.692736782934617E-2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36" workbookViewId="0">
      <selection activeCell="C73" sqref="C48:C73"/>
    </sheetView>
  </sheetViews>
  <sheetFormatPr defaultRowHeight="15" x14ac:dyDescent="0.25"/>
  <sheetData>
    <row r="1" spans="1:6" x14ac:dyDescent="0.25">
      <c r="A1" s="18" t="s">
        <v>12</v>
      </c>
      <c r="B1" s="10"/>
      <c r="C1" s="10"/>
      <c r="D1" s="10"/>
      <c r="E1" s="10"/>
      <c r="F1" s="10"/>
    </row>
    <row r="2" spans="1:6" x14ac:dyDescent="0.25">
      <c r="A2" s="10"/>
      <c r="B2" s="10"/>
      <c r="C2" s="10"/>
      <c r="D2" s="10"/>
      <c r="E2" s="10"/>
      <c r="F2" s="10"/>
    </row>
    <row r="3" spans="1:6" x14ac:dyDescent="0.25">
      <c r="A3" s="18" t="s">
        <v>11</v>
      </c>
      <c r="B3" s="10"/>
      <c r="C3" s="10"/>
      <c r="D3" s="10"/>
      <c r="E3" s="10"/>
      <c r="F3" s="10"/>
    </row>
    <row r="4" spans="1:6" ht="15.75" thickBot="1" x14ac:dyDescent="0.3">
      <c r="A4" s="10"/>
      <c r="B4" s="10"/>
      <c r="C4" s="10"/>
      <c r="D4" s="10"/>
      <c r="E4" s="10"/>
      <c r="F4" s="10"/>
    </row>
    <row r="5" spans="1:6" x14ac:dyDescent="0.25">
      <c r="A5" s="16" t="s">
        <v>10</v>
      </c>
      <c r="B5" s="16"/>
      <c r="C5" s="17" t="s">
        <v>9</v>
      </c>
      <c r="D5" s="16"/>
      <c r="E5" s="10"/>
      <c r="F5" s="10"/>
    </row>
    <row r="6" spans="1:6" x14ac:dyDescent="0.25">
      <c r="A6" s="15" t="s">
        <v>8</v>
      </c>
      <c r="B6" s="11"/>
      <c r="C6" s="15" t="s">
        <v>7</v>
      </c>
      <c r="D6" s="11"/>
      <c r="E6" s="10"/>
      <c r="F6" s="12"/>
    </row>
    <row r="7" spans="1:6" x14ac:dyDescent="0.25">
      <c r="A7" s="11"/>
      <c r="B7" s="11"/>
      <c r="C7" s="11"/>
      <c r="D7" s="11"/>
      <c r="E7" s="10"/>
      <c r="F7" s="10"/>
    </row>
    <row r="8" spans="1:6" x14ac:dyDescent="0.25">
      <c r="A8" s="11">
        <v>0</v>
      </c>
      <c r="B8" s="11"/>
      <c r="C8" s="14">
        <v>100000</v>
      </c>
      <c r="D8" s="11"/>
      <c r="E8" s="13"/>
      <c r="F8" s="12"/>
    </row>
    <row r="9" spans="1:6" x14ac:dyDescent="0.25">
      <c r="A9" s="11">
        <v>1</v>
      </c>
      <c r="B9" s="11"/>
      <c r="C9" s="14">
        <v>99402.411380301433</v>
      </c>
      <c r="D9" s="11"/>
      <c r="E9" s="13"/>
      <c r="F9" s="12"/>
    </row>
    <row r="10" spans="1:6" x14ac:dyDescent="0.25">
      <c r="A10" s="11">
        <v>2</v>
      </c>
      <c r="B10" s="11"/>
      <c r="C10" s="14">
        <v>99357.886761058689</v>
      </c>
      <c r="D10" s="11"/>
      <c r="E10" s="13"/>
      <c r="F10" s="12"/>
    </row>
    <row r="11" spans="1:6" x14ac:dyDescent="0.25">
      <c r="A11" s="11">
        <v>3</v>
      </c>
      <c r="B11" s="11"/>
      <c r="C11" s="14">
        <v>99332.828387815011</v>
      </c>
      <c r="D11" s="11"/>
      <c r="E11" s="13"/>
      <c r="F11" s="12"/>
    </row>
    <row r="12" spans="1:6" x14ac:dyDescent="0.25">
      <c r="A12" s="11">
        <v>4</v>
      </c>
      <c r="B12" s="11"/>
      <c r="C12" s="14">
        <v>99315.603463152656</v>
      </c>
      <c r="D12" s="11"/>
      <c r="E12" s="13"/>
      <c r="F12" s="12"/>
    </row>
    <row r="13" spans="1:6" x14ac:dyDescent="0.25">
      <c r="A13" s="11">
        <v>5</v>
      </c>
      <c r="B13" s="11"/>
      <c r="C13" s="14">
        <v>99301.182963911357</v>
      </c>
      <c r="D13" s="11"/>
      <c r="E13" s="13"/>
      <c r="F13" s="12"/>
    </row>
    <row r="14" spans="1:6" x14ac:dyDescent="0.25">
      <c r="A14" s="11">
        <v>6</v>
      </c>
      <c r="B14" s="11"/>
      <c r="C14" s="14">
        <v>99288.082744618601</v>
      </c>
      <c r="D14" s="11"/>
      <c r="E14" s="13"/>
      <c r="F14" s="12"/>
    </row>
    <row r="15" spans="1:6" x14ac:dyDescent="0.25">
      <c r="A15" s="11">
        <v>7</v>
      </c>
      <c r="B15" s="11"/>
      <c r="C15" s="14">
        <v>99275.925892829357</v>
      </c>
      <c r="D15" s="11"/>
      <c r="E15" s="13"/>
      <c r="F15" s="12"/>
    </row>
    <row r="16" spans="1:6" x14ac:dyDescent="0.25">
      <c r="A16" s="11">
        <v>8</v>
      </c>
      <c r="B16" s="11"/>
      <c r="C16" s="14">
        <v>99264.372915128421</v>
      </c>
      <c r="D16" s="11"/>
      <c r="E16" s="13"/>
      <c r="F16" s="12"/>
    </row>
    <row r="17" spans="1:6" x14ac:dyDescent="0.25">
      <c r="A17" s="11">
        <v>9</v>
      </c>
      <c r="B17" s="11"/>
      <c r="C17" s="14">
        <v>99253.126372550978</v>
      </c>
      <c r="D17" s="11"/>
      <c r="E17" s="13"/>
      <c r="F17" s="12"/>
    </row>
    <row r="18" spans="1:6" x14ac:dyDescent="0.25">
      <c r="A18" s="11">
        <v>10</v>
      </c>
      <c r="B18" s="11"/>
      <c r="C18" s="14">
        <v>99241.853040322763</v>
      </c>
      <c r="D18" s="11"/>
      <c r="E18" s="13"/>
      <c r="F18" s="12"/>
    </row>
    <row r="19" spans="1:6" x14ac:dyDescent="0.25">
      <c r="A19" s="11">
        <v>11</v>
      </c>
      <c r="B19" s="11"/>
      <c r="C19" s="14">
        <v>99230.100842250162</v>
      </c>
      <c r="D19" s="11"/>
      <c r="E19" s="13"/>
      <c r="F19" s="12"/>
    </row>
    <row r="20" spans="1:6" x14ac:dyDescent="0.25">
      <c r="A20" s="11">
        <v>12</v>
      </c>
      <c r="B20" s="11"/>
      <c r="C20" s="14">
        <v>99217.356307360911</v>
      </c>
      <c r="D20" s="11"/>
      <c r="E20" s="13"/>
      <c r="F20" s="12"/>
    </row>
    <row r="21" spans="1:6" x14ac:dyDescent="0.25">
      <c r="A21" s="11">
        <v>13</v>
      </c>
      <c r="B21" s="11"/>
      <c r="C21" s="14">
        <v>99202.979433310276</v>
      </c>
      <c r="D21" s="11"/>
      <c r="E21" s="13"/>
      <c r="F21" s="12"/>
    </row>
    <row r="22" spans="1:6" x14ac:dyDescent="0.25">
      <c r="A22" s="11">
        <v>14</v>
      </c>
      <c r="B22" s="11"/>
      <c r="C22" s="14">
        <v>99186.08405832939</v>
      </c>
      <c r="D22" s="11"/>
      <c r="E22" s="13"/>
      <c r="F22" s="12"/>
    </row>
    <row r="23" spans="1:6" x14ac:dyDescent="0.25">
      <c r="A23" s="11">
        <v>15</v>
      </c>
      <c r="B23" s="11"/>
      <c r="C23" s="14">
        <v>99165.20950538147</v>
      </c>
      <c r="D23" s="11"/>
      <c r="E23" s="13"/>
      <c r="F23" s="12"/>
    </row>
    <row r="24" spans="1:6" x14ac:dyDescent="0.25">
      <c r="A24" s="11">
        <v>16</v>
      </c>
      <c r="B24" s="11"/>
      <c r="C24" s="14">
        <v>99138.05109567054</v>
      </c>
      <c r="D24" s="11"/>
      <c r="E24" s="13"/>
      <c r="F24" s="12"/>
    </row>
    <row r="25" spans="1:6" x14ac:dyDescent="0.25">
      <c r="A25" s="11">
        <v>17</v>
      </c>
      <c r="B25" s="11"/>
      <c r="C25" s="14">
        <v>99100.844819419814</v>
      </c>
      <c r="D25" s="11"/>
      <c r="E25" s="13"/>
      <c r="F25" s="12"/>
    </row>
    <row r="26" spans="1:6" x14ac:dyDescent="0.25">
      <c r="A26" s="11">
        <v>18</v>
      </c>
      <c r="B26" s="11"/>
      <c r="C26" s="14">
        <v>99048.897155210143</v>
      </c>
      <c r="D26" s="11"/>
      <c r="E26" s="13"/>
      <c r="F26" s="12"/>
    </row>
    <row r="27" spans="1:6" x14ac:dyDescent="0.25">
      <c r="A27" s="11">
        <v>19</v>
      </c>
      <c r="B27" s="11"/>
      <c r="C27" s="14">
        <v>98983.003258015102</v>
      </c>
      <c r="D27" s="11"/>
      <c r="E27" s="13"/>
      <c r="F27" s="12"/>
    </row>
    <row r="28" spans="1:6" x14ac:dyDescent="0.25">
      <c r="A28" s="11">
        <v>20</v>
      </c>
      <c r="B28" s="11"/>
      <c r="C28" s="14">
        <v>98907.820017826205</v>
      </c>
      <c r="D28" s="11"/>
      <c r="E28" s="13"/>
      <c r="F28" s="12"/>
    </row>
    <row r="29" spans="1:6" x14ac:dyDescent="0.25">
      <c r="A29" s="11">
        <v>21</v>
      </c>
      <c r="B29" s="11"/>
      <c r="C29" s="14">
        <v>98830.424108211984</v>
      </c>
      <c r="D29" s="11"/>
      <c r="E29" s="13"/>
      <c r="F29" s="12"/>
    </row>
    <row r="30" spans="1:6" x14ac:dyDescent="0.25">
      <c r="A30" s="11">
        <v>22</v>
      </c>
      <c r="B30" s="11"/>
      <c r="C30" s="14">
        <v>98752.966082782179</v>
      </c>
      <c r="D30" s="11"/>
      <c r="E30" s="13"/>
      <c r="F30" s="12"/>
    </row>
    <row r="31" spans="1:6" x14ac:dyDescent="0.25">
      <c r="A31" s="11">
        <v>23</v>
      </c>
      <c r="B31" s="11"/>
      <c r="C31" s="14">
        <v>98675.125840301014</v>
      </c>
      <c r="D31" s="11"/>
      <c r="E31" s="13"/>
      <c r="F31" s="12"/>
    </row>
    <row r="32" spans="1:6" x14ac:dyDescent="0.25">
      <c r="A32" s="11">
        <v>24</v>
      </c>
      <c r="B32" s="11"/>
      <c r="C32" s="14">
        <v>98596.578956548939</v>
      </c>
      <c r="D32" s="11"/>
      <c r="E32" s="13"/>
      <c r="F32" s="12"/>
    </row>
    <row r="33" spans="1:6" x14ac:dyDescent="0.25">
      <c r="A33" s="11">
        <v>25</v>
      </c>
      <c r="B33" s="11"/>
      <c r="C33" s="14">
        <v>98516.992474663944</v>
      </c>
      <c r="D33" s="11"/>
      <c r="E33" s="13"/>
      <c r="F33" s="12"/>
    </row>
    <row r="34" spans="1:6" x14ac:dyDescent="0.25">
      <c r="A34" s="11">
        <v>26</v>
      </c>
      <c r="B34" s="11"/>
      <c r="C34" s="14">
        <v>98436.020688764198</v>
      </c>
      <c r="D34" s="11"/>
      <c r="E34" s="13"/>
      <c r="F34" s="12"/>
    </row>
    <row r="35" spans="1:6" x14ac:dyDescent="0.25">
      <c r="A35" s="11">
        <v>27</v>
      </c>
      <c r="B35" s="11"/>
      <c r="C35" s="14">
        <v>98353.300671441801</v>
      </c>
      <c r="D35" s="11"/>
      <c r="E35" s="13"/>
      <c r="F35" s="12"/>
    </row>
    <row r="36" spans="1:6" x14ac:dyDescent="0.25">
      <c r="A36" s="11">
        <v>28</v>
      </c>
      <c r="B36" s="11"/>
      <c r="C36" s="14">
        <v>98268.447449970787</v>
      </c>
      <c r="D36" s="11"/>
      <c r="E36" s="13"/>
      <c r="F36" s="12"/>
    </row>
    <row r="37" spans="1:6" x14ac:dyDescent="0.25">
      <c r="A37" s="11">
        <v>29</v>
      </c>
      <c r="B37" s="11"/>
      <c r="C37" s="14">
        <v>98181.048726355453</v>
      </c>
      <c r="D37" s="11"/>
      <c r="E37" s="13"/>
      <c r="F37" s="12"/>
    </row>
    <row r="38" spans="1:6" x14ac:dyDescent="0.25">
      <c r="A38" s="11">
        <v>30</v>
      </c>
      <c r="B38" s="11"/>
      <c r="C38" s="14">
        <v>98090.686333214137</v>
      </c>
      <c r="D38" s="11"/>
      <c r="E38" s="13"/>
      <c r="F38" s="12"/>
    </row>
    <row r="39" spans="1:6" x14ac:dyDescent="0.25">
      <c r="A39" s="11">
        <v>31</v>
      </c>
      <c r="B39" s="11"/>
      <c r="C39" s="14">
        <v>97997.02671708366</v>
      </c>
      <c r="D39" s="11"/>
      <c r="E39" s="13"/>
      <c r="F39" s="12"/>
    </row>
    <row r="40" spans="1:6" x14ac:dyDescent="0.25">
      <c r="A40" s="11">
        <v>32</v>
      </c>
      <c r="B40" s="11"/>
      <c r="C40" s="14">
        <v>97899.722094053766</v>
      </c>
      <c r="D40" s="11"/>
      <c r="E40" s="13"/>
      <c r="F40" s="12"/>
    </row>
    <row r="41" spans="1:6" x14ac:dyDescent="0.25">
      <c r="A41" s="11">
        <v>33</v>
      </c>
      <c r="B41" s="11"/>
      <c r="C41" s="14">
        <v>97798.39411612504</v>
      </c>
      <c r="D41" s="11"/>
      <c r="E41" s="13"/>
      <c r="F41" s="12"/>
    </row>
    <row r="42" spans="1:6" x14ac:dyDescent="0.25">
      <c r="A42" s="11">
        <v>34</v>
      </c>
      <c r="B42" s="11"/>
      <c r="C42" s="14">
        <v>97692.630018199925</v>
      </c>
      <c r="D42" s="11"/>
      <c r="E42" s="13"/>
      <c r="F42" s="12"/>
    </row>
    <row r="43" spans="1:6" x14ac:dyDescent="0.25">
      <c r="A43" s="11">
        <v>35</v>
      </c>
      <c r="B43" s="11"/>
      <c r="C43" s="14">
        <v>97581.978296991743</v>
      </c>
      <c r="D43" s="11"/>
      <c r="E43" s="13"/>
      <c r="F43" s="12"/>
    </row>
    <row r="44" spans="1:6" x14ac:dyDescent="0.25">
      <c r="A44" s="11">
        <v>36</v>
      </c>
      <c r="B44" s="11"/>
      <c r="C44" s="14">
        <v>97465.943856364713</v>
      </c>
      <c r="D44" s="11"/>
      <c r="E44" s="13"/>
      <c r="F44" s="12"/>
    </row>
    <row r="45" spans="1:6" x14ac:dyDescent="0.25">
      <c r="A45" s="11">
        <v>37</v>
      </c>
      <c r="B45" s="11"/>
      <c r="C45" s="14">
        <v>97343.982543345599</v>
      </c>
      <c r="D45" s="11"/>
      <c r="E45" s="13"/>
      <c r="F45" s="12"/>
    </row>
    <row r="46" spans="1:6" x14ac:dyDescent="0.25">
      <c r="A46" s="11">
        <v>38</v>
      </c>
      <c r="B46" s="11"/>
      <c r="C46" s="14">
        <v>97215.494988415652</v>
      </c>
      <c r="D46" s="11"/>
      <c r="E46" s="13"/>
      <c r="F46" s="12"/>
    </row>
    <row r="47" spans="1:6" x14ac:dyDescent="0.25">
      <c r="A47" s="11">
        <v>39</v>
      </c>
      <c r="B47" s="11"/>
      <c r="C47" s="14">
        <v>97079.819651535319</v>
      </c>
      <c r="D47" s="11"/>
      <c r="E47" s="13"/>
      <c r="F47" s="12"/>
    </row>
    <row r="48" spans="1:6" x14ac:dyDescent="0.25">
      <c r="A48" s="11">
        <v>40</v>
      </c>
      <c r="B48" s="11"/>
      <c r="C48" s="14">
        <v>96936.166187212919</v>
      </c>
      <c r="D48" s="11"/>
      <c r="E48" s="13"/>
      <c r="F48" s="12"/>
    </row>
    <row r="49" spans="1:6" x14ac:dyDescent="0.25">
      <c r="A49" s="11">
        <v>41</v>
      </c>
      <c r="B49" s="11"/>
      <c r="C49" s="14">
        <v>96783.069635696287</v>
      </c>
      <c r="D49" s="11"/>
      <c r="E49" s="13"/>
      <c r="F49" s="12"/>
    </row>
    <row r="50" spans="1:6" x14ac:dyDescent="0.25">
      <c r="A50" s="11">
        <v>42</v>
      </c>
      <c r="B50" s="11"/>
      <c r="C50" s="14">
        <v>96618.689508174604</v>
      </c>
      <c r="D50" s="11"/>
      <c r="E50" s="13"/>
      <c r="F50" s="12"/>
    </row>
    <row r="51" spans="1:6" x14ac:dyDescent="0.25">
      <c r="A51" s="11">
        <v>43</v>
      </c>
      <c r="B51" s="11"/>
      <c r="C51" s="14">
        <v>96440.878522344516</v>
      </c>
      <c r="D51" s="11"/>
      <c r="E51" s="13"/>
      <c r="F51" s="12"/>
    </row>
    <row r="52" spans="1:6" x14ac:dyDescent="0.25">
      <c r="A52" s="11">
        <v>44</v>
      </c>
      <c r="B52" s="11"/>
      <c r="C52" s="14">
        <v>96247.110354269287</v>
      </c>
      <c r="D52" s="11"/>
      <c r="E52" s="13"/>
      <c r="F52" s="12"/>
    </row>
    <row r="53" spans="1:6" x14ac:dyDescent="0.25">
      <c r="A53" s="11">
        <v>45</v>
      </c>
      <c r="B53" s="11"/>
      <c r="C53" s="14">
        <v>96034.390503004499</v>
      </c>
      <c r="D53" s="11"/>
      <c r="E53" s="13"/>
      <c r="F53" s="12"/>
    </row>
    <row r="54" spans="1:6" x14ac:dyDescent="0.25">
      <c r="A54" s="11">
        <v>46</v>
      </c>
      <c r="B54" s="11"/>
      <c r="C54" s="14">
        <v>95799.145709873512</v>
      </c>
      <c r="D54" s="11"/>
      <c r="E54" s="13"/>
      <c r="F54" s="12"/>
    </row>
    <row r="55" spans="1:6" x14ac:dyDescent="0.25">
      <c r="A55" s="11">
        <v>47</v>
      </c>
      <c r="B55" s="11"/>
      <c r="C55" s="14">
        <v>95537.914806284854</v>
      </c>
      <c r="D55" s="11"/>
      <c r="E55" s="13"/>
      <c r="F55" s="12"/>
    </row>
    <row r="56" spans="1:6" x14ac:dyDescent="0.25">
      <c r="A56" s="11">
        <v>48</v>
      </c>
      <c r="B56" s="11"/>
      <c r="C56" s="14">
        <v>95249.392696791765</v>
      </c>
      <c r="D56" s="11"/>
      <c r="E56" s="13"/>
      <c r="F56" s="12"/>
    </row>
    <row r="57" spans="1:6" x14ac:dyDescent="0.25">
      <c r="A57" s="11">
        <v>49</v>
      </c>
      <c r="B57" s="11"/>
      <c r="C57" s="14">
        <v>94932.654724597174</v>
      </c>
      <c r="D57" s="11"/>
      <c r="E57" s="13"/>
      <c r="F57" s="12"/>
    </row>
    <row r="58" spans="1:6" x14ac:dyDescent="0.25">
      <c r="A58" s="11">
        <v>50</v>
      </c>
      <c r="B58" s="11"/>
      <c r="C58" s="14">
        <v>94587.04747629592</v>
      </c>
      <c r="D58" s="11"/>
      <c r="E58" s="13"/>
      <c r="F58" s="12"/>
    </row>
    <row r="59" spans="1:6" x14ac:dyDescent="0.25">
      <c r="A59" s="11">
        <v>51</v>
      </c>
      <c r="B59" s="11"/>
      <c r="C59" s="14">
        <v>94212.226821062519</v>
      </c>
      <c r="D59" s="11"/>
      <c r="E59" s="13"/>
      <c r="F59" s="12"/>
    </row>
    <row r="60" spans="1:6" x14ac:dyDescent="0.25">
      <c r="A60" s="11">
        <v>52</v>
      </c>
      <c r="B60" s="11"/>
      <c r="C60" s="14">
        <v>93808.191096188268</v>
      </c>
      <c r="D60" s="11"/>
      <c r="E60" s="13"/>
      <c r="F60" s="12"/>
    </row>
    <row r="61" spans="1:6" x14ac:dyDescent="0.25">
      <c r="A61" s="11">
        <v>53</v>
      </c>
      <c r="B61" s="11"/>
      <c r="C61" s="14">
        <v>93374.449437142393</v>
      </c>
      <c r="D61" s="11"/>
      <c r="E61" s="13"/>
      <c r="F61" s="12"/>
    </row>
    <row r="62" spans="1:6" x14ac:dyDescent="0.25">
      <c r="A62" s="11">
        <v>54</v>
      </c>
      <c r="B62" s="11"/>
      <c r="C62" s="14">
        <v>92905.770485907968</v>
      </c>
      <c r="D62" s="11"/>
      <c r="E62" s="13"/>
      <c r="F62" s="12"/>
    </row>
    <row r="63" spans="1:6" x14ac:dyDescent="0.25">
      <c r="A63" s="11">
        <v>55</v>
      </c>
      <c r="B63" s="11"/>
      <c r="C63" s="14">
        <v>92395.25483522295</v>
      </c>
      <c r="D63" s="11"/>
      <c r="E63" s="13"/>
      <c r="F63" s="12"/>
    </row>
    <row r="64" spans="1:6" x14ac:dyDescent="0.25">
      <c r="A64" s="11">
        <v>56</v>
      </c>
      <c r="B64" s="11"/>
      <c r="C64" s="14">
        <v>91834.731961679659</v>
      </c>
      <c r="D64" s="11"/>
      <c r="E64" s="13"/>
      <c r="F64" s="12"/>
    </row>
    <row r="65" spans="1:6" x14ac:dyDescent="0.25">
      <c r="A65" s="11">
        <v>57</v>
      </c>
      <c r="B65" s="11"/>
      <c r="C65" s="14">
        <v>91214.460213026017</v>
      </c>
      <c r="D65" s="11"/>
      <c r="E65" s="13"/>
      <c r="F65" s="12"/>
    </row>
    <row r="66" spans="1:6" x14ac:dyDescent="0.25">
      <c r="A66" s="11">
        <v>58</v>
      </c>
      <c r="B66" s="11"/>
      <c r="C66" s="14">
        <v>90523.15095641985</v>
      </c>
      <c r="D66" s="11"/>
      <c r="E66" s="13"/>
      <c r="F66" s="12"/>
    </row>
    <row r="67" spans="1:6" x14ac:dyDescent="0.25">
      <c r="A67" s="11">
        <v>59</v>
      </c>
      <c r="B67" s="11"/>
      <c r="C67" s="14">
        <v>89754.366478060721</v>
      </c>
      <c r="D67" s="11"/>
      <c r="E67" s="13"/>
      <c r="F67" s="12"/>
    </row>
    <row r="68" spans="1:6" x14ac:dyDescent="0.25">
      <c r="A68" s="11">
        <v>60</v>
      </c>
      <c r="B68" s="11"/>
      <c r="C68" s="14">
        <v>88904.126980050074</v>
      </c>
      <c r="D68" s="10"/>
      <c r="E68" s="13"/>
      <c r="F68" s="12"/>
    </row>
    <row r="69" spans="1:6" x14ac:dyDescent="0.25">
      <c r="A69" s="11">
        <v>61</v>
      </c>
      <c r="B69" s="11"/>
      <c r="C69" s="14">
        <v>87969.035799370336</v>
      </c>
      <c r="D69" s="10"/>
      <c r="E69" s="13"/>
      <c r="F69" s="12"/>
    </row>
    <row r="70" spans="1:6" x14ac:dyDescent="0.25">
      <c r="A70" s="11">
        <v>62</v>
      </c>
      <c r="B70" s="11"/>
      <c r="C70" s="14">
        <v>86946.415548563833</v>
      </c>
      <c r="D70" s="10"/>
      <c r="E70" s="13"/>
      <c r="F70" s="12"/>
    </row>
    <row r="71" spans="1:6" x14ac:dyDescent="0.25">
      <c r="A71" s="11">
        <v>63</v>
      </c>
      <c r="B71" s="11"/>
      <c r="C71" s="14">
        <v>85834.438682062042</v>
      </c>
      <c r="D71" s="10"/>
      <c r="E71" s="13"/>
      <c r="F71" s="12"/>
    </row>
    <row r="72" spans="1:6" x14ac:dyDescent="0.25">
      <c r="A72" s="11">
        <v>64</v>
      </c>
      <c r="B72" s="11"/>
      <c r="C72" s="14">
        <v>84631.248377859156</v>
      </c>
      <c r="D72" s="10"/>
      <c r="E72" s="13"/>
      <c r="F72" s="12"/>
    </row>
    <row r="73" spans="1:6" x14ac:dyDescent="0.25">
      <c r="A73" s="11">
        <v>65</v>
      </c>
      <c r="B73" s="11"/>
      <c r="C73" s="14">
        <v>83328.299275506841</v>
      </c>
      <c r="D73" s="10"/>
      <c r="E73" s="13"/>
      <c r="F73" s="12"/>
    </row>
    <row r="74" spans="1:6" x14ac:dyDescent="0.25">
      <c r="A74" s="11">
        <v>66</v>
      </c>
      <c r="B74" s="11"/>
      <c r="C74" s="14">
        <v>81914.823236704047</v>
      </c>
      <c r="D74" s="10"/>
      <c r="E74" s="13"/>
      <c r="F74" s="12"/>
    </row>
    <row r="75" spans="1:6" x14ac:dyDescent="0.25">
      <c r="A75" s="11">
        <v>67</v>
      </c>
      <c r="B75" s="11"/>
      <c r="C75" s="14">
        <v>80379.054102114678</v>
      </c>
      <c r="D75" s="10"/>
      <c r="E75" s="13"/>
      <c r="F75" s="12"/>
    </row>
    <row r="76" spans="1:6" x14ac:dyDescent="0.25">
      <c r="A76" s="11">
        <v>68</v>
      </c>
      <c r="B76" s="11"/>
      <c r="C76" s="14">
        <v>78708.215551366287</v>
      </c>
      <c r="D76" s="10"/>
      <c r="E76" s="13"/>
      <c r="F76" s="12"/>
    </row>
    <row r="77" spans="1:6" x14ac:dyDescent="0.25">
      <c r="A77" s="11">
        <v>69</v>
      </c>
      <c r="B77" s="11"/>
      <c r="C77" s="14">
        <v>76888.550374926112</v>
      </c>
      <c r="D77" s="10"/>
      <c r="E77" s="13"/>
      <c r="F77" s="12"/>
    </row>
    <row r="78" spans="1:6" x14ac:dyDescent="0.25">
      <c r="A78" s="11">
        <v>70</v>
      </c>
      <c r="B78" s="11"/>
      <c r="C78" s="14">
        <v>74905.407798466273</v>
      </c>
      <c r="D78" s="10"/>
      <c r="E78" s="13"/>
      <c r="F78" s="12"/>
    </row>
    <row r="79" spans="1:6" x14ac:dyDescent="0.25">
      <c r="A79" s="11">
        <v>71</v>
      </c>
      <c r="B79" s="11"/>
      <c r="C79" s="14">
        <v>72743.41268439492</v>
      </c>
      <c r="D79" s="10"/>
      <c r="E79" s="13"/>
      <c r="F79" s="12"/>
    </row>
    <row r="80" spans="1:6" x14ac:dyDescent="0.25">
      <c r="A80" s="11">
        <v>72</v>
      </c>
      <c r="B80" s="11"/>
      <c r="C80" s="14">
        <v>70391.327845325024</v>
      </c>
      <c r="D80" s="10"/>
      <c r="E80" s="13"/>
      <c r="F80" s="12"/>
    </row>
    <row r="81" spans="1:6" x14ac:dyDescent="0.25">
      <c r="A81" s="11">
        <v>73</v>
      </c>
      <c r="B81" s="11"/>
      <c r="C81" s="14">
        <v>67850.058755987731</v>
      </c>
      <c r="D81" s="10"/>
      <c r="E81" s="13"/>
      <c r="F81" s="12"/>
    </row>
    <row r="82" spans="1:6" x14ac:dyDescent="0.25">
      <c r="A82" s="11">
        <v>74</v>
      </c>
      <c r="B82" s="11"/>
      <c r="C82" s="14">
        <v>65124.609954753527</v>
      </c>
      <c r="D82" s="10"/>
      <c r="E82" s="13"/>
      <c r="F82" s="12"/>
    </row>
    <row r="83" spans="1:6" x14ac:dyDescent="0.25">
      <c r="A83" s="11">
        <v>75</v>
      </c>
      <c r="B83" s="11"/>
      <c r="C83" s="14">
        <v>62224.116260841518</v>
      </c>
      <c r="D83" s="10"/>
      <c r="E83" s="13"/>
      <c r="F83" s="12"/>
    </row>
    <row r="84" spans="1:6" x14ac:dyDescent="0.25">
      <c r="A84" s="11">
        <v>76</v>
      </c>
      <c r="B84" s="11"/>
      <c r="C84" s="14">
        <v>59162.109445876536</v>
      </c>
      <c r="D84" s="10"/>
      <c r="E84" s="13"/>
      <c r="F84" s="12"/>
    </row>
    <row r="85" spans="1:6" x14ac:dyDescent="0.25">
      <c r="A85" s="11">
        <v>77</v>
      </c>
      <c r="B85" s="11"/>
      <c r="C85" s="14">
        <v>55956.630605780825</v>
      </c>
      <c r="D85" s="10"/>
      <c r="E85" s="13"/>
      <c r="F85" s="12"/>
    </row>
    <row r="86" spans="1:6" x14ac:dyDescent="0.25">
      <c r="A86" s="11">
        <v>78</v>
      </c>
      <c r="B86" s="11"/>
      <c r="C86" s="14">
        <v>52630.156168907532</v>
      </c>
      <c r="D86" s="10"/>
      <c r="E86" s="13"/>
      <c r="F86" s="12"/>
    </row>
    <row r="87" spans="1:6" x14ac:dyDescent="0.25">
      <c r="A87" s="11">
        <v>79</v>
      </c>
      <c r="B87" s="11"/>
      <c r="C87" s="14">
        <v>49207.233534503175</v>
      </c>
      <c r="D87" s="10"/>
      <c r="E87" s="13"/>
      <c r="F87" s="12"/>
    </row>
    <row r="88" spans="1:6" x14ac:dyDescent="0.25">
      <c r="A88" s="11">
        <v>80</v>
      </c>
      <c r="B88" s="11"/>
      <c r="C88" s="14">
        <v>45701.359054153269</v>
      </c>
      <c r="D88" s="10"/>
      <c r="E88" s="13"/>
      <c r="F88" s="12"/>
    </row>
    <row r="89" spans="1:6" x14ac:dyDescent="0.25">
      <c r="A89" s="11">
        <v>81</v>
      </c>
      <c r="B89" s="11"/>
      <c r="C89" s="14">
        <v>42126.994765783464</v>
      </c>
      <c r="D89" s="10"/>
      <c r="E89" s="13"/>
      <c r="F89" s="12"/>
    </row>
    <row r="90" spans="1:6" x14ac:dyDescent="0.25">
      <c r="A90" s="11">
        <v>82</v>
      </c>
      <c r="B90" s="11"/>
      <c r="C90" s="14">
        <v>38502.878947659097</v>
      </c>
      <c r="D90" s="10"/>
      <c r="E90" s="13"/>
      <c r="F90" s="12"/>
    </row>
    <row r="91" spans="1:6" x14ac:dyDescent="0.25">
      <c r="A91" s="11">
        <v>83</v>
      </c>
      <c r="B91" s="11"/>
      <c r="C91" s="14">
        <v>34852.428235574931</v>
      </c>
      <c r="D91" s="10"/>
      <c r="E91" s="13"/>
      <c r="F91" s="12"/>
    </row>
    <row r="92" spans="1:6" x14ac:dyDescent="0.25">
      <c r="A92" s="11">
        <v>84</v>
      </c>
      <c r="B92" s="11"/>
      <c r="C92" s="14">
        <v>31204.021631602674</v>
      </c>
      <c r="D92" s="10"/>
      <c r="E92" s="13"/>
      <c r="F92" s="12"/>
    </row>
    <row r="93" spans="1:6" x14ac:dyDescent="0.25">
      <c r="A93" s="11">
        <v>85</v>
      </c>
      <c r="B93" s="11"/>
      <c r="C93" s="14">
        <v>27593.652842386422</v>
      </c>
      <c r="D93" s="10"/>
      <c r="E93" s="13"/>
      <c r="F93" s="12"/>
    </row>
    <row r="94" spans="1:6" x14ac:dyDescent="0.25">
      <c r="A94" s="11">
        <v>86</v>
      </c>
      <c r="B94" s="11"/>
      <c r="C94" s="14">
        <v>24079.813195814866</v>
      </c>
      <c r="D94" s="10"/>
      <c r="E94" s="13"/>
      <c r="F94" s="12"/>
    </row>
    <row r="95" spans="1:6" x14ac:dyDescent="0.25">
      <c r="A95" s="11">
        <v>87</v>
      </c>
      <c r="B95" s="11"/>
      <c r="C95" s="14">
        <v>20722.481491659066</v>
      </c>
      <c r="D95" s="10"/>
      <c r="E95" s="13"/>
      <c r="F95" s="12"/>
    </row>
    <row r="96" spans="1:6" x14ac:dyDescent="0.25">
      <c r="A96" s="11">
        <v>88</v>
      </c>
      <c r="B96" s="11"/>
      <c r="C96" s="14">
        <v>17575.403036511711</v>
      </c>
      <c r="D96" s="10"/>
      <c r="E96" s="13"/>
      <c r="F96" s="12"/>
    </row>
    <row r="97" spans="1:6" x14ac:dyDescent="0.25">
      <c r="A97" s="11">
        <v>89</v>
      </c>
      <c r="B97" s="11"/>
      <c r="C97" s="14">
        <v>14682.925099283302</v>
      </c>
      <c r="D97" s="10"/>
      <c r="E97" s="13"/>
      <c r="F97" s="12"/>
    </row>
    <row r="98" spans="1:6" x14ac:dyDescent="0.25">
      <c r="A98" s="11">
        <v>90</v>
      </c>
      <c r="B98" s="11"/>
      <c r="C98" s="14">
        <v>12077.540585259056</v>
      </c>
      <c r="D98" s="10"/>
      <c r="E98" s="13"/>
      <c r="F98" s="12"/>
    </row>
    <row r="99" spans="1:6" x14ac:dyDescent="0.25">
      <c r="A99" s="11">
        <v>91</v>
      </c>
      <c r="B99" s="11"/>
      <c r="C99" s="14">
        <v>9776.6883541407933</v>
      </c>
      <c r="D99" s="10"/>
      <c r="E99" s="13"/>
      <c r="F99" s="12"/>
    </row>
    <row r="100" spans="1:6" x14ac:dyDescent="0.25">
      <c r="A100" s="11">
        <v>92</v>
      </c>
      <c r="B100" s="11"/>
      <c r="C100" s="14">
        <v>7773.2404821347836</v>
      </c>
      <c r="D100" s="10"/>
      <c r="E100" s="13"/>
      <c r="F100" s="12"/>
    </row>
    <row r="101" spans="1:6" x14ac:dyDescent="0.25">
      <c r="A101" s="11">
        <v>93</v>
      </c>
      <c r="B101" s="11"/>
      <c r="C101" s="14">
        <v>6054.7298838652141</v>
      </c>
      <c r="D101" s="10"/>
      <c r="E101" s="13"/>
      <c r="F101" s="12"/>
    </row>
    <row r="102" spans="1:6" x14ac:dyDescent="0.25">
      <c r="A102" s="11">
        <v>94</v>
      </c>
      <c r="B102" s="11"/>
      <c r="C102" s="14">
        <v>4606.609164691713</v>
      </c>
      <c r="D102" s="10"/>
      <c r="E102" s="13"/>
      <c r="F102" s="12"/>
    </row>
    <row r="103" spans="1:6" x14ac:dyDescent="0.25">
      <c r="A103" s="11">
        <v>95</v>
      </c>
      <c r="B103" s="11"/>
      <c r="C103" s="14">
        <v>3411.6490747327671</v>
      </c>
      <c r="D103" s="10"/>
      <c r="E103" s="13"/>
      <c r="F103" s="12"/>
    </row>
    <row r="104" spans="1:6" x14ac:dyDescent="0.25">
      <c r="A104" s="11">
        <v>96</v>
      </c>
      <c r="B104" s="11"/>
      <c r="C104" s="14">
        <v>2450.559972798741</v>
      </c>
      <c r="D104" s="10"/>
      <c r="E104" s="13"/>
      <c r="F104" s="12"/>
    </row>
    <row r="105" spans="1:6" x14ac:dyDescent="0.25">
      <c r="A105" s="11">
        <v>97</v>
      </c>
      <c r="B105" s="11"/>
      <c r="C105" s="14">
        <v>1705.2801738454655</v>
      </c>
      <c r="D105" s="10"/>
      <c r="E105" s="13"/>
      <c r="F105" s="12"/>
    </row>
    <row r="106" spans="1:6" x14ac:dyDescent="0.25">
      <c r="A106" s="11">
        <v>98</v>
      </c>
      <c r="B106" s="11"/>
      <c r="C106" s="14">
        <v>1149.2754769404489</v>
      </c>
      <c r="D106" s="10"/>
      <c r="E106" s="13"/>
      <c r="F106" s="12"/>
    </row>
    <row r="107" spans="1:6" x14ac:dyDescent="0.25">
      <c r="A107" s="11">
        <v>99</v>
      </c>
      <c r="B107" s="11"/>
      <c r="C107" s="14">
        <v>750.24108489139644</v>
      </c>
      <c r="D107" s="10"/>
      <c r="E107" s="13"/>
      <c r="F107" s="12"/>
    </row>
    <row r="108" spans="1:6" x14ac:dyDescent="0.25">
      <c r="A108" s="11">
        <v>100</v>
      </c>
      <c r="B108" s="11"/>
      <c r="C108" s="14">
        <v>474.10225269181882</v>
      </c>
      <c r="D108" s="10"/>
      <c r="E108" s="13"/>
      <c r="F108" s="12"/>
    </row>
    <row r="109" spans="1:6" x14ac:dyDescent="0.25">
      <c r="A109" s="11">
        <v>101</v>
      </c>
      <c r="B109" s="11"/>
      <c r="C109" s="14">
        <v>289.36575534481204</v>
      </c>
      <c r="D109" s="10"/>
      <c r="E109" s="13"/>
      <c r="F109" s="12"/>
    </row>
    <row r="110" spans="1:6" x14ac:dyDescent="0.25">
      <c r="A110" s="11">
        <v>102</v>
      </c>
      <c r="B110" s="11"/>
      <c r="C110" s="14">
        <v>167.84556567102092</v>
      </c>
      <c r="D110" s="10"/>
      <c r="E110" s="13"/>
      <c r="F110" s="12"/>
    </row>
    <row r="111" spans="1:6" x14ac:dyDescent="0.25">
      <c r="A111" s="11">
        <v>103</v>
      </c>
      <c r="B111" s="11"/>
      <c r="C111" s="14">
        <v>93.206503635926282</v>
      </c>
      <c r="D111" s="10"/>
      <c r="E111" s="13"/>
      <c r="F111" s="12"/>
    </row>
    <row r="112" spans="1:6" x14ac:dyDescent="0.25">
      <c r="A112" s="11">
        <v>104</v>
      </c>
      <c r="B112" s="11"/>
      <c r="C112" s="14">
        <v>49.369930129204988</v>
      </c>
      <c r="D112" s="10"/>
      <c r="E112" s="13"/>
      <c r="F112" s="12"/>
    </row>
    <row r="113" spans="1:6" x14ac:dyDescent="0.25">
      <c r="A113" s="11">
        <v>105</v>
      </c>
      <c r="B113" s="11"/>
      <c r="C113" s="14">
        <v>24.842265366319975</v>
      </c>
      <c r="D113" s="10"/>
      <c r="E113" s="13"/>
      <c r="F113" s="12"/>
    </row>
    <row r="114" spans="1:6" x14ac:dyDescent="0.25">
      <c r="A114" s="11">
        <v>106</v>
      </c>
      <c r="B114" s="11"/>
      <c r="C114" s="14">
        <v>11.821150594386461</v>
      </c>
      <c r="D114" s="10"/>
      <c r="E114" s="13"/>
      <c r="F114" s="12"/>
    </row>
    <row r="115" spans="1:6" x14ac:dyDescent="0.25">
      <c r="A115" s="11">
        <v>107</v>
      </c>
      <c r="B115" s="11"/>
      <c r="C115" s="14">
        <v>5.292379820845996</v>
      </c>
      <c r="D115" s="10"/>
      <c r="E115" s="13"/>
      <c r="F115" s="12"/>
    </row>
    <row r="116" spans="1:6" x14ac:dyDescent="0.25">
      <c r="A116" s="11">
        <v>108</v>
      </c>
      <c r="B116" s="11"/>
      <c r="C116" s="14">
        <v>2.2164175053644755</v>
      </c>
      <c r="D116" s="10"/>
      <c r="E116" s="13"/>
      <c r="F116" s="12"/>
    </row>
    <row r="117" spans="1:6" x14ac:dyDescent="0.25">
      <c r="A117" s="11">
        <v>109</v>
      </c>
      <c r="B117" s="11"/>
      <c r="C117" s="14">
        <v>0.86254861976486996</v>
      </c>
      <c r="D117" s="10"/>
      <c r="E117" s="13"/>
      <c r="F117" s="12"/>
    </row>
    <row r="118" spans="1:6" x14ac:dyDescent="0.25">
      <c r="A118" s="11">
        <v>110</v>
      </c>
      <c r="B118" s="11"/>
      <c r="C118" s="10"/>
      <c r="D118" s="10"/>
      <c r="E118" s="13"/>
      <c r="F118" s="12"/>
    </row>
    <row r="119" spans="1:6" x14ac:dyDescent="0.25">
      <c r="A119" s="11">
        <v>111</v>
      </c>
      <c r="B119" s="11"/>
      <c r="C119" s="10"/>
      <c r="D119" s="10"/>
      <c r="E119" s="10"/>
      <c r="F119" s="10"/>
    </row>
    <row r="120" spans="1:6" x14ac:dyDescent="0.25">
      <c r="A120" s="11">
        <v>112</v>
      </c>
      <c r="B120" s="11"/>
      <c r="C120" s="10"/>
      <c r="D120" s="10"/>
      <c r="E120" s="10"/>
      <c r="F120" s="10"/>
    </row>
    <row r="121" spans="1:6" x14ac:dyDescent="0.25">
      <c r="A121" s="11">
        <v>113</v>
      </c>
      <c r="B121" s="11"/>
      <c r="C121" s="10"/>
      <c r="D121" s="10"/>
      <c r="E121" s="10"/>
      <c r="F121" s="10"/>
    </row>
    <row r="122" spans="1:6" x14ac:dyDescent="0.25">
      <c r="A122" s="11">
        <v>114</v>
      </c>
      <c r="B122" s="11"/>
      <c r="C122" s="10"/>
      <c r="D122" s="10"/>
      <c r="E122" s="10"/>
      <c r="F122" s="10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3" sqref="F3"/>
    </sheetView>
  </sheetViews>
  <sheetFormatPr defaultRowHeight="15" x14ac:dyDescent="0.25"/>
  <cols>
    <col min="2" max="2" width="10" bestFit="1" customWidth="1"/>
  </cols>
  <sheetData>
    <row r="1" spans="1:10" x14ac:dyDescent="0.25">
      <c r="A1" s="29" t="s">
        <v>8</v>
      </c>
      <c r="B1" s="29" t="s">
        <v>13</v>
      </c>
      <c r="C1" s="29" t="s">
        <v>39</v>
      </c>
      <c r="D1" s="29" t="s">
        <v>45</v>
      </c>
      <c r="E1" s="29" t="s">
        <v>40</v>
      </c>
      <c r="F1" s="29" t="s">
        <v>41</v>
      </c>
      <c r="G1" s="29" t="s">
        <v>42</v>
      </c>
      <c r="H1" s="29" t="s">
        <v>43</v>
      </c>
      <c r="I1" s="29" t="s">
        <v>44</v>
      </c>
      <c r="J1" s="29"/>
    </row>
    <row r="3" spans="1:10" x14ac:dyDescent="0.25">
      <c r="A3">
        <v>60</v>
      </c>
      <c r="B3" s="19">
        <v>91440.128729595905</v>
      </c>
      <c r="C3" s="22">
        <f t="shared" ref="C3:C7" si="0">(B3-B4)/B3</f>
        <v>8.7497911286123584E-3</v>
      </c>
      <c r="D3" s="21">
        <f>B3-B4</f>
        <v>800.08202715739026</v>
      </c>
      <c r="E3" s="19">
        <v>91440.128729595905</v>
      </c>
      <c r="F3">
        <f>E3*C3</f>
        <v>800.08202715739026</v>
      </c>
      <c r="G3">
        <f>SQRT(E3*C3*(1-C3))</f>
        <v>28.161702301778675</v>
      </c>
      <c r="H3">
        <v>0.74221401043699331</v>
      </c>
      <c r="I3">
        <f>ROUND(NORMINV(H3,F3,G3),0)</f>
        <v>818</v>
      </c>
    </row>
    <row r="4" spans="1:10" x14ac:dyDescent="0.25">
      <c r="A4">
        <v>61</v>
      </c>
      <c r="B4" s="19">
        <v>90640.046702438514</v>
      </c>
      <c r="C4" s="22">
        <f t="shared" si="0"/>
        <v>9.6389983618720473E-3</v>
      </c>
      <c r="D4" s="21">
        <f t="shared" ref="D4:D53" si="1">B4-B5</f>
        <v>873.67926168481063</v>
      </c>
      <c r="E4" s="21">
        <f>E3-I3</f>
        <v>90622.128729595905</v>
      </c>
      <c r="F4">
        <f>E4*C4</f>
        <v>873.50655037393267</v>
      </c>
      <c r="G4">
        <f>SQRT(E4*C4*(1-C4))</f>
        <v>29.412358323769173</v>
      </c>
      <c r="H4">
        <v>0.37457643715906686</v>
      </c>
      <c r="I4">
        <f>ROUND(NORMINV(H4,F4,G4),0)</f>
        <v>864</v>
      </c>
    </row>
    <row r="5" spans="1:10" x14ac:dyDescent="0.25">
      <c r="A5">
        <v>62</v>
      </c>
      <c r="B5" s="19">
        <v>89766.367440753704</v>
      </c>
      <c r="C5" s="22">
        <f t="shared" si="0"/>
        <v>1.0620276177888108E-2</v>
      </c>
      <c r="D5" s="21">
        <f t="shared" si="1"/>
        <v>953.34361370658735</v>
      </c>
      <c r="E5" s="21">
        <f t="shared" ref="E5:E33" si="2">E4-I4</f>
        <v>89758.128729595905</v>
      </c>
      <c r="F5">
        <f t="shared" ref="F5:F33" si="3">E5*C5</f>
        <v>953.25611631874165</v>
      </c>
      <c r="G5">
        <f t="shared" ref="G5:G33" si="4">SQRT(E5*C5*(1-C5))</f>
        <v>30.710458692360419</v>
      </c>
      <c r="H5">
        <v>0.25338258471072295</v>
      </c>
      <c r="I5">
        <f t="shared" ref="I5:I33" si="5">ROUND(NORMINV(H5,F5,G5),0)</f>
        <v>933</v>
      </c>
    </row>
    <row r="6" spans="1:10" x14ac:dyDescent="0.25">
      <c r="A6">
        <v>63</v>
      </c>
      <c r="B6" s="19">
        <v>88813.023827047116</v>
      </c>
      <c r="C6" s="22">
        <f t="shared" si="0"/>
        <v>1.1703105183547577E-2</v>
      </c>
      <c r="D6" s="21">
        <f t="shared" si="1"/>
        <v>1039.3881595168496</v>
      </c>
      <c r="E6" s="21">
        <f t="shared" si="2"/>
        <v>88825.128729595905</v>
      </c>
      <c r="F6">
        <f t="shared" si="3"/>
        <v>1039.5298244646146</v>
      </c>
      <c r="G6">
        <f t="shared" si="4"/>
        <v>32.052520924062598</v>
      </c>
      <c r="H6">
        <v>0.31431564968472459</v>
      </c>
      <c r="I6">
        <f t="shared" si="5"/>
        <v>1024</v>
      </c>
    </row>
    <row r="7" spans="1:10" x14ac:dyDescent="0.25">
      <c r="A7">
        <v>64</v>
      </c>
      <c r="B7" s="19">
        <v>87773.635667530267</v>
      </c>
      <c r="C7" s="22">
        <f t="shared" si="0"/>
        <v>1.2897918673924454E-2</v>
      </c>
      <c r="D7" s="21">
        <f t="shared" si="1"/>
        <v>1132.0972145544802</v>
      </c>
      <c r="E7" s="21">
        <f t="shared" si="2"/>
        <v>87801.128729595905</v>
      </c>
      <c r="F7">
        <f t="shared" si="3"/>
        <v>1132.4518178331</v>
      </c>
      <c r="G7">
        <f t="shared" si="4"/>
        <v>33.434197259461023</v>
      </c>
      <c r="H7">
        <v>0.31116557064910821</v>
      </c>
      <c r="I7">
        <f t="shared" si="5"/>
        <v>1116</v>
      </c>
    </row>
    <row r="8" spans="1:10" x14ac:dyDescent="0.25">
      <c r="A8">
        <v>65</v>
      </c>
      <c r="B8" s="19">
        <v>86641.538452975787</v>
      </c>
      <c r="C8" s="22">
        <f t="shared" ref="C8:C53" si="6">(B8-B9)/B8</f>
        <v>1.421619313895661E-2</v>
      </c>
      <c r="D8" s="21">
        <f t="shared" si="1"/>
        <v>1231.7128445038397</v>
      </c>
      <c r="E8" s="21">
        <f t="shared" si="2"/>
        <v>86685.128729595905</v>
      </c>
      <c r="F8">
        <f t="shared" si="3"/>
        <v>1232.3325322952519</v>
      </c>
      <c r="G8">
        <f t="shared" si="4"/>
        <v>34.854174140333939</v>
      </c>
      <c r="H8">
        <v>0.23009669862907578</v>
      </c>
      <c r="I8">
        <f t="shared" si="5"/>
        <v>1207</v>
      </c>
    </row>
    <row r="9" spans="1:10" x14ac:dyDescent="0.25">
      <c r="A9">
        <v>66</v>
      </c>
      <c r="B9" s="19">
        <v>85409.825608471947</v>
      </c>
      <c r="C9" s="22">
        <f t="shared" si="6"/>
        <v>1.5670546191110371E-2</v>
      </c>
      <c r="D9" s="21">
        <f t="shared" si="1"/>
        <v>1338.418617372241</v>
      </c>
      <c r="E9" s="21">
        <f t="shared" si="2"/>
        <v>85478.128729595905</v>
      </c>
      <c r="F9">
        <f t="shared" si="3"/>
        <v>1339.4889645868111</v>
      </c>
      <c r="G9">
        <f t="shared" si="4"/>
        <v>36.311133842043141</v>
      </c>
      <c r="H9">
        <v>0.92817032625912199</v>
      </c>
      <c r="I9">
        <f t="shared" si="5"/>
        <v>1393</v>
      </c>
    </row>
    <row r="10" spans="1:10" x14ac:dyDescent="0.25">
      <c r="A10">
        <v>67</v>
      </c>
      <c r="B10" s="19">
        <v>84071.406991099706</v>
      </c>
      <c r="C10" s="22">
        <f t="shared" si="6"/>
        <v>1.7274842246284474E-2</v>
      </c>
      <c r="D10" s="21">
        <f t="shared" si="1"/>
        <v>1452.3202931944252</v>
      </c>
      <c r="E10" s="21">
        <f t="shared" si="2"/>
        <v>84085.128729595905</v>
      </c>
      <c r="F10">
        <f t="shared" si="3"/>
        <v>1452.5573340622916</v>
      </c>
      <c r="G10">
        <f t="shared" si="4"/>
        <v>37.781802964690314</v>
      </c>
      <c r="H10">
        <v>1.7512853314014198E-2</v>
      </c>
      <c r="I10">
        <f t="shared" si="5"/>
        <v>1373</v>
      </c>
    </row>
    <row r="11" spans="1:10" x14ac:dyDescent="0.25">
      <c r="A11">
        <v>68</v>
      </c>
      <c r="B11" s="19">
        <v>82619.086697905281</v>
      </c>
      <c r="C11" s="22">
        <f t="shared" si="6"/>
        <v>1.9044306231477518E-2</v>
      </c>
      <c r="D11" s="21">
        <f t="shared" si="1"/>
        <v>1573.423187639899</v>
      </c>
      <c r="E11" s="21">
        <f t="shared" si="2"/>
        <v>82712.128729595905</v>
      </c>
      <c r="F11">
        <f t="shared" si="3"/>
        <v>1575.1951085838139</v>
      </c>
      <c r="G11">
        <f t="shared" si="4"/>
        <v>39.308988928254287</v>
      </c>
      <c r="H11">
        <v>0.45774604601660596</v>
      </c>
      <c r="I11">
        <f t="shared" si="5"/>
        <v>1571</v>
      </c>
    </row>
    <row r="12" spans="1:10" x14ac:dyDescent="0.25">
      <c r="A12">
        <v>69</v>
      </c>
      <c r="B12" s="19">
        <v>81045.663510265382</v>
      </c>
      <c r="C12" s="22">
        <f t="shared" si="6"/>
        <v>2.0995645509001466E-2</v>
      </c>
      <c r="D12" s="21">
        <f t="shared" si="1"/>
        <v>1701.6060211033473</v>
      </c>
      <c r="E12" s="21">
        <f t="shared" si="2"/>
        <v>81141.128729595905</v>
      </c>
      <c r="F12">
        <f t="shared" si="3"/>
        <v>1703.6103750068501</v>
      </c>
      <c r="G12">
        <f t="shared" si="4"/>
        <v>40.839221044086393</v>
      </c>
      <c r="H12">
        <v>0.37924992537799229</v>
      </c>
      <c r="I12">
        <f t="shared" si="5"/>
        <v>1691</v>
      </c>
    </row>
    <row r="13" spans="1:10" x14ac:dyDescent="0.25">
      <c r="A13">
        <v>70</v>
      </c>
      <c r="B13" s="19">
        <v>79344.057489162034</v>
      </c>
      <c r="C13" s="22">
        <f t="shared" si="6"/>
        <v>2.3147180092099113E-2</v>
      </c>
      <c r="D13" s="21">
        <f t="shared" si="1"/>
        <v>1836.5911879394989</v>
      </c>
      <c r="E13" s="21">
        <f t="shared" si="2"/>
        <v>79450.128729595905</v>
      </c>
      <c r="F13">
        <f t="shared" si="3"/>
        <v>1839.0464380444141</v>
      </c>
      <c r="G13">
        <f t="shared" si="4"/>
        <v>42.384875827885431</v>
      </c>
      <c r="H13">
        <v>0.33116349237963771</v>
      </c>
      <c r="I13">
        <f t="shared" si="5"/>
        <v>1821</v>
      </c>
    </row>
    <row r="14" spans="1:10" x14ac:dyDescent="0.25">
      <c r="A14">
        <v>71</v>
      </c>
      <c r="B14" s="19">
        <v>77507.466301222536</v>
      </c>
      <c r="C14" s="22">
        <f t="shared" si="6"/>
        <v>2.5518981073370743E-2</v>
      </c>
      <c r="D14" s="21">
        <f t="shared" si="1"/>
        <v>1977.9115655858186</v>
      </c>
      <c r="E14" s="21">
        <f t="shared" si="2"/>
        <v>77629.128729595905</v>
      </c>
      <c r="F14">
        <f t="shared" si="3"/>
        <v>1981.0162667928189</v>
      </c>
      <c r="G14">
        <f t="shared" si="4"/>
        <v>43.937031649560645</v>
      </c>
      <c r="H14">
        <v>0.45578220852796114</v>
      </c>
      <c r="I14">
        <f t="shared" si="5"/>
        <v>1976</v>
      </c>
    </row>
    <row r="15" spans="1:10" x14ac:dyDescent="0.25">
      <c r="A15">
        <v>72</v>
      </c>
      <c r="B15" s="19">
        <v>75529.554735636717</v>
      </c>
      <c r="C15" s="22">
        <f t="shared" si="6"/>
        <v>2.8133016986635555E-2</v>
      </c>
      <c r="D15" s="21">
        <f t="shared" si="1"/>
        <v>2124.8742463706876</v>
      </c>
      <c r="E15" s="21">
        <f t="shared" si="2"/>
        <v>75653.128729595905</v>
      </c>
      <c r="F15">
        <f t="shared" si="3"/>
        <v>2128.3507556418481</v>
      </c>
      <c r="G15">
        <f t="shared" si="4"/>
        <v>45.480477434607671</v>
      </c>
      <c r="H15">
        <v>0.23956518416404116</v>
      </c>
      <c r="I15">
        <f t="shared" si="5"/>
        <v>2096</v>
      </c>
    </row>
    <row r="16" spans="1:10" x14ac:dyDescent="0.25">
      <c r="A16">
        <v>73</v>
      </c>
      <c r="B16" s="19">
        <v>73404.680489266029</v>
      </c>
      <c r="C16" s="22">
        <f t="shared" si="6"/>
        <v>3.1013307564408284E-2</v>
      </c>
      <c r="D16" s="21">
        <f t="shared" si="1"/>
        <v>2276.5219326807273</v>
      </c>
      <c r="E16" s="21">
        <f t="shared" si="2"/>
        <v>73557.128729595905</v>
      </c>
      <c r="F16">
        <f t="shared" si="3"/>
        <v>2281.2498568457304</v>
      </c>
      <c r="G16">
        <f t="shared" si="4"/>
        <v>47.015962751007358</v>
      </c>
      <c r="H16">
        <v>0.52381441551166075</v>
      </c>
      <c r="I16">
        <f t="shared" si="5"/>
        <v>2284</v>
      </c>
    </row>
    <row r="17" spans="1:9" x14ac:dyDescent="0.25">
      <c r="A17">
        <v>74</v>
      </c>
      <c r="B17" s="19">
        <v>71128.158556585302</v>
      </c>
      <c r="C17" s="22">
        <f t="shared" si="6"/>
        <v>3.4186084024929807E-2</v>
      </c>
      <c r="D17" s="21">
        <f t="shared" si="1"/>
        <v>2431.5932049539551</v>
      </c>
      <c r="E17" s="21">
        <f t="shared" si="2"/>
        <v>71273.128729595905</v>
      </c>
      <c r="F17">
        <f t="shared" si="3"/>
        <v>2436.5491674696041</v>
      </c>
      <c r="G17">
        <f t="shared" si="4"/>
        <v>48.510340061677731</v>
      </c>
      <c r="H17">
        <v>0.28730014646884383</v>
      </c>
      <c r="I17">
        <f t="shared" si="5"/>
        <v>2409</v>
      </c>
    </row>
    <row r="18" spans="1:9" x14ac:dyDescent="0.25">
      <c r="A18">
        <v>75</v>
      </c>
      <c r="B18" s="19">
        <v>68696.565351631347</v>
      </c>
      <c r="C18" s="22">
        <f t="shared" si="6"/>
        <v>3.7679954610531592E-2</v>
      </c>
      <c r="D18" s="21">
        <f t="shared" si="1"/>
        <v>2588.4834643488866</v>
      </c>
      <c r="E18" s="21">
        <f t="shared" si="2"/>
        <v>68864.128729595905</v>
      </c>
      <c r="F18">
        <f t="shared" si="3"/>
        <v>2594.7972448249784</v>
      </c>
      <c r="G18">
        <f t="shared" si="4"/>
        <v>49.97024517066572</v>
      </c>
      <c r="H18">
        <v>1.8826635617393506E-2</v>
      </c>
      <c r="I18">
        <f t="shared" si="5"/>
        <v>2491</v>
      </c>
    </row>
    <row r="19" spans="1:9" x14ac:dyDescent="0.25">
      <c r="A19">
        <v>76</v>
      </c>
      <c r="B19" s="19">
        <v>66108.08188728246</v>
      </c>
      <c r="C19" s="22">
        <f t="shared" si="6"/>
        <v>4.1526073586843119E-2</v>
      </c>
      <c r="D19" s="21">
        <f t="shared" si="1"/>
        <v>2745.2090731363423</v>
      </c>
      <c r="E19" s="21">
        <f t="shared" si="2"/>
        <v>66373.128729595905</v>
      </c>
      <c r="F19">
        <f t="shared" si="3"/>
        <v>2756.2154278142107</v>
      </c>
      <c r="G19">
        <f t="shared" si="4"/>
        <v>51.398060499765997</v>
      </c>
      <c r="H19">
        <v>0.15541518908941432</v>
      </c>
      <c r="I19">
        <f t="shared" si="5"/>
        <v>2704</v>
      </c>
    </row>
    <row r="20" spans="1:9" x14ac:dyDescent="0.25">
      <c r="A20">
        <v>77</v>
      </c>
      <c r="B20" s="19">
        <v>63362.872814146118</v>
      </c>
      <c r="C20" s="22">
        <f t="shared" si="6"/>
        <v>4.5758311281542716E-2</v>
      </c>
      <c r="D20" s="21">
        <f t="shared" si="1"/>
        <v>2899.3780579224986</v>
      </c>
      <c r="E20" s="21">
        <f t="shared" si="2"/>
        <v>63669.128729595905</v>
      </c>
      <c r="F20">
        <f t="shared" si="3"/>
        <v>2913.3918114334638</v>
      </c>
      <c r="G20">
        <f t="shared" si="4"/>
        <v>52.726463204360613</v>
      </c>
      <c r="H20">
        <v>0.85184016842181021</v>
      </c>
      <c r="I20">
        <f t="shared" si="5"/>
        <v>2968</v>
      </c>
    </row>
    <row r="21" spans="1:9" x14ac:dyDescent="0.25">
      <c r="A21">
        <v>78</v>
      </c>
      <c r="B21" s="19">
        <v>60463.494756223619</v>
      </c>
      <c r="C21" s="22">
        <f t="shared" si="6"/>
        <v>5.0413421971384043E-2</v>
      </c>
      <c r="D21" s="21">
        <f t="shared" si="1"/>
        <v>3048.1716750100677</v>
      </c>
      <c r="E21" s="21">
        <f t="shared" si="2"/>
        <v>60701.128729595905</v>
      </c>
      <c r="F21">
        <f t="shared" si="3"/>
        <v>3060.1516167844211</v>
      </c>
      <c r="G21">
        <f t="shared" si="4"/>
        <v>53.906204670993624</v>
      </c>
      <c r="H21">
        <v>0.14384811602506875</v>
      </c>
      <c r="I21">
        <f t="shared" si="5"/>
        <v>3003</v>
      </c>
    </row>
    <row r="22" spans="1:9" x14ac:dyDescent="0.25">
      <c r="A22">
        <v>79</v>
      </c>
      <c r="B22" s="19">
        <v>57415.323081213552</v>
      </c>
      <c r="C22" s="22">
        <f t="shared" si="6"/>
        <v>5.5531205494427041E-2</v>
      </c>
      <c r="D22" s="21">
        <f t="shared" si="1"/>
        <v>3188.3421045517898</v>
      </c>
      <c r="E22" s="21">
        <f t="shared" si="2"/>
        <v>57698.128729595905</v>
      </c>
      <c r="F22">
        <f t="shared" si="3"/>
        <v>3204.0466431270947</v>
      </c>
      <c r="G22">
        <f t="shared" si="4"/>
        <v>55.010199695818912</v>
      </c>
      <c r="H22">
        <v>0.76666385833281425</v>
      </c>
      <c r="I22">
        <f t="shared" si="5"/>
        <v>3244</v>
      </c>
    </row>
    <row r="23" spans="1:9" x14ac:dyDescent="0.25">
      <c r="A23">
        <v>80</v>
      </c>
      <c r="B23" s="19">
        <v>54226.980976661762</v>
      </c>
      <c r="C23" s="22">
        <f t="shared" si="6"/>
        <v>6.1154657346436707E-2</v>
      </c>
      <c r="D23" s="21">
        <f t="shared" si="1"/>
        <v>3316.2324405594918</v>
      </c>
      <c r="E23" s="21">
        <f t="shared" si="2"/>
        <v>54454.128729595905</v>
      </c>
      <c r="F23">
        <f t="shared" si="3"/>
        <v>3330.1235835571924</v>
      </c>
      <c r="G23">
        <f t="shared" si="4"/>
        <v>55.914855064494844</v>
      </c>
      <c r="H23">
        <v>0.49783034025460782</v>
      </c>
      <c r="I23">
        <f t="shared" si="5"/>
        <v>3330</v>
      </c>
    </row>
    <row r="24" spans="1:9" x14ac:dyDescent="0.25">
      <c r="A24">
        <v>81</v>
      </c>
      <c r="B24" s="19">
        <v>50910.74853610227</v>
      </c>
      <c r="C24" s="22">
        <f t="shared" si="6"/>
        <v>6.7330100690964831E-2</v>
      </c>
      <c r="D24" s="21">
        <f t="shared" si="1"/>
        <v>3427.8258251881562</v>
      </c>
      <c r="E24" s="21">
        <f t="shared" si="2"/>
        <v>51124.128729595905</v>
      </c>
      <c r="F24">
        <f t="shared" si="3"/>
        <v>3442.1927351015402</v>
      </c>
      <c r="G24">
        <f t="shared" si="4"/>
        <v>56.660652587571263</v>
      </c>
      <c r="H24">
        <v>0.11924965905641016</v>
      </c>
      <c r="I24">
        <f t="shared" si="5"/>
        <v>3375</v>
      </c>
    </row>
    <row r="25" spans="1:9" x14ac:dyDescent="0.25">
      <c r="A25">
        <v>82</v>
      </c>
      <c r="B25" s="19">
        <v>47482.922710914114</v>
      </c>
      <c r="C25" s="22">
        <f t="shared" si="6"/>
        <v>7.4107292146593465E-2</v>
      </c>
      <c r="D25" s="21">
        <f t="shared" si="1"/>
        <v>3518.8308253118303</v>
      </c>
      <c r="E25" s="21">
        <f t="shared" si="2"/>
        <v>47749.128729595905</v>
      </c>
      <c r="F25">
        <f t="shared" si="3"/>
        <v>3538.5586325094628</v>
      </c>
      <c r="G25">
        <f t="shared" si="4"/>
        <v>57.239196658865104</v>
      </c>
      <c r="H25">
        <v>0.53665708024367254</v>
      </c>
      <c r="I25">
        <f t="shared" si="5"/>
        <v>3544</v>
      </c>
    </row>
    <row r="26" spans="1:9" x14ac:dyDescent="0.25">
      <c r="A26">
        <v>83</v>
      </c>
      <c r="B26" s="19">
        <v>43964.091885602284</v>
      </c>
      <c r="C26" s="22">
        <f t="shared" si="6"/>
        <v>8.153949138899487E-2</v>
      </c>
      <c r="D26" s="21">
        <f t="shared" si="1"/>
        <v>3584.8096917310468</v>
      </c>
      <c r="E26" s="21">
        <f t="shared" si="2"/>
        <v>44205.128729595905</v>
      </c>
      <c r="F26">
        <f t="shared" si="3"/>
        <v>3604.4637133962951</v>
      </c>
      <c r="G26">
        <f t="shared" si="4"/>
        <v>57.537444985642814</v>
      </c>
      <c r="H26">
        <v>0.69203317411457421</v>
      </c>
      <c r="I26">
        <f t="shared" si="5"/>
        <v>3633</v>
      </c>
    </row>
    <row r="27" spans="1:9" x14ac:dyDescent="0.25">
      <c r="A27">
        <v>84</v>
      </c>
      <c r="B27" s="19">
        <v>40379.282193871237</v>
      </c>
      <c r="C27" s="22">
        <f t="shared" si="6"/>
        <v>8.9683482501215855E-2</v>
      </c>
      <c r="D27" s="21">
        <f t="shared" si="1"/>
        <v>3621.354648045708</v>
      </c>
      <c r="E27" s="21">
        <f t="shared" si="2"/>
        <v>40572.128729595905</v>
      </c>
      <c r="F27">
        <f t="shared" si="3"/>
        <v>3638.6497969577913</v>
      </c>
      <c r="G27">
        <f t="shared" si="4"/>
        <v>57.552784568292388</v>
      </c>
      <c r="H27">
        <v>0.98640547663306133</v>
      </c>
      <c r="I27">
        <f t="shared" si="5"/>
        <v>3766</v>
      </c>
    </row>
    <row r="28" spans="1:9" x14ac:dyDescent="0.25">
      <c r="A28">
        <v>85</v>
      </c>
      <c r="B28" s="19">
        <v>36757.927545825529</v>
      </c>
      <c r="C28" s="22">
        <f t="shared" si="6"/>
        <v>9.859953261242288E-2</v>
      </c>
      <c r="D28" s="21">
        <f t="shared" si="1"/>
        <v>3624.3144758197013</v>
      </c>
      <c r="E28" s="21">
        <f t="shared" si="2"/>
        <v>36806.128729595905</v>
      </c>
      <c r="F28">
        <f t="shared" si="3"/>
        <v>3629.0670900108262</v>
      </c>
      <c r="G28">
        <f t="shared" si="4"/>
        <v>57.194779229547102</v>
      </c>
      <c r="H28">
        <v>0.60862432009647971</v>
      </c>
      <c r="I28">
        <f t="shared" si="5"/>
        <v>3645</v>
      </c>
    </row>
    <row r="29" spans="1:9" x14ac:dyDescent="0.25">
      <c r="A29">
        <v>86</v>
      </c>
      <c r="B29" s="19">
        <v>33133.613070005827</v>
      </c>
      <c r="C29" s="22">
        <f t="shared" si="6"/>
        <v>0.10835127068593728</v>
      </c>
      <c r="D29" s="21">
        <f t="shared" si="1"/>
        <v>3590.0690785513107</v>
      </c>
      <c r="E29" s="21">
        <f t="shared" si="2"/>
        <v>33161.128729595905</v>
      </c>
      <c r="F29">
        <f t="shared" si="3"/>
        <v>3593.050435231657</v>
      </c>
      <c r="G29">
        <f t="shared" si="4"/>
        <v>56.601579968545465</v>
      </c>
      <c r="H29">
        <v>0.66694587480711653</v>
      </c>
      <c r="I29">
        <f t="shared" si="5"/>
        <v>3617</v>
      </c>
    </row>
    <row r="30" spans="1:9" x14ac:dyDescent="0.25">
      <c r="A30">
        <v>87</v>
      </c>
      <c r="B30" s="19">
        <v>29543.543991454517</v>
      </c>
      <c r="C30" s="22">
        <f t="shared" si="6"/>
        <v>0.1190054663743242</v>
      </c>
      <c r="D30" s="21">
        <f t="shared" si="1"/>
        <v>3515.8432310534081</v>
      </c>
      <c r="E30" s="21">
        <f t="shared" si="2"/>
        <v>29544.128729595905</v>
      </c>
      <c r="F30">
        <f t="shared" si="3"/>
        <v>3515.912818088631</v>
      </c>
      <c r="G30">
        <f t="shared" si="4"/>
        <v>55.655188198770198</v>
      </c>
      <c r="H30">
        <v>0.46967859530008182</v>
      </c>
      <c r="I30">
        <f t="shared" si="5"/>
        <v>3512</v>
      </c>
    </row>
    <row r="31" spans="1:9" x14ac:dyDescent="0.25">
      <c r="A31">
        <v>88</v>
      </c>
      <c r="B31" s="19">
        <v>26027.700760401109</v>
      </c>
      <c r="C31" s="22">
        <f t="shared" si="6"/>
        <v>0.13063168570381009</v>
      </c>
      <c r="D31" s="21">
        <f t="shared" si="1"/>
        <v>3400.0424253255369</v>
      </c>
      <c r="E31" s="21">
        <f t="shared" si="2"/>
        <v>26032.128729595905</v>
      </c>
      <c r="F31">
        <f t="shared" si="3"/>
        <v>3400.6208584056972</v>
      </c>
      <c r="G31">
        <f t="shared" si="4"/>
        <v>54.372713958681729</v>
      </c>
      <c r="H31">
        <v>0.4694021704300072</v>
      </c>
      <c r="I31">
        <f t="shared" si="5"/>
        <v>3396</v>
      </c>
    </row>
    <row r="32" spans="1:9" x14ac:dyDescent="0.25">
      <c r="A32">
        <v>89</v>
      </c>
      <c r="B32" s="19">
        <v>22627.658335075572</v>
      </c>
      <c r="C32" s="22">
        <f t="shared" si="6"/>
        <v>0.14330179707349439</v>
      </c>
      <c r="D32" s="21">
        <f t="shared" si="1"/>
        <v>3242.5841029813637</v>
      </c>
      <c r="E32" s="21">
        <f t="shared" si="2"/>
        <v>22636.128729595905</v>
      </c>
      <c r="F32">
        <f t="shared" si="3"/>
        <v>3243.7979257380484</v>
      </c>
      <c r="G32">
        <f t="shared" si="4"/>
        <v>52.715802693656414</v>
      </c>
      <c r="H32">
        <v>0.20929630052687054</v>
      </c>
      <c r="I32">
        <f t="shared" si="5"/>
        <v>3201</v>
      </c>
    </row>
    <row r="33" spans="1:9" x14ac:dyDescent="0.25">
      <c r="A33">
        <v>90</v>
      </c>
      <c r="B33" s="19">
        <v>19385.074232094208</v>
      </c>
      <c r="C33" s="22">
        <f t="shared" si="6"/>
        <v>0.15708929780163527</v>
      </c>
      <c r="D33" s="21">
        <f t="shared" si="1"/>
        <v>3045.1876989522534</v>
      </c>
      <c r="E33" s="21">
        <f t="shared" si="2"/>
        <v>19435.128729595905</v>
      </c>
      <c r="F33">
        <f t="shared" si="3"/>
        <v>3053.0507248166086</v>
      </c>
      <c r="G33">
        <f t="shared" si="4"/>
        <v>50.729174350686939</v>
      </c>
      <c r="H33">
        <v>0.72072049023165607</v>
      </c>
      <c r="I33">
        <f t="shared" si="5"/>
        <v>3083</v>
      </c>
    </row>
    <row r="34" spans="1:9" x14ac:dyDescent="0.25">
      <c r="A34">
        <v>91</v>
      </c>
      <c r="B34" s="19">
        <v>16339.886533141955</v>
      </c>
      <c r="C34" s="22">
        <f t="shared" si="6"/>
        <v>0.17206842843735126</v>
      </c>
      <c r="D34" s="21">
        <f t="shared" si="1"/>
        <v>2811.5785966023759</v>
      </c>
    </row>
    <row r="35" spans="1:9" x14ac:dyDescent="0.25">
      <c r="A35">
        <v>92</v>
      </c>
      <c r="B35" s="19">
        <v>13528.307936539579</v>
      </c>
      <c r="C35" s="22">
        <f t="shared" si="6"/>
        <v>0.18831303958728915</v>
      </c>
      <c r="D35" s="21">
        <f t="shared" si="1"/>
        <v>2547.5567880026156</v>
      </c>
    </row>
    <row r="36" spans="1:9" x14ac:dyDescent="0.25">
      <c r="A36">
        <v>93</v>
      </c>
      <c r="B36" s="19">
        <v>10980.751148536963</v>
      </c>
      <c r="C36" s="22">
        <f t="shared" si="6"/>
        <v>0.20589517450120612</v>
      </c>
      <c r="D36" s="21">
        <f t="shared" si="1"/>
        <v>2260.8836738823375</v>
      </c>
    </row>
    <row r="37" spans="1:9" x14ac:dyDescent="0.25">
      <c r="A37">
        <v>94</v>
      </c>
      <c r="B37" s="19">
        <v>8719.8674746546258</v>
      </c>
      <c r="C37" s="22">
        <f t="shared" si="6"/>
        <v>0.22488333067076391</v>
      </c>
      <c r="D37" s="21">
        <f t="shared" si="1"/>
        <v>1960.9528407079952</v>
      </c>
    </row>
    <row r="38" spans="1:9" x14ac:dyDescent="0.25">
      <c r="A38">
        <v>95</v>
      </c>
      <c r="B38" s="19">
        <v>6758.9146339466306</v>
      </c>
      <c r="C38" s="22">
        <f t="shared" si="6"/>
        <v>0.24534036593049005</v>
      </c>
      <c r="D38" s="21">
        <f t="shared" si="1"/>
        <v>1658.2345895854105</v>
      </c>
    </row>
    <row r="39" spans="1:9" x14ac:dyDescent="0.25">
      <c r="A39">
        <v>96</v>
      </c>
      <c r="B39" s="19">
        <v>5100.6800443612201</v>
      </c>
      <c r="C39" s="22">
        <f t="shared" si="6"/>
        <v>0.26732101988802703</v>
      </c>
      <c r="D39" s="21">
        <f t="shared" si="1"/>
        <v>1363.5189915811484</v>
      </c>
    </row>
    <row r="40" spans="1:9" x14ac:dyDescent="0.25">
      <c r="A40">
        <v>97</v>
      </c>
      <c r="B40" s="19">
        <v>3737.1610527800717</v>
      </c>
      <c r="C40" s="22">
        <f t="shared" si="6"/>
        <v>0.29086903100539918</v>
      </c>
      <c r="D40" s="21">
        <f t="shared" si="1"/>
        <v>1087.0244141332569</v>
      </c>
    </row>
    <row r="41" spans="1:9" x14ac:dyDescent="0.25">
      <c r="A41">
        <v>98</v>
      </c>
      <c r="B41" s="19">
        <v>2650.1366386468148</v>
      </c>
      <c r="C41" s="22">
        <f t="shared" si="6"/>
        <v>0.31601384451289455</v>
      </c>
      <c r="D41" s="21">
        <f t="shared" si="1"/>
        <v>837.47986766325948</v>
      </c>
    </row>
    <row r="42" spans="1:9" x14ac:dyDescent="0.25">
      <c r="A42">
        <v>99</v>
      </c>
      <c r="B42" s="19">
        <v>1812.6567709835554</v>
      </c>
      <c r="C42" s="22">
        <f t="shared" si="6"/>
        <v>0.34276692787563084</v>
      </c>
      <c r="D42" s="21">
        <f t="shared" si="1"/>
        <v>621.31879268299417</v>
      </c>
    </row>
    <row r="43" spans="1:9" x14ac:dyDescent="0.25">
      <c r="A43">
        <v>100</v>
      </c>
      <c r="B43" s="19">
        <v>1191.3379783005612</v>
      </c>
      <c r="C43" s="22">
        <f t="shared" si="6"/>
        <v>0.37111774006767501</v>
      </c>
      <c r="D43" s="21">
        <f t="shared" si="1"/>
        <v>442.12665816369713</v>
      </c>
    </row>
    <row r="44" spans="1:9" x14ac:dyDescent="0.25">
      <c r="A44">
        <v>101</v>
      </c>
      <c r="B44" s="19">
        <v>749.21132013686406</v>
      </c>
      <c r="C44" s="22">
        <f t="shared" si="6"/>
        <v>0.40102943959410675</v>
      </c>
      <c r="D44" s="21">
        <f t="shared" si="1"/>
        <v>300.45579585204752</v>
      </c>
    </row>
    <row r="45" spans="1:9" x14ac:dyDescent="0.25">
      <c r="A45">
        <v>102</v>
      </c>
      <c r="B45" s="19">
        <v>448.75552428481654</v>
      </c>
      <c r="C45" s="22">
        <f t="shared" si="6"/>
        <v>0.43243446477358771</v>
      </c>
      <c r="D45" s="21">
        <f t="shared" si="1"/>
        <v>194.05735495829538</v>
      </c>
    </row>
    <row r="46" spans="1:9" x14ac:dyDescent="0.25">
      <c r="A46">
        <v>103</v>
      </c>
      <c r="B46" s="19">
        <v>254.69816932652117</v>
      </c>
      <c r="C46" s="22">
        <f t="shared" si="6"/>
        <v>0.46523017820987123</v>
      </c>
      <c r="D46" s="21">
        <f t="shared" si="1"/>
        <v>118.4932747055054</v>
      </c>
    </row>
    <row r="47" spans="1:9" x14ac:dyDescent="0.25">
      <c r="A47">
        <v>104</v>
      </c>
      <c r="B47" s="19">
        <v>136.20489462101577</v>
      </c>
      <c r="C47" s="22">
        <f t="shared" si="6"/>
        <v>0.49927483434303038</v>
      </c>
      <c r="D47" s="21">
        <f t="shared" si="1"/>
        <v>68.003676198617555</v>
      </c>
    </row>
    <row r="48" spans="1:9" x14ac:dyDescent="0.25">
      <c r="A48">
        <v>105</v>
      </c>
      <c r="B48" s="19">
        <v>68.201218422398213</v>
      </c>
      <c r="C48" s="22">
        <f t="shared" si="6"/>
        <v>0.53438420134705322</v>
      </c>
      <c r="D48" s="21">
        <f t="shared" si="1"/>
        <v>36.445653637549199</v>
      </c>
    </row>
    <row r="49" spans="1:4" x14ac:dyDescent="0.25">
      <c r="A49">
        <v>106</v>
      </c>
      <c r="B49" s="19">
        <v>31.75556478484901</v>
      </c>
      <c r="C49" s="22">
        <f t="shared" si="6"/>
        <v>0.57032924081332903</v>
      </c>
      <c r="D49" s="21">
        <f t="shared" si="1"/>
        <v>18.111127155341421</v>
      </c>
    </row>
    <row r="50" spans="1:4" x14ac:dyDescent="0.25">
      <c r="A50">
        <v>107</v>
      </c>
      <c r="B50" s="19">
        <v>13.644437629507591</v>
      </c>
      <c r="C50" s="22">
        <f t="shared" si="6"/>
        <v>0.60683531190589279</v>
      </c>
      <c r="D50" s="21">
        <f t="shared" si="1"/>
        <v>8.2799265646827394</v>
      </c>
    </row>
    <row r="51" spans="1:4" x14ac:dyDescent="0.25">
      <c r="A51">
        <v>108</v>
      </c>
      <c r="B51" s="19">
        <v>5.3645110648248515</v>
      </c>
      <c r="C51" s="22">
        <f t="shared" si="6"/>
        <v>0.64358340872264141</v>
      </c>
      <c r="D51" s="21">
        <f t="shared" si="1"/>
        <v>3.4525103172303044</v>
      </c>
    </row>
    <row r="52" spans="1:4" x14ac:dyDescent="0.25">
      <c r="A52">
        <v>109</v>
      </c>
      <c r="B52" s="19">
        <v>1.9120007475945473</v>
      </c>
      <c r="C52" s="22">
        <f t="shared" si="6"/>
        <v>1</v>
      </c>
      <c r="D52" s="21">
        <f t="shared" si="1"/>
        <v>1.9120007475945473</v>
      </c>
    </row>
    <row r="53" spans="1:4" x14ac:dyDescent="0.25">
      <c r="A53">
        <v>110</v>
      </c>
      <c r="B53" s="19">
        <v>0</v>
      </c>
      <c r="C53" s="22" t="e">
        <f t="shared" si="6"/>
        <v>#DIV/0!</v>
      </c>
      <c r="D53" s="21">
        <f t="shared" si="1"/>
        <v>0</v>
      </c>
    </row>
  </sheetData>
  <pageMargins left="0.7" right="0.7" top="0.75" bottom="0.75" header="0.3" footer="0.3"/>
  <pageSetup paperSize="9" orientation="portrait" r:id="rId1"/>
  <headerFooter>
    <evenFooter>&amp;LINTERNAL</evenFooter>
    <firstFooter>&amp;LINTERNAL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10" sqref="F10"/>
    </sheetView>
  </sheetViews>
  <sheetFormatPr defaultRowHeight="15" x14ac:dyDescent="0.25"/>
  <cols>
    <col min="1" max="1" width="16" customWidth="1"/>
    <col min="2" max="2" width="12.5703125" bestFit="1" customWidth="1"/>
    <col min="3" max="3" width="28.7109375" customWidth="1"/>
    <col min="4" max="4" width="17.5703125" bestFit="1" customWidth="1"/>
    <col min="5" max="5" width="14.5703125" bestFit="1" customWidth="1"/>
    <col min="6" max="6" width="17.28515625" bestFit="1" customWidth="1"/>
    <col min="7" max="7" width="14.28515625" bestFit="1" customWidth="1"/>
    <col min="8" max="8" width="15.140625" bestFit="1" customWidth="1"/>
  </cols>
  <sheetData>
    <row r="1" spans="1:8" x14ac:dyDescent="0.25">
      <c r="A1" s="5" t="s">
        <v>49</v>
      </c>
    </row>
    <row r="2" spans="1:8" x14ac:dyDescent="0.25">
      <c r="A2" t="s">
        <v>50</v>
      </c>
      <c r="B2" s="45">
        <v>10000</v>
      </c>
    </row>
    <row r="3" spans="1:8" x14ac:dyDescent="0.25">
      <c r="A3" t="s">
        <v>0</v>
      </c>
      <c r="B3">
        <v>5000</v>
      </c>
      <c r="C3" t="s">
        <v>53</v>
      </c>
    </row>
    <row r="4" spans="1:8" x14ac:dyDescent="0.25">
      <c r="A4" t="s">
        <v>1</v>
      </c>
      <c r="B4" s="45">
        <v>400000</v>
      </c>
      <c r="C4" t="s">
        <v>52</v>
      </c>
    </row>
    <row r="5" spans="1:8" x14ac:dyDescent="0.25">
      <c r="A5" t="s">
        <v>4</v>
      </c>
      <c r="B5" s="46">
        <v>0.06</v>
      </c>
      <c r="C5" t="s">
        <v>51</v>
      </c>
    </row>
    <row r="6" spans="1:8" x14ac:dyDescent="0.25">
      <c r="B6" s="20">
        <v>7.4999999999999997E-2</v>
      </c>
      <c r="C6" t="s">
        <v>42</v>
      </c>
    </row>
    <row r="7" spans="1:8" x14ac:dyDescent="0.25">
      <c r="A7" t="s">
        <v>54</v>
      </c>
      <c r="B7" t="s">
        <v>55</v>
      </c>
    </row>
    <row r="9" spans="1:8" x14ac:dyDescent="0.25">
      <c r="A9" s="5" t="s">
        <v>2</v>
      </c>
      <c r="B9" s="5" t="s">
        <v>10</v>
      </c>
      <c r="C9" s="5" t="s">
        <v>50</v>
      </c>
      <c r="D9" s="5" t="s">
        <v>56</v>
      </c>
      <c r="E9" s="5" t="s">
        <v>57</v>
      </c>
      <c r="F9" s="5" t="s">
        <v>58</v>
      </c>
      <c r="G9" s="5" t="s">
        <v>59</v>
      </c>
      <c r="H9" s="5" t="s">
        <v>60</v>
      </c>
    </row>
    <row r="10" spans="1:8" ht="15.75" x14ac:dyDescent="0.25">
      <c r="A10" s="45">
        <v>0</v>
      </c>
      <c r="B10" s="45">
        <v>40</v>
      </c>
      <c r="C10" s="45">
        <v>10000</v>
      </c>
      <c r="D10" s="45">
        <f>C10*B$3</f>
        <v>50000000</v>
      </c>
      <c r="E10" s="36">
        <v>7.7700000000000002E-4</v>
      </c>
      <c r="F10" s="45"/>
      <c r="G10" s="45"/>
      <c r="H10" s="45">
        <f>D10</f>
        <v>50000000</v>
      </c>
    </row>
    <row r="11" spans="1:8" ht="15.75" x14ac:dyDescent="0.25">
      <c r="A11" s="45">
        <v>1</v>
      </c>
      <c r="B11" s="45">
        <v>41</v>
      </c>
      <c r="C11" s="45">
        <f>C10-F10</f>
        <v>10000</v>
      </c>
      <c r="D11" s="45">
        <f t="shared" ref="D11:D74" si="0">C11*B$3</f>
        <v>50000000</v>
      </c>
      <c r="E11" s="36">
        <v>8.4599999999999996E-4</v>
      </c>
      <c r="F11" s="45"/>
      <c r="G11" s="45">
        <f>C11*B$4</f>
        <v>4000000000</v>
      </c>
      <c r="H11" s="45">
        <f>H10*(1+B$5)+D11-G11</f>
        <v>-3897000000</v>
      </c>
    </row>
    <row r="12" spans="1:8" ht="15.75" x14ac:dyDescent="0.25">
      <c r="A12" s="45">
        <v>2</v>
      </c>
      <c r="B12" s="45">
        <v>42</v>
      </c>
      <c r="C12" s="45">
        <f t="shared" ref="C12:C75" si="1">C11-F11</f>
        <v>10000</v>
      </c>
      <c r="D12" s="45">
        <f t="shared" si="0"/>
        <v>50000000</v>
      </c>
      <c r="E12" s="36">
        <v>9.2100000000000005E-4</v>
      </c>
      <c r="F12" s="45"/>
      <c r="G12" s="45">
        <f t="shared" ref="G12:G75" si="2">C12*B$4</f>
        <v>4000000000</v>
      </c>
      <c r="H12" s="45"/>
    </row>
    <row r="13" spans="1:8" ht="15.75" x14ac:dyDescent="0.25">
      <c r="A13" s="45">
        <v>3</v>
      </c>
      <c r="B13" s="45">
        <v>43</v>
      </c>
      <c r="C13" s="45">
        <f t="shared" si="1"/>
        <v>10000</v>
      </c>
      <c r="D13" s="45">
        <f t="shared" si="0"/>
        <v>50000000</v>
      </c>
      <c r="E13" s="36">
        <v>1.003E-3</v>
      </c>
      <c r="F13" s="45"/>
      <c r="G13" s="45">
        <f t="shared" si="2"/>
        <v>4000000000</v>
      </c>
      <c r="H13" s="45"/>
    </row>
    <row r="14" spans="1:8" ht="15.75" x14ac:dyDescent="0.25">
      <c r="A14" s="45">
        <v>4</v>
      </c>
      <c r="B14" s="45">
        <v>44</v>
      </c>
      <c r="C14" s="45">
        <f t="shared" si="1"/>
        <v>10000</v>
      </c>
      <c r="D14" s="45">
        <f t="shared" si="0"/>
        <v>50000000</v>
      </c>
      <c r="E14" s="36">
        <v>1.0920000000000001E-3</v>
      </c>
      <c r="F14" s="45"/>
      <c r="G14" s="45">
        <f t="shared" si="2"/>
        <v>4000000000</v>
      </c>
      <c r="H14" s="45"/>
    </row>
    <row r="15" spans="1:8" ht="15.75" x14ac:dyDescent="0.25">
      <c r="A15" s="45">
        <v>5</v>
      </c>
      <c r="B15" s="45">
        <v>45</v>
      </c>
      <c r="C15" s="45">
        <f t="shared" si="1"/>
        <v>10000</v>
      </c>
      <c r="D15" s="45">
        <f t="shared" si="0"/>
        <v>50000000</v>
      </c>
      <c r="E15" s="36">
        <v>1.188E-3</v>
      </c>
      <c r="F15" s="45"/>
      <c r="G15" s="45">
        <f t="shared" si="2"/>
        <v>4000000000</v>
      </c>
      <c r="H15" s="45"/>
    </row>
    <row r="16" spans="1:8" ht="15.75" x14ac:dyDescent="0.25">
      <c r="A16" s="45">
        <v>6</v>
      </c>
      <c r="B16" s="45">
        <v>46</v>
      </c>
      <c r="C16" s="45">
        <f t="shared" si="1"/>
        <v>10000</v>
      </c>
      <c r="D16" s="45">
        <f t="shared" si="0"/>
        <v>50000000</v>
      </c>
      <c r="E16" s="36">
        <v>1.292E-3</v>
      </c>
      <c r="F16" s="45"/>
      <c r="G16" s="45">
        <f t="shared" si="2"/>
        <v>4000000000</v>
      </c>
      <c r="H16" s="45"/>
    </row>
    <row r="17" spans="1:8" ht="15.75" x14ac:dyDescent="0.25">
      <c r="A17" s="45">
        <v>7</v>
      </c>
      <c r="B17" s="45">
        <v>47</v>
      </c>
      <c r="C17" s="45">
        <f t="shared" si="1"/>
        <v>10000</v>
      </c>
      <c r="D17" s="45">
        <f t="shared" si="0"/>
        <v>50000000</v>
      </c>
      <c r="E17" s="36">
        <v>1.4040000000000001E-3</v>
      </c>
      <c r="F17" s="45"/>
      <c r="G17" s="45">
        <f t="shared" si="2"/>
        <v>4000000000</v>
      </c>
      <c r="H17" s="45"/>
    </row>
    <row r="18" spans="1:8" ht="15.75" x14ac:dyDescent="0.25">
      <c r="A18" s="45">
        <v>8</v>
      </c>
      <c r="B18" s="45">
        <v>48</v>
      </c>
      <c r="C18" s="45">
        <f t="shared" si="1"/>
        <v>10000</v>
      </c>
      <c r="D18" s="45">
        <f t="shared" si="0"/>
        <v>50000000</v>
      </c>
      <c r="E18" s="36">
        <v>1.524E-3</v>
      </c>
      <c r="F18" s="45"/>
      <c r="G18" s="45">
        <f t="shared" si="2"/>
        <v>4000000000</v>
      </c>
      <c r="H18" s="45"/>
    </row>
    <row r="19" spans="1:8" ht="15.75" x14ac:dyDescent="0.25">
      <c r="A19" s="45">
        <v>9</v>
      </c>
      <c r="B19" s="45">
        <v>49</v>
      </c>
      <c r="C19" s="45">
        <f t="shared" si="1"/>
        <v>10000</v>
      </c>
      <c r="D19" s="45">
        <f t="shared" si="0"/>
        <v>50000000</v>
      </c>
      <c r="E19" s="36">
        <v>1.653E-3</v>
      </c>
      <c r="F19" s="45"/>
      <c r="G19" s="45">
        <f t="shared" si="2"/>
        <v>4000000000</v>
      </c>
      <c r="H19" s="45"/>
    </row>
    <row r="20" spans="1:8" ht="15.75" x14ac:dyDescent="0.25">
      <c r="A20" s="45">
        <v>10</v>
      </c>
      <c r="B20" s="45">
        <v>50</v>
      </c>
      <c r="C20" s="45">
        <f t="shared" si="1"/>
        <v>10000</v>
      </c>
      <c r="D20" s="45">
        <f t="shared" si="0"/>
        <v>50000000</v>
      </c>
      <c r="E20" s="36">
        <v>1.792E-3</v>
      </c>
      <c r="F20" s="45"/>
      <c r="G20" s="45">
        <f t="shared" si="2"/>
        <v>4000000000</v>
      </c>
      <c r="H20" s="45"/>
    </row>
    <row r="21" spans="1:8" ht="15.75" x14ac:dyDescent="0.25">
      <c r="A21" s="45">
        <v>11</v>
      </c>
      <c r="B21" s="45">
        <v>51</v>
      </c>
      <c r="C21" s="45">
        <f t="shared" si="1"/>
        <v>10000</v>
      </c>
      <c r="D21" s="45">
        <f t="shared" si="0"/>
        <v>50000000</v>
      </c>
      <c r="E21" s="36">
        <v>1.9400000000000001E-3</v>
      </c>
      <c r="F21" s="45"/>
      <c r="G21" s="45">
        <f t="shared" si="2"/>
        <v>4000000000</v>
      </c>
      <c r="H21" s="45"/>
    </row>
    <row r="22" spans="1:8" ht="15.75" x14ac:dyDescent="0.25">
      <c r="A22" s="45">
        <v>12</v>
      </c>
      <c r="B22" s="45">
        <v>52</v>
      </c>
      <c r="C22" s="45">
        <f t="shared" si="1"/>
        <v>10000</v>
      </c>
      <c r="D22" s="45">
        <f t="shared" si="0"/>
        <v>50000000</v>
      </c>
      <c r="E22" s="36">
        <v>2.098E-3</v>
      </c>
      <c r="F22" s="45"/>
      <c r="G22" s="45">
        <f t="shared" si="2"/>
        <v>4000000000</v>
      </c>
      <c r="H22" s="45"/>
    </row>
    <row r="23" spans="1:8" ht="15.75" x14ac:dyDescent="0.25">
      <c r="A23" s="45">
        <v>13</v>
      </c>
      <c r="B23" s="45">
        <v>53</v>
      </c>
      <c r="C23" s="45">
        <f t="shared" si="1"/>
        <v>10000</v>
      </c>
      <c r="D23" s="45">
        <f t="shared" si="0"/>
        <v>50000000</v>
      </c>
      <c r="E23" s="36">
        <v>2.2659999999999998E-3</v>
      </c>
      <c r="F23" s="45"/>
      <c r="G23" s="45">
        <f t="shared" si="2"/>
        <v>4000000000</v>
      </c>
      <c r="H23" s="45"/>
    </row>
    <row r="24" spans="1:8" ht="15.75" x14ac:dyDescent="0.25">
      <c r="A24" s="45">
        <v>14</v>
      </c>
      <c r="B24" s="45">
        <v>54</v>
      </c>
      <c r="C24" s="45">
        <f t="shared" si="1"/>
        <v>10000</v>
      </c>
      <c r="D24" s="45">
        <f t="shared" si="0"/>
        <v>50000000</v>
      </c>
      <c r="E24" s="36">
        <v>2.4459999999999998E-3</v>
      </c>
      <c r="F24" s="45"/>
      <c r="G24" s="45">
        <f t="shared" si="2"/>
        <v>4000000000</v>
      </c>
      <c r="H24" s="45"/>
    </row>
    <row r="25" spans="1:8" ht="15.75" x14ac:dyDescent="0.25">
      <c r="A25" s="45">
        <v>15</v>
      </c>
      <c r="B25" s="45">
        <v>55</v>
      </c>
      <c r="C25" s="45">
        <f t="shared" si="1"/>
        <v>10000</v>
      </c>
      <c r="D25" s="45">
        <f t="shared" si="0"/>
        <v>50000000</v>
      </c>
      <c r="E25" s="36">
        <v>2.637E-3</v>
      </c>
      <c r="F25" s="45"/>
      <c r="G25" s="45">
        <f t="shared" si="2"/>
        <v>4000000000</v>
      </c>
      <c r="H25" s="45"/>
    </row>
    <row r="26" spans="1:8" ht="15.75" x14ac:dyDescent="0.25">
      <c r="A26" s="45">
        <v>16</v>
      </c>
      <c r="B26" s="45">
        <v>56</v>
      </c>
      <c r="C26" s="45">
        <f t="shared" si="1"/>
        <v>10000</v>
      </c>
      <c r="D26" s="45">
        <f t="shared" si="0"/>
        <v>50000000</v>
      </c>
      <c r="E26" s="36">
        <v>2.8470000000000001E-3</v>
      </c>
      <c r="F26" s="45"/>
      <c r="G26" s="45">
        <f t="shared" si="2"/>
        <v>4000000000</v>
      </c>
      <c r="H26" s="45"/>
    </row>
    <row r="27" spans="1:8" ht="15.75" x14ac:dyDescent="0.25">
      <c r="A27" s="45">
        <v>17</v>
      </c>
      <c r="B27" s="45">
        <v>57</v>
      </c>
      <c r="C27" s="45">
        <f t="shared" si="1"/>
        <v>10000</v>
      </c>
      <c r="D27" s="45">
        <f t="shared" si="0"/>
        <v>50000000</v>
      </c>
      <c r="E27" s="36">
        <v>3.0839999999999999E-3</v>
      </c>
      <c r="F27" s="45"/>
      <c r="G27" s="45">
        <f t="shared" si="2"/>
        <v>4000000000</v>
      </c>
      <c r="H27" s="45"/>
    </row>
    <row r="28" spans="1:8" ht="15.75" x14ac:dyDescent="0.25">
      <c r="A28" s="45">
        <v>18</v>
      </c>
      <c r="B28" s="45">
        <v>58</v>
      </c>
      <c r="C28" s="45">
        <f t="shared" si="1"/>
        <v>10000</v>
      </c>
      <c r="D28" s="45">
        <f t="shared" si="0"/>
        <v>50000000</v>
      </c>
      <c r="E28" s="36">
        <v>3.3540000000000002E-3</v>
      </c>
      <c r="F28" s="45"/>
      <c r="G28" s="45">
        <f t="shared" si="2"/>
        <v>4000000000</v>
      </c>
      <c r="H28" s="45"/>
    </row>
    <row r="29" spans="1:8" ht="15.75" x14ac:dyDescent="0.25">
      <c r="A29" s="45">
        <v>19</v>
      </c>
      <c r="B29" s="45">
        <v>59</v>
      </c>
      <c r="C29" s="45">
        <f t="shared" si="1"/>
        <v>10000</v>
      </c>
      <c r="D29" s="45">
        <f t="shared" si="0"/>
        <v>50000000</v>
      </c>
      <c r="E29" s="36">
        <v>3.6640000000000002E-3</v>
      </c>
      <c r="F29" s="45"/>
      <c r="G29" s="45">
        <f t="shared" si="2"/>
        <v>4000000000</v>
      </c>
      <c r="H29" s="45"/>
    </row>
    <row r="30" spans="1:8" ht="15.75" x14ac:dyDescent="0.25">
      <c r="A30" s="45">
        <v>20</v>
      </c>
      <c r="B30" s="45">
        <v>60</v>
      </c>
      <c r="C30" s="45">
        <f t="shared" si="1"/>
        <v>10000</v>
      </c>
      <c r="D30" s="45">
        <f t="shared" si="0"/>
        <v>50000000</v>
      </c>
      <c r="E30" s="36">
        <v>4.0080000000000003E-3</v>
      </c>
      <c r="F30" s="45"/>
      <c r="G30" s="45">
        <f t="shared" si="2"/>
        <v>4000000000</v>
      </c>
      <c r="H30" s="45"/>
    </row>
    <row r="31" spans="1:8" ht="15.75" x14ac:dyDescent="0.25">
      <c r="A31" s="45">
        <v>21</v>
      </c>
      <c r="B31" s="45">
        <v>61</v>
      </c>
      <c r="C31" s="45">
        <f t="shared" si="1"/>
        <v>10000</v>
      </c>
      <c r="D31" s="45">
        <f t="shared" si="0"/>
        <v>50000000</v>
      </c>
      <c r="E31" s="36">
        <v>4.3779999999999999E-3</v>
      </c>
      <c r="F31" s="45"/>
      <c r="G31" s="45">
        <f t="shared" si="2"/>
        <v>4000000000</v>
      </c>
      <c r="H31" s="45"/>
    </row>
    <row r="32" spans="1:8" ht="15.75" x14ac:dyDescent="0.25">
      <c r="A32" s="45">
        <v>22</v>
      </c>
      <c r="B32" s="45">
        <v>62</v>
      </c>
      <c r="C32" s="45">
        <f t="shared" si="1"/>
        <v>10000</v>
      </c>
      <c r="D32" s="45">
        <f t="shared" si="0"/>
        <v>50000000</v>
      </c>
      <c r="E32" s="36">
        <v>4.7710000000000001E-3</v>
      </c>
      <c r="F32" s="45"/>
      <c r="G32" s="45">
        <f t="shared" si="2"/>
        <v>4000000000</v>
      </c>
      <c r="H32" s="45"/>
    </row>
    <row r="33" spans="1:8" ht="15.75" x14ac:dyDescent="0.25">
      <c r="A33" s="45">
        <v>23</v>
      </c>
      <c r="B33" s="45">
        <v>63</v>
      </c>
      <c r="C33" s="45">
        <f t="shared" si="1"/>
        <v>10000</v>
      </c>
      <c r="D33" s="45">
        <f t="shared" si="0"/>
        <v>50000000</v>
      </c>
      <c r="E33" s="36">
        <v>5.1960000000000001E-3</v>
      </c>
      <c r="F33" s="45"/>
      <c r="G33" s="45">
        <f t="shared" si="2"/>
        <v>4000000000</v>
      </c>
      <c r="H33" s="45"/>
    </row>
    <row r="34" spans="1:8" ht="15.75" x14ac:dyDescent="0.25">
      <c r="A34" s="45">
        <v>24</v>
      </c>
      <c r="B34" s="45">
        <v>64</v>
      </c>
      <c r="C34" s="45">
        <f t="shared" si="1"/>
        <v>10000</v>
      </c>
      <c r="D34" s="45">
        <f t="shared" si="0"/>
        <v>50000000</v>
      </c>
      <c r="E34" s="36">
        <v>5.6680000000000003E-3</v>
      </c>
      <c r="F34" s="45"/>
      <c r="G34" s="45">
        <f t="shared" si="2"/>
        <v>4000000000</v>
      </c>
      <c r="H34" s="45"/>
    </row>
    <row r="35" spans="1:8" ht="15.75" x14ac:dyDescent="0.25">
      <c r="A35" s="45">
        <v>25</v>
      </c>
      <c r="B35" s="45">
        <v>65</v>
      </c>
      <c r="C35" s="45">
        <f t="shared" si="1"/>
        <v>10000</v>
      </c>
      <c r="D35" s="45">
        <f t="shared" si="0"/>
        <v>50000000</v>
      </c>
      <c r="E35" s="36">
        <v>6.2030000000000002E-3</v>
      </c>
      <c r="F35" s="45"/>
      <c r="G35" s="45">
        <f t="shared" si="2"/>
        <v>4000000000</v>
      </c>
      <c r="H35" s="45"/>
    </row>
    <row r="36" spans="1:8" ht="15.75" x14ac:dyDescent="0.25">
      <c r="A36" s="45">
        <v>26</v>
      </c>
      <c r="B36" s="45">
        <v>66</v>
      </c>
      <c r="C36" s="45">
        <f t="shared" si="1"/>
        <v>10000</v>
      </c>
      <c r="D36" s="45">
        <f t="shared" si="0"/>
        <v>50000000</v>
      </c>
      <c r="E36" s="36">
        <v>6.8139999999999997E-3</v>
      </c>
      <c r="F36" s="45"/>
      <c r="G36" s="45">
        <f t="shared" si="2"/>
        <v>4000000000</v>
      </c>
      <c r="H36" s="45"/>
    </row>
    <row r="37" spans="1:8" ht="15.75" x14ac:dyDescent="0.25">
      <c r="A37" s="45">
        <v>27</v>
      </c>
      <c r="B37" s="45">
        <v>67</v>
      </c>
      <c r="C37" s="45">
        <f t="shared" si="1"/>
        <v>10000</v>
      </c>
      <c r="D37" s="45">
        <f t="shared" si="0"/>
        <v>50000000</v>
      </c>
      <c r="E37" s="36">
        <v>7.515E-3</v>
      </c>
      <c r="F37" s="45"/>
      <c r="G37" s="45">
        <f t="shared" si="2"/>
        <v>4000000000</v>
      </c>
      <c r="H37" s="45"/>
    </row>
    <row r="38" spans="1:8" ht="15.75" x14ac:dyDescent="0.25">
      <c r="A38" s="45">
        <v>28</v>
      </c>
      <c r="B38" s="45">
        <v>68</v>
      </c>
      <c r="C38" s="45">
        <f t="shared" si="1"/>
        <v>10000</v>
      </c>
      <c r="D38" s="45">
        <f t="shared" si="0"/>
        <v>50000000</v>
      </c>
      <c r="E38" s="36">
        <v>8.3210000000000003E-3</v>
      </c>
      <c r="F38" s="45"/>
      <c r="G38" s="45">
        <f t="shared" si="2"/>
        <v>4000000000</v>
      </c>
      <c r="H38" s="45"/>
    </row>
    <row r="39" spans="1:8" ht="15.75" x14ac:dyDescent="0.25">
      <c r="A39" s="45">
        <v>29</v>
      </c>
      <c r="B39" s="45">
        <v>69</v>
      </c>
      <c r="C39" s="45">
        <f t="shared" si="1"/>
        <v>10000</v>
      </c>
      <c r="D39" s="45">
        <f t="shared" si="0"/>
        <v>50000000</v>
      </c>
      <c r="E39" s="36">
        <v>9.2460000000000007E-3</v>
      </c>
      <c r="F39" s="45"/>
      <c r="G39" s="45">
        <f t="shared" si="2"/>
        <v>4000000000</v>
      </c>
      <c r="H39" s="45"/>
    </row>
    <row r="40" spans="1:8" ht="15.75" x14ac:dyDescent="0.25">
      <c r="A40" s="45">
        <v>30</v>
      </c>
      <c r="B40" s="45">
        <v>70</v>
      </c>
      <c r="C40" s="45">
        <f t="shared" si="1"/>
        <v>10000</v>
      </c>
      <c r="D40" s="45">
        <f t="shared" si="0"/>
        <v>50000000</v>
      </c>
      <c r="E40" s="36">
        <v>1.0305E-2</v>
      </c>
      <c r="F40" s="45"/>
      <c r="G40" s="45">
        <f t="shared" si="2"/>
        <v>4000000000</v>
      </c>
      <c r="H40" s="45"/>
    </row>
    <row r="41" spans="1:8" ht="15.75" x14ac:dyDescent="0.25">
      <c r="A41" s="45">
        <v>31</v>
      </c>
      <c r="B41" s="45">
        <v>71</v>
      </c>
      <c r="C41" s="45">
        <f t="shared" si="1"/>
        <v>10000</v>
      </c>
      <c r="D41" s="45">
        <f t="shared" si="0"/>
        <v>50000000</v>
      </c>
      <c r="E41" s="36">
        <v>1.1509999999999999E-2</v>
      </c>
      <c r="F41" s="45"/>
      <c r="G41" s="45">
        <f t="shared" si="2"/>
        <v>4000000000</v>
      </c>
      <c r="H41" s="45"/>
    </row>
    <row r="42" spans="1:8" ht="15.75" x14ac:dyDescent="0.25">
      <c r="A42" s="45">
        <v>32</v>
      </c>
      <c r="B42" s="45">
        <v>72</v>
      </c>
      <c r="C42" s="45">
        <f t="shared" si="1"/>
        <v>10000</v>
      </c>
      <c r="D42" s="45">
        <f t="shared" si="0"/>
        <v>50000000</v>
      </c>
      <c r="E42" s="36">
        <v>1.2877E-2</v>
      </c>
      <c r="F42" s="45"/>
      <c r="G42" s="45">
        <f t="shared" si="2"/>
        <v>4000000000</v>
      </c>
      <c r="H42" s="45"/>
    </row>
    <row r="43" spans="1:8" ht="15.75" x14ac:dyDescent="0.25">
      <c r="A43" s="45">
        <v>33</v>
      </c>
      <c r="B43" s="45">
        <v>73</v>
      </c>
      <c r="C43" s="45">
        <f t="shared" si="1"/>
        <v>10000</v>
      </c>
      <c r="D43" s="45">
        <f t="shared" si="0"/>
        <v>50000000</v>
      </c>
      <c r="E43" s="36">
        <v>1.4418E-2</v>
      </c>
      <c r="F43" s="45"/>
      <c r="G43" s="45">
        <f t="shared" si="2"/>
        <v>4000000000</v>
      </c>
      <c r="H43" s="45"/>
    </row>
    <row r="44" spans="1:8" ht="15.75" x14ac:dyDescent="0.25">
      <c r="A44" s="45">
        <v>34</v>
      </c>
      <c r="B44" s="45">
        <v>74</v>
      </c>
      <c r="C44" s="45">
        <f t="shared" si="1"/>
        <v>10000</v>
      </c>
      <c r="D44" s="45">
        <f t="shared" si="0"/>
        <v>50000000</v>
      </c>
      <c r="E44" s="36">
        <v>1.6147999999999999E-2</v>
      </c>
      <c r="F44" s="45"/>
      <c r="G44" s="45">
        <f t="shared" si="2"/>
        <v>4000000000</v>
      </c>
      <c r="H44" s="45"/>
    </row>
    <row r="45" spans="1:8" ht="15.75" x14ac:dyDescent="0.25">
      <c r="A45" s="45">
        <v>35</v>
      </c>
      <c r="B45" s="45">
        <v>75</v>
      </c>
      <c r="C45" s="45">
        <f t="shared" si="1"/>
        <v>10000</v>
      </c>
      <c r="D45" s="45">
        <f t="shared" si="0"/>
        <v>50000000</v>
      </c>
      <c r="E45" s="36">
        <v>1.8079999999999999E-2</v>
      </c>
      <c r="F45" s="45"/>
      <c r="G45" s="45">
        <f t="shared" si="2"/>
        <v>4000000000</v>
      </c>
      <c r="H45" s="45"/>
    </row>
    <row r="46" spans="1:8" ht="15.75" x14ac:dyDescent="0.25">
      <c r="A46" s="45">
        <v>36</v>
      </c>
      <c r="B46" s="45">
        <v>76</v>
      </c>
      <c r="C46" s="45">
        <f t="shared" si="1"/>
        <v>10000</v>
      </c>
      <c r="D46" s="45">
        <f t="shared" si="0"/>
        <v>50000000</v>
      </c>
      <c r="E46" s="36">
        <v>2.0242E-2</v>
      </c>
      <c r="F46" s="45"/>
      <c r="G46" s="45">
        <f t="shared" si="2"/>
        <v>4000000000</v>
      </c>
      <c r="H46" s="45"/>
    </row>
    <row r="47" spans="1:8" ht="15.75" x14ac:dyDescent="0.25">
      <c r="A47" s="45">
        <v>37</v>
      </c>
      <c r="B47" s="45">
        <v>77</v>
      </c>
      <c r="C47" s="45">
        <f t="shared" si="1"/>
        <v>10000</v>
      </c>
      <c r="D47" s="45">
        <f t="shared" si="0"/>
        <v>50000000</v>
      </c>
      <c r="E47" s="36">
        <v>2.2726E-2</v>
      </c>
      <c r="F47" s="45"/>
      <c r="G47" s="45">
        <f t="shared" si="2"/>
        <v>4000000000</v>
      </c>
      <c r="H47" s="45"/>
    </row>
    <row r="48" spans="1:8" ht="15.75" x14ac:dyDescent="0.25">
      <c r="A48" s="45">
        <v>38</v>
      </c>
      <c r="B48" s="45">
        <v>78</v>
      </c>
      <c r="C48" s="45">
        <f t="shared" si="1"/>
        <v>10000</v>
      </c>
      <c r="D48" s="45">
        <f t="shared" si="0"/>
        <v>50000000</v>
      </c>
      <c r="E48" s="36">
        <v>2.5638000000000001E-2</v>
      </c>
      <c r="F48" s="45"/>
      <c r="G48" s="45">
        <f t="shared" si="2"/>
        <v>4000000000</v>
      </c>
      <c r="H48" s="45"/>
    </row>
    <row r="49" spans="1:8" ht="15.75" x14ac:dyDescent="0.25">
      <c r="A49" s="45">
        <v>39</v>
      </c>
      <c r="B49" s="45">
        <v>79</v>
      </c>
      <c r="C49" s="45">
        <f t="shared" si="1"/>
        <v>10000</v>
      </c>
      <c r="D49" s="45">
        <f t="shared" si="0"/>
        <v>50000000</v>
      </c>
      <c r="E49" s="36">
        <v>2.9082E-2</v>
      </c>
      <c r="F49" s="45"/>
      <c r="G49" s="45">
        <f t="shared" si="2"/>
        <v>4000000000</v>
      </c>
      <c r="H49" s="45"/>
    </row>
    <row r="50" spans="1:8" ht="15.75" x14ac:dyDescent="0.25">
      <c r="A50" s="45">
        <v>40</v>
      </c>
      <c r="B50" s="45">
        <v>80</v>
      </c>
      <c r="C50" s="45">
        <f t="shared" si="1"/>
        <v>10000</v>
      </c>
      <c r="D50" s="45">
        <f t="shared" si="0"/>
        <v>50000000</v>
      </c>
      <c r="E50" s="36">
        <v>3.3160000000000002E-2</v>
      </c>
      <c r="F50" s="45"/>
      <c r="G50" s="45">
        <f t="shared" si="2"/>
        <v>4000000000</v>
      </c>
      <c r="H50" s="45"/>
    </row>
    <row r="51" spans="1:8" ht="15.75" x14ac:dyDescent="0.25">
      <c r="A51" s="45">
        <v>41</v>
      </c>
      <c r="B51" s="45">
        <v>81</v>
      </c>
      <c r="C51" s="45">
        <f t="shared" si="1"/>
        <v>10000</v>
      </c>
      <c r="D51" s="45">
        <f t="shared" si="0"/>
        <v>50000000</v>
      </c>
      <c r="E51" s="36">
        <v>3.7969999999999997E-2</v>
      </c>
      <c r="F51" s="45"/>
      <c r="G51" s="45">
        <f t="shared" si="2"/>
        <v>4000000000</v>
      </c>
      <c r="H51" s="45"/>
    </row>
    <row r="52" spans="1:8" ht="15.75" x14ac:dyDescent="0.25">
      <c r="A52" s="45">
        <v>42</v>
      </c>
      <c r="B52" s="45">
        <v>82</v>
      </c>
      <c r="C52" s="45">
        <f t="shared" si="1"/>
        <v>10000</v>
      </c>
      <c r="D52" s="45">
        <f t="shared" si="0"/>
        <v>50000000</v>
      </c>
      <c r="E52" s="36">
        <v>4.3608000000000001E-2</v>
      </c>
      <c r="F52" s="45"/>
      <c r="G52" s="45">
        <f t="shared" si="2"/>
        <v>4000000000</v>
      </c>
      <c r="H52" s="45"/>
    </row>
    <row r="53" spans="1:8" ht="15.75" x14ac:dyDescent="0.25">
      <c r="A53" s="45">
        <v>43</v>
      </c>
      <c r="B53" s="45">
        <v>83</v>
      </c>
      <c r="C53" s="45">
        <f t="shared" si="1"/>
        <v>10000</v>
      </c>
      <c r="D53" s="45">
        <f t="shared" si="0"/>
        <v>50000000</v>
      </c>
      <c r="E53" s="36">
        <v>5.0166000000000002E-2</v>
      </c>
      <c r="F53" s="45"/>
      <c r="G53" s="45">
        <f t="shared" si="2"/>
        <v>4000000000</v>
      </c>
      <c r="H53" s="45"/>
    </row>
    <row r="54" spans="1:8" ht="15.75" x14ac:dyDescent="0.25">
      <c r="A54" s="45">
        <v>44</v>
      </c>
      <c r="B54" s="45">
        <v>84</v>
      </c>
      <c r="C54" s="45">
        <f t="shared" si="1"/>
        <v>10000</v>
      </c>
      <c r="D54" s="45">
        <f t="shared" si="0"/>
        <v>50000000</v>
      </c>
      <c r="E54" s="36">
        <v>5.7728000000000002E-2</v>
      </c>
      <c r="F54" s="45"/>
      <c r="G54" s="45">
        <f t="shared" si="2"/>
        <v>4000000000</v>
      </c>
      <c r="H54" s="45"/>
    </row>
    <row r="55" spans="1:8" ht="15.75" x14ac:dyDescent="0.25">
      <c r="A55" s="45">
        <v>45</v>
      </c>
      <c r="B55" s="45">
        <v>85</v>
      </c>
      <c r="C55" s="45">
        <f t="shared" si="1"/>
        <v>10000</v>
      </c>
      <c r="D55" s="45">
        <f t="shared" si="0"/>
        <v>50000000</v>
      </c>
      <c r="E55" s="36">
        <v>6.6375000000000003E-2</v>
      </c>
      <c r="F55" s="45"/>
      <c r="G55" s="45">
        <f t="shared" si="2"/>
        <v>4000000000</v>
      </c>
      <c r="H55" s="45"/>
    </row>
    <row r="56" spans="1:8" ht="15.75" x14ac:dyDescent="0.25">
      <c r="A56" s="45">
        <v>46</v>
      </c>
      <c r="B56" s="45">
        <v>86</v>
      </c>
      <c r="C56" s="45">
        <f t="shared" si="1"/>
        <v>10000</v>
      </c>
      <c r="D56" s="45">
        <f t="shared" si="0"/>
        <v>50000000</v>
      </c>
      <c r="E56" s="36">
        <v>7.6178999999999997E-2</v>
      </c>
      <c r="F56" s="45"/>
      <c r="G56" s="45">
        <f t="shared" si="2"/>
        <v>4000000000</v>
      </c>
      <c r="H56" s="45"/>
    </row>
    <row r="57" spans="1:8" ht="15.75" x14ac:dyDescent="0.25">
      <c r="A57" s="45">
        <v>47</v>
      </c>
      <c r="B57" s="45">
        <v>87</v>
      </c>
      <c r="C57" s="45">
        <f t="shared" si="1"/>
        <v>10000</v>
      </c>
      <c r="D57" s="45">
        <f t="shared" si="0"/>
        <v>50000000</v>
      </c>
      <c r="E57" s="36">
        <v>8.7204000000000004E-2</v>
      </c>
      <c r="F57" s="45"/>
      <c r="G57" s="45">
        <f t="shared" si="2"/>
        <v>4000000000</v>
      </c>
      <c r="H57" s="45"/>
    </row>
    <row r="58" spans="1:8" ht="15.75" x14ac:dyDescent="0.25">
      <c r="A58" s="45">
        <v>48</v>
      </c>
      <c r="B58" s="45">
        <v>88</v>
      </c>
      <c r="C58" s="45">
        <f t="shared" si="1"/>
        <v>10000</v>
      </c>
      <c r="D58" s="45">
        <f t="shared" si="0"/>
        <v>50000000</v>
      </c>
      <c r="E58" s="36">
        <v>9.9503999999999995E-2</v>
      </c>
      <c r="F58" s="45"/>
      <c r="G58" s="45">
        <f t="shared" si="2"/>
        <v>4000000000</v>
      </c>
      <c r="H58" s="45"/>
    </row>
    <row r="59" spans="1:8" ht="15.75" x14ac:dyDescent="0.25">
      <c r="A59" s="45">
        <v>49</v>
      </c>
      <c r="B59" s="45">
        <v>89</v>
      </c>
      <c r="C59" s="45">
        <f t="shared" si="1"/>
        <v>10000</v>
      </c>
      <c r="D59" s="45">
        <f t="shared" si="0"/>
        <v>50000000</v>
      </c>
      <c r="E59" s="36">
        <v>0.113125</v>
      </c>
      <c r="F59" s="45"/>
      <c r="G59" s="45">
        <f t="shared" si="2"/>
        <v>4000000000</v>
      </c>
      <c r="H59" s="45"/>
    </row>
    <row r="60" spans="1:8" ht="15.75" x14ac:dyDescent="0.25">
      <c r="A60" s="45">
        <v>50</v>
      </c>
      <c r="B60" s="45">
        <v>90</v>
      </c>
      <c r="C60" s="45">
        <f t="shared" si="1"/>
        <v>10000</v>
      </c>
      <c r="D60" s="45">
        <f t="shared" si="0"/>
        <v>50000000</v>
      </c>
      <c r="E60" s="36">
        <v>0.12809799999999999</v>
      </c>
      <c r="F60" s="45"/>
      <c r="G60" s="45">
        <f t="shared" si="2"/>
        <v>4000000000</v>
      </c>
      <c r="H60" s="45"/>
    </row>
    <row r="61" spans="1:8" ht="15.75" x14ac:dyDescent="0.25">
      <c r="A61" s="45">
        <v>51</v>
      </c>
      <c r="B61" s="45">
        <v>91</v>
      </c>
      <c r="C61" s="45">
        <f t="shared" si="1"/>
        <v>10000</v>
      </c>
      <c r="D61" s="45">
        <f t="shared" si="0"/>
        <v>50000000</v>
      </c>
      <c r="E61" s="36">
        <v>0.14444399999999999</v>
      </c>
      <c r="F61" s="45"/>
      <c r="G61" s="45">
        <f t="shared" si="2"/>
        <v>4000000000</v>
      </c>
      <c r="H61" s="45"/>
    </row>
    <row r="62" spans="1:8" ht="15.75" x14ac:dyDescent="0.25">
      <c r="A62" s="45">
        <v>52</v>
      </c>
      <c r="B62" s="45">
        <v>92</v>
      </c>
      <c r="C62" s="45">
        <f t="shared" si="1"/>
        <v>10000</v>
      </c>
      <c r="D62" s="45">
        <f t="shared" si="0"/>
        <v>50000000</v>
      </c>
      <c r="E62" s="36">
        <v>0.16209100000000001</v>
      </c>
      <c r="F62" s="45"/>
      <c r="G62" s="45">
        <f t="shared" si="2"/>
        <v>4000000000</v>
      </c>
      <c r="H62" s="45"/>
    </row>
    <row r="63" spans="1:8" ht="15.75" x14ac:dyDescent="0.25">
      <c r="A63" s="45">
        <v>53</v>
      </c>
      <c r="B63" s="45">
        <v>93</v>
      </c>
      <c r="C63" s="45">
        <f t="shared" si="1"/>
        <v>10000</v>
      </c>
      <c r="D63" s="45">
        <f t="shared" si="0"/>
        <v>50000000</v>
      </c>
      <c r="E63" s="36">
        <v>0.180649</v>
      </c>
      <c r="F63" s="45"/>
      <c r="G63" s="45">
        <f t="shared" si="2"/>
        <v>4000000000</v>
      </c>
      <c r="H63" s="45"/>
    </row>
    <row r="64" spans="1:8" ht="15.75" x14ac:dyDescent="0.25">
      <c r="A64" s="45">
        <v>54</v>
      </c>
      <c r="B64" s="45">
        <v>94</v>
      </c>
      <c r="C64" s="45">
        <f t="shared" si="1"/>
        <v>10000</v>
      </c>
      <c r="D64" s="45">
        <f t="shared" si="0"/>
        <v>50000000</v>
      </c>
      <c r="E64" s="36">
        <v>0.19967599999999999</v>
      </c>
      <c r="F64" s="45"/>
      <c r="G64" s="45">
        <f t="shared" si="2"/>
        <v>4000000000</v>
      </c>
      <c r="H64" s="45"/>
    </row>
    <row r="65" spans="1:8" ht="15.75" x14ac:dyDescent="0.25">
      <c r="A65" s="45">
        <v>55</v>
      </c>
      <c r="B65" s="45">
        <v>95</v>
      </c>
      <c r="C65" s="45">
        <f t="shared" si="1"/>
        <v>10000</v>
      </c>
      <c r="D65" s="45">
        <f t="shared" si="0"/>
        <v>50000000</v>
      </c>
      <c r="E65" s="36">
        <v>0.21876599999999999</v>
      </c>
      <c r="F65" s="45"/>
      <c r="G65" s="45">
        <f t="shared" si="2"/>
        <v>4000000000</v>
      </c>
      <c r="H65" s="45"/>
    </row>
    <row r="66" spans="1:8" ht="15.75" x14ac:dyDescent="0.25">
      <c r="A66" s="45">
        <v>56</v>
      </c>
      <c r="B66" s="45">
        <v>96</v>
      </c>
      <c r="C66" s="45">
        <f t="shared" si="1"/>
        <v>10000</v>
      </c>
      <c r="D66" s="45">
        <f t="shared" si="0"/>
        <v>50000000</v>
      </c>
      <c r="E66" s="36">
        <v>0.23754600000000001</v>
      </c>
      <c r="F66" s="45"/>
      <c r="G66" s="45">
        <f t="shared" si="2"/>
        <v>4000000000</v>
      </c>
      <c r="H66" s="45"/>
    </row>
    <row r="67" spans="1:8" ht="15.75" x14ac:dyDescent="0.25">
      <c r="A67" s="45">
        <v>57</v>
      </c>
      <c r="B67" s="45">
        <v>97</v>
      </c>
      <c r="C67" s="45">
        <f t="shared" si="1"/>
        <v>10000</v>
      </c>
      <c r="D67" s="45">
        <f t="shared" si="0"/>
        <v>50000000</v>
      </c>
      <c r="E67" s="36">
        <v>0.25567699999999999</v>
      </c>
      <c r="F67" s="45"/>
      <c r="G67" s="45">
        <f t="shared" si="2"/>
        <v>4000000000</v>
      </c>
      <c r="H67" s="45"/>
    </row>
    <row r="68" spans="1:8" ht="15.75" x14ac:dyDescent="0.25">
      <c r="A68" s="45">
        <v>58</v>
      </c>
      <c r="B68" s="45">
        <v>98</v>
      </c>
      <c r="C68" s="45">
        <f t="shared" si="1"/>
        <v>10000</v>
      </c>
      <c r="D68" s="45">
        <f t="shared" si="0"/>
        <v>50000000</v>
      </c>
      <c r="E68" s="36">
        <v>0.27285300000000001</v>
      </c>
      <c r="F68" s="45"/>
      <c r="G68" s="45">
        <f t="shared" si="2"/>
        <v>4000000000</v>
      </c>
      <c r="H68" s="45"/>
    </row>
    <row r="69" spans="1:8" ht="15.75" x14ac:dyDescent="0.25">
      <c r="A69" s="45">
        <v>59</v>
      </c>
      <c r="B69" s="45">
        <v>99</v>
      </c>
      <c r="C69" s="45">
        <f t="shared" si="1"/>
        <v>10000</v>
      </c>
      <c r="D69" s="45">
        <f t="shared" si="0"/>
        <v>50000000</v>
      </c>
      <c r="E69" s="36">
        <v>0.288798</v>
      </c>
      <c r="F69" s="45"/>
      <c r="G69" s="45">
        <f t="shared" si="2"/>
        <v>4000000000</v>
      </c>
      <c r="H69" s="45"/>
    </row>
    <row r="70" spans="1:8" ht="15.75" x14ac:dyDescent="0.25">
      <c r="A70" s="45">
        <v>60</v>
      </c>
      <c r="B70" s="45">
        <v>100</v>
      </c>
      <c r="C70" s="45">
        <f t="shared" si="1"/>
        <v>10000</v>
      </c>
      <c r="D70" s="45">
        <f t="shared" si="0"/>
        <v>50000000</v>
      </c>
      <c r="E70" s="36">
        <v>0.303263</v>
      </c>
      <c r="F70" s="45"/>
      <c r="G70" s="45">
        <f t="shared" si="2"/>
        <v>4000000000</v>
      </c>
      <c r="H70" s="45"/>
    </row>
    <row r="71" spans="1:8" ht="15.75" x14ac:dyDescent="0.25">
      <c r="A71" s="45">
        <v>61</v>
      </c>
      <c r="B71" s="45">
        <v>101</v>
      </c>
      <c r="C71" s="45">
        <f t="shared" si="1"/>
        <v>10000</v>
      </c>
      <c r="D71" s="45">
        <f t="shared" si="0"/>
        <v>50000000</v>
      </c>
      <c r="E71" s="36">
        <v>0.318797</v>
      </c>
      <c r="F71" s="45"/>
      <c r="G71" s="45">
        <f t="shared" si="2"/>
        <v>4000000000</v>
      </c>
      <c r="H71" s="45"/>
    </row>
    <row r="72" spans="1:8" ht="15.75" x14ac:dyDescent="0.25">
      <c r="A72" s="45">
        <v>62</v>
      </c>
      <c r="B72" s="45">
        <v>102</v>
      </c>
      <c r="C72" s="45">
        <f t="shared" si="1"/>
        <v>10000</v>
      </c>
      <c r="D72" s="45">
        <f t="shared" si="0"/>
        <v>50000000</v>
      </c>
      <c r="E72" s="36">
        <v>0.33381899999999998</v>
      </c>
      <c r="F72" s="45"/>
      <c r="G72" s="45">
        <f t="shared" si="2"/>
        <v>4000000000</v>
      </c>
      <c r="H72" s="45"/>
    </row>
    <row r="73" spans="1:8" ht="15.75" x14ac:dyDescent="0.25">
      <c r="A73" s="45">
        <v>63</v>
      </c>
      <c r="B73" s="45">
        <v>103</v>
      </c>
      <c r="C73" s="45">
        <f t="shared" si="1"/>
        <v>10000</v>
      </c>
      <c r="D73" s="45">
        <f t="shared" si="0"/>
        <v>50000000</v>
      </c>
      <c r="E73" s="36">
        <v>0.34840599999999999</v>
      </c>
      <c r="F73" s="45"/>
      <c r="G73" s="45">
        <f t="shared" si="2"/>
        <v>4000000000</v>
      </c>
      <c r="H73" s="45"/>
    </row>
    <row r="74" spans="1:8" ht="15.75" x14ac:dyDescent="0.25">
      <c r="A74" s="45">
        <v>64</v>
      </c>
      <c r="B74" s="45">
        <v>104</v>
      </c>
      <c r="C74" s="45">
        <f t="shared" si="1"/>
        <v>10000</v>
      </c>
      <c r="D74" s="45">
        <f t="shared" si="0"/>
        <v>50000000</v>
      </c>
      <c r="E74" s="36">
        <v>0.36254700000000001</v>
      </c>
      <c r="F74" s="45"/>
      <c r="G74" s="45">
        <f t="shared" si="2"/>
        <v>4000000000</v>
      </c>
      <c r="H74" s="45"/>
    </row>
    <row r="75" spans="1:8" ht="15.75" x14ac:dyDescent="0.25">
      <c r="A75" s="45">
        <v>65</v>
      </c>
      <c r="B75" s="45">
        <v>105</v>
      </c>
      <c r="C75" s="45">
        <f t="shared" si="1"/>
        <v>10000</v>
      </c>
      <c r="D75" s="45">
        <f t="shared" ref="D75:D80" si="3">C75*B$3</f>
        <v>50000000</v>
      </c>
      <c r="E75" s="36">
        <v>0.37623600000000001</v>
      </c>
      <c r="F75" s="45"/>
      <c r="G75" s="45">
        <f t="shared" si="2"/>
        <v>4000000000</v>
      </c>
      <c r="H75" s="45"/>
    </row>
    <row r="76" spans="1:8" ht="15.75" x14ac:dyDescent="0.25">
      <c r="A76" s="45">
        <v>66</v>
      </c>
      <c r="B76" s="45">
        <v>106</v>
      </c>
      <c r="C76" s="45">
        <f t="shared" ref="C76:C80" si="4">C75-F75</f>
        <v>10000</v>
      </c>
      <c r="D76" s="45">
        <f t="shared" si="3"/>
        <v>50000000</v>
      </c>
      <c r="E76" s="36">
        <v>0.38947100000000001</v>
      </c>
      <c r="F76" s="45"/>
      <c r="G76" s="45">
        <f t="shared" ref="G76:G80" si="5">C76*B$4</f>
        <v>4000000000</v>
      </c>
      <c r="H76" s="45"/>
    </row>
    <row r="77" spans="1:8" ht="15.75" x14ac:dyDescent="0.25">
      <c r="A77" s="45">
        <v>67</v>
      </c>
      <c r="B77" s="45">
        <v>107</v>
      </c>
      <c r="C77" s="45">
        <f t="shared" si="4"/>
        <v>10000</v>
      </c>
      <c r="D77" s="45">
        <f t="shared" si="3"/>
        <v>50000000</v>
      </c>
      <c r="E77" s="36">
        <v>0.40224799999999999</v>
      </c>
      <c r="F77" s="45"/>
      <c r="G77" s="45">
        <f t="shared" si="5"/>
        <v>4000000000</v>
      </c>
      <c r="H77" s="45"/>
    </row>
    <row r="78" spans="1:8" ht="15.75" x14ac:dyDescent="0.25">
      <c r="A78" s="45">
        <v>68</v>
      </c>
      <c r="B78" s="45">
        <v>108</v>
      </c>
      <c r="C78" s="45">
        <f t="shared" si="4"/>
        <v>10000</v>
      </c>
      <c r="D78" s="45">
        <f t="shared" si="3"/>
        <v>50000000</v>
      </c>
      <c r="E78" s="36">
        <v>0.41456700000000002</v>
      </c>
      <c r="F78" s="45"/>
      <c r="G78" s="45">
        <f t="shared" si="5"/>
        <v>4000000000</v>
      </c>
      <c r="H78" s="45"/>
    </row>
    <row r="79" spans="1:8" ht="15.75" x14ac:dyDescent="0.25">
      <c r="A79" s="45">
        <v>69</v>
      </c>
      <c r="B79" s="45">
        <v>109</v>
      </c>
      <c r="C79" s="45">
        <f t="shared" si="4"/>
        <v>10000</v>
      </c>
      <c r="D79" s="45">
        <f t="shared" si="3"/>
        <v>50000000</v>
      </c>
      <c r="E79" s="36">
        <v>1</v>
      </c>
      <c r="F79" s="45"/>
      <c r="G79" s="45">
        <f t="shared" si="5"/>
        <v>4000000000</v>
      </c>
      <c r="H79" s="45"/>
    </row>
    <row r="80" spans="1:8" x14ac:dyDescent="0.25">
      <c r="A80" s="45">
        <v>70</v>
      </c>
      <c r="B80" s="45">
        <v>110</v>
      </c>
      <c r="C80" s="45">
        <f t="shared" si="4"/>
        <v>10000</v>
      </c>
      <c r="D80" s="45">
        <f t="shared" si="3"/>
        <v>50000000</v>
      </c>
      <c r="G80" s="45">
        <f t="shared" si="5"/>
        <v>4000000000</v>
      </c>
    </row>
    <row r="81" spans="1:4" x14ac:dyDescent="0.25">
      <c r="A81" s="45"/>
      <c r="B81" s="45"/>
      <c r="C81" s="45"/>
      <c r="D81" s="45"/>
    </row>
    <row r="82" spans="1:4" x14ac:dyDescent="0.25">
      <c r="A82" s="45"/>
      <c r="B82" s="45"/>
      <c r="C82" s="45"/>
      <c r="D82" s="45"/>
    </row>
    <row r="83" spans="1:4" x14ac:dyDescent="0.25">
      <c r="A83" s="45"/>
      <c r="B83" s="45"/>
      <c r="C83" s="45"/>
      <c r="D83" s="45"/>
    </row>
    <row r="84" spans="1:4" x14ac:dyDescent="0.25">
      <c r="A84" s="45"/>
      <c r="B84" s="45"/>
      <c r="C84" s="45"/>
      <c r="D84" s="45"/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E12" sqref="E12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8</v>
      </c>
      <c r="B1" t="s">
        <v>13</v>
      </c>
    </row>
    <row r="2" spans="1:3" x14ac:dyDescent="0.25">
      <c r="A2">
        <v>0</v>
      </c>
      <c r="B2" s="19">
        <v>100000</v>
      </c>
      <c r="C2" s="22"/>
    </row>
    <row r="3" spans="1:3" x14ac:dyDescent="0.25">
      <c r="A3">
        <v>1</v>
      </c>
      <c r="B3" s="19">
        <v>99997.646609331161</v>
      </c>
      <c r="C3" s="22"/>
    </row>
    <row r="4" spans="1:3" x14ac:dyDescent="0.25">
      <c r="A4">
        <v>2</v>
      </c>
      <c r="B4" s="19">
        <v>99994.572092153045</v>
      </c>
      <c r="C4" s="22"/>
    </row>
    <row r="5" spans="1:3" x14ac:dyDescent="0.25">
      <c r="A5">
        <v>3</v>
      </c>
      <c r="B5" s="19">
        <v>99990.753251386632</v>
      </c>
      <c r="C5" s="22"/>
    </row>
    <row r="6" spans="1:3" x14ac:dyDescent="0.25">
      <c r="A6">
        <v>4</v>
      </c>
      <c r="B6" s="19">
        <v>99986.164463245848</v>
      </c>
      <c r="C6" s="22"/>
    </row>
    <row r="7" spans="1:3" x14ac:dyDescent="0.25">
      <c r="A7">
        <v>5</v>
      </c>
      <c r="B7" s="19">
        <v>99980.777422360246</v>
      </c>
      <c r="C7" s="22"/>
    </row>
    <row r="8" spans="1:3" x14ac:dyDescent="0.25">
      <c r="A8">
        <v>6</v>
      </c>
      <c r="B8" s="19">
        <v>99974.560860290207</v>
      </c>
      <c r="C8" s="22"/>
    </row>
    <row r="9" spans="1:3" x14ac:dyDescent="0.25">
      <c r="A9">
        <v>7</v>
      </c>
      <c r="B9" s="19">
        <v>99967.480234672912</v>
      </c>
      <c r="C9" s="22"/>
    </row>
    <row r="10" spans="1:3" x14ac:dyDescent="0.25">
      <c r="A10">
        <v>8</v>
      </c>
      <c r="B10" s="19">
        <v>99959.49738595431</v>
      </c>
      <c r="C10" s="22"/>
    </row>
    <row r="11" spans="1:3" x14ac:dyDescent="0.25">
      <c r="A11">
        <v>9</v>
      </c>
      <c r="B11" s="19">
        <v>99950.570158350325</v>
      </c>
      <c r="C11" s="22"/>
    </row>
    <row r="12" spans="1:3" x14ac:dyDescent="0.25">
      <c r="A12">
        <v>10</v>
      </c>
      <c r="B12" s="19">
        <v>99940.651981338335</v>
      </c>
      <c r="C12" s="22"/>
    </row>
    <row r="13" spans="1:3" x14ac:dyDescent="0.25">
      <c r="A13">
        <v>11</v>
      </c>
      <c r="B13" s="19">
        <v>99929.691407603212</v>
      </c>
      <c r="C13" s="22"/>
    </row>
    <row r="14" spans="1:3" x14ac:dyDescent="0.25">
      <c r="A14">
        <v>12</v>
      </c>
      <c r="B14" s="19">
        <v>99917.631602948692</v>
      </c>
      <c r="C14" s="22"/>
    </row>
    <row r="15" spans="1:3" x14ac:dyDescent="0.25">
      <c r="A15">
        <v>13</v>
      </c>
      <c r="B15" s="19">
        <v>99904.409783231356</v>
      </c>
      <c r="C15" s="22"/>
    </row>
    <row r="16" spans="1:3" x14ac:dyDescent="0.25">
      <c r="A16">
        <v>14</v>
      </c>
      <c r="B16" s="19">
        <v>99889.95659287626</v>
      </c>
      <c r="C16" s="22"/>
    </row>
    <row r="17" spans="1:3" x14ac:dyDescent="0.25">
      <c r="A17">
        <v>15</v>
      </c>
      <c r="B17" s="19">
        <v>99874.195418988369</v>
      </c>
      <c r="C17" s="22"/>
    </row>
    <row r="18" spans="1:3" x14ac:dyDescent="0.25">
      <c r="A18">
        <v>16</v>
      </c>
      <c r="B18" s="19">
        <v>99857.041634476453</v>
      </c>
      <c r="C18" s="22"/>
    </row>
    <row r="19" spans="1:3" x14ac:dyDescent="0.25">
      <c r="A19">
        <v>17</v>
      </c>
      <c r="B19" s="19">
        <v>99838.401762953072</v>
      </c>
      <c r="C19" s="22"/>
    </row>
    <row r="20" spans="1:3" x14ac:dyDescent="0.25">
      <c r="A20">
        <v>18</v>
      </c>
      <c r="B20" s="19">
        <v>99818.17255746093</v>
      </c>
      <c r="C20" s="22"/>
    </row>
    <row r="21" spans="1:3" x14ac:dyDescent="0.25">
      <c r="A21">
        <v>19</v>
      </c>
      <c r="B21" s="19">
        <v>99796.239984297295</v>
      </c>
      <c r="C21" s="22"/>
    </row>
    <row r="22" spans="1:3" x14ac:dyDescent="0.25">
      <c r="A22">
        <v>20</v>
      </c>
      <c r="B22" s="19">
        <v>99772.478102360299</v>
      </c>
      <c r="C22" s="22"/>
    </row>
    <row r="23" spans="1:3" x14ac:dyDescent="0.25">
      <c r="A23">
        <v>21</v>
      </c>
      <c r="B23" s="19">
        <v>99746.747827518411</v>
      </c>
      <c r="C23" s="22"/>
    </row>
    <row r="24" spans="1:3" x14ac:dyDescent="0.25">
      <c r="A24">
        <v>22</v>
      </c>
      <c r="B24" s="19">
        <v>99718.895570503533</v>
      </c>
      <c r="C24" s="22"/>
    </row>
    <row r="25" spans="1:3" x14ac:dyDescent="0.25">
      <c r="A25">
        <v>23</v>
      </c>
      <c r="B25" s="19">
        <v>99688.75173574331</v>
      </c>
      <c r="C25" s="22"/>
    </row>
    <row r="26" spans="1:3" x14ac:dyDescent="0.25">
      <c r="A26">
        <v>24</v>
      </c>
      <c r="B26" s="19">
        <v>99656.129067376634</v>
      </c>
      <c r="C26" s="22"/>
    </row>
    <row r="27" spans="1:3" x14ac:dyDescent="0.25">
      <c r="A27">
        <v>25</v>
      </c>
      <c r="B27" s="19">
        <v>99620.82082743365</v>
      </c>
      <c r="C27" s="22"/>
    </row>
    <row r="28" spans="1:3" x14ac:dyDescent="0.25">
      <c r="A28">
        <v>26</v>
      </c>
      <c r="B28" s="19">
        <v>99582.598789805648</v>
      </c>
      <c r="C28" s="22"/>
    </row>
    <row r="29" spans="1:3" x14ac:dyDescent="0.25">
      <c r="A29">
        <v>27</v>
      </c>
      <c r="B29" s="19">
        <v>99541.211032179839</v>
      </c>
      <c r="C29" s="22"/>
    </row>
    <row r="30" spans="1:3" x14ac:dyDescent="0.25">
      <c r="A30">
        <v>28</v>
      </c>
      <c r="B30" s="19">
        <v>99496.379506568628</v>
      </c>
      <c r="C30" s="22"/>
    </row>
    <row r="31" spans="1:3" x14ac:dyDescent="0.25">
      <c r="A31">
        <v>29</v>
      </c>
      <c r="B31" s="19">
        <v>99447.7973674268</v>
      </c>
      <c r="C31" s="22"/>
    </row>
    <row r="32" spans="1:3" x14ac:dyDescent="0.25">
      <c r="A32">
        <v>30</v>
      </c>
      <c r="B32" s="19">
        <v>99395.126034626563</v>
      </c>
      <c r="C32" s="22"/>
    </row>
    <row r="33" spans="1:3" x14ac:dyDescent="0.25">
      <c r="A33">
        <v>31</v>
      </c>
      <c r="B33" s="19">
        <v>99337.991966760354</v>
      </c>
      <c r="C33" s="22"/>
    </row>
    <row r="34" spans="1:3" x14ac:dyDescent="0.25">
      <c r="A34">
        <v>32</v>
      </c>
      <c r="B34" s="19">
        <v>99275.983118378077</v>
      </c>
      <c r="C34" s="22"/>
    </row>
    <row r="35" spans="1:3" x14ac:dyDescent="0.25">
      <c r="A35">
        <v>33</v>
      </c>
      <c r="B35" s="19">
        <v>99208.645052859167</v>
      </c>
      <c r="C35" s="22"/>
    </row>
    <row r="36" spans="1:3" x14ac:dyDescent="0.25">
      <c r="A36">
        <v>34</v>
      </c>
      <c r="B36" s="19">
        <v>99135.476680698965</v>
      </c>
      <c r="C36" s="22"/>
    </row>
    <row r="37" spans="1:3" x14ac:dyDescent="0.25">
      <c r="A37">
        <v>35</v>
      </c>
      <c r="B37" s="19">
        <v>99055.925591090039</v>
      </c>
      <c r="C37" s="22"/>
    </row>
    <row r="38" spans="1:3" x14ac:dyDescent="0.25">
      <c r="A38">
        <v>36</v>
      </c>
      <c r="B38" s="19">
        <v>98969.382942852753</v>
      </c>
      <c r="C38" s="22"/>
    </row>
    <row r="39" spans="1:3" x14ac:dyDescent="0.25">
      <c r="A39">
        <v>37</v>
      </c>
      <c r="B39" s="19">
        <v>98875.177879079216</v>
      </c>
      <c r="C39" s="22"/>
    </row>
    <row r="40" spans="1:3" x14ac:dyDescent="0.25">
      <c r="A40">
        <v>38</v>
      </c>
      <c r="B40" s="19">
        <v>98772.571428383526</v>
      </c>
      <c r="C40" s="22"/>
    </row>
    <row r="41" spans="1:3" x14ac:dyDescent="0.25">
      <c r="A41">
        <v>39</v>
      </c>
      <c r="B41" s="19">
        <v>98660.749854504626</v>
      </c>
      <c r="C41" s="22"/>
    </row>
    <row r="42" spans="1:3" x14ac:dyDescent="0.25">
      <c r="A42">
        <v>40</v>
      </c>
      <c r="B42" s="19">
        <v>98538.817415316895</v>
      </c>
      <c r="C42" s="22"/>
    </row>
    <row r="43" spans="1:3" x14ac:dyDescent="0.25">
      <c r="A43">
        <v>41</v>
      </c>
      <c r="B43" s="19">
        <v>98405.788492235108</v>
      </c>
      <c r="C43" s="22"/>
    </row>
    <row r="44" spans="1:3" x14ac:dyDescent="0.25">
      <c r="A44">
        <v>42</v>
      </c>
      <c r="B44" s="19">
        <v>98260.579051758032</v>
      </c>
      <c r="C44" s="22"/>
    </row>
    <row r="45" spans="1:3" x14ac:dyDescent="0.25">
      <c r="A45">
        <v>43</v>
      </c>
      <c r="B45" s="19">
        <v>98101.997402733614</v>
      </c>
      <c r="C45" s="22"/>
    </row>
    <row r="46" spans="1:3" x14ac:dyDescent="0.25">
      <c r="A46">
        <v>44</v>
      </c>
      <c r="B46" s="19">
        <v>97928.73421615854</v>
      </c>
      <c r="C46" s="22"/>
    </row>
    <row r="47" spans="1:3" x14ac:dyDescent="0.25">
      <c r="A47">
        <v>45</v>
      </c>
      <c r="B47" s="19">
        <v>97739.351779325036</v>
      </c>
      <c r="C47" s="22"/>
    </row>
    <row r="48" spans="1:3" x14ac:dyDescent="0.25">
      <c r="A48">
        <v>46</v>
      </c>
      <c r="B48" s="19">
        <v>97532.272463358851</v>
      </c>
      <c r="C48" s="22"/>
    </row>
    <row r="49" spans="1:3" x14ac:dyDescent="0.25">
      <c r="A49">
        <v>47</v>
      </c>
      <c r="B49" s="19">
        <v>97305.766393208483</v>
      </c>
      <c r="C49" s="22"/>
    </row>
    <row r="50" spans="1:3" x14ac:dyDescent="0.25">
      <c r="A50">
        <v>48</v>
      </c>
      <c r="B50" s="19">
        <v>97057.938322612652</v>
      </c>
      <c r="C50" s="22"/>
    </row>
    <row r="51" spans="1:3" x14ac:dyDescent="0.25">
      <c r="A51">
        <v>49</v>
      </c>
      <c r="B51" s="19">
        <v>96786.713734283228</v>
      </c>
      <c r="C51" s="22"/>
    </row>
    <row r="52" spans="1:3" x14ac:dyDescent="0.25">
      <c r="A52">
        <v>50</v>
      </c>
      <c r="B52" s="19">
        <v>96489.824208433623</v>
      </c>
      <c r="C52" s="22"/>
    </row>
    <row r="53" spans="1:3" x14ac:dyDescent="0.25">
      <c r="A53">
        <v>51</v>
      </c>
      <c r="B53" s="19">
        <v>96164.79213195901</v>
      </c>
      <c r="C53" s="22"/>
    </row>
    <row r="54" spans="1:3" x14ac:dyDescent="0.25">
      <c r="A54">
        <v>52</v>
      </c>
      <c r="B54" s="19">
        <v>95808.914857321419</v>
      </c>
      <c r="C54" s="22"/>
    </row>
    <row r="55" spans="1:3" x14ac:dyDescent="0.25">
      <c r="A55">
        <v>53</v>
      </c>
      <c r="B55" s="19">
        <v>95419.24846599107</v>
      </c>
      <c r="C55" s="22"/>
    </row>
    <row r="56" spans="1:3" x14ac:dyDescent="0.25">
      <c r="A56">
        <v>54</v>
      </c>
      <c r="B56" s="19">
        <v>94992.591347837602</v>
      </c>
      <c r="C56" s="22"/>
    </row>
    <row r="57" spans="1:3" x14ac:dyDescent="0.25">
      <c r="A57">
        <v>55</v>
      </c>
      <c r="B57" s="19">
        <v>94525.467877056595</v>
      </c>
      <c r="C57" s="22"/>
    </row>
    <row r="58" spans="1:3" x14ac:dyDescent="0.25">
      <c r="A58">
        <v>56</v>
      </c>
      <c r="B58" s="19">
        <v>94014.112549165715</v>
      </c>
      <c r="C58" s="22"/>
    </row>
    <row r="59" spans="1:3" x14ac:dyDescent="0.25">
      <c r="A59">
        <v>57</v>
      </c>
      <c r="B59" s="19">
        <v>93454.455044600225</v>
      </c>
      <c r="C59" s="22"/>
    </row>
    <row r="60" spans="1:3" x14ac:dyDescent="0.25">
      <c r="A60">
        <v>58</v>
      </c>
      <c r="B60" s="19">
        <v>92842.10680488139</v>
      </c>
      <c r="C60" s="22"/>
    </row>
    <row r="61" spans="1:3" x14ac:dyDescent="0.25">
      <c r="A61">
        <v>59</v>
      </c>
      <c r="B61" s="19">
        <v>92172.349849673119</v>
      </c>
      <c r="C61" s="22"/>
    </row>
    <row r="62" spans="1:3" x14ac:dyDescent="0.25">
      <c r="A62">
        <v>60</v>
      </c>
      <c r="B62" s="19">
        <v>91440.128729595905</v>
      </c>
      <c r="C62" s="22"/>
    </row>
    <row r="63" spans="1:3" x14ac:dyDescent="0.25">
      <c r="A63">
        <v>61</v>
      </c>
      <c r="B63" s="19">
        <v>90640.046702438514</v>
      </c>
      <c r="C63" s="22"/>
    </row>
    <row r="64" spans="1:3" x14ac:dyDescent="0.25">
      <c r="A64">
        <v>62</v>
      </c>
      <c r="B64" s="19">
        <v>89766.367440753704</v>
      </c>
      <c r="C64" s="22"/>
    </row>
    <row r="65" spans="1:3" x14ac:dyDescent="0.25">
      <c r="A65">
        <v>63</v>
      </c>
      <c r="B65" s="19">
        <v>88813.023827047116</v>
      </c>
      <c r="C65" s="22"/>
    </row>
    <row r="66" spans="1:3" x14ac:dyDescent="0.25">
      <c r="A66">
        <v>64</v>
      </c>
      <c r="B66" s="19">
        <v>87773.635667530267</v>
      </c>
      <c r="C66" s="22"/>
    </row>
    <row r="67" spans="1:3" x14ac:dyDescent="0.25">
      <c r="A67">
        <v>65</v>
      </c>
      <c r="B67" s="19">
        <v>86641.538452975787</v>
      </c>
      <c r="C67" s="22"/>
    </row>
    <row r="68" spans="1:3" x14ac:dyDescent="0.25">
      <c r="A68">
        <v>66</v>
      </c>
      <c r="B68" s="19">
        <v>85409.825608471947</v>
      </c>
      <c r="C68" s="22"/>
    </row>
    <row r="69" spans="1:3" x14ac:dyDescent="0.25">
      <c r="A69">
        <v>67</v>
      </c>
      <c r="B69" s="19">
        <v>84071.406991099706</v>
      </c>
      <c r="C69" s="22"/>
    </row>
    <row r="70" spans="1:3" x14ac:dyDescent="0.25">
      <c r="A70">
        <v>68</v>
      </c>
      <c r="B70" s="19">
        <v>82619.086697905281</v>
      </c>
      <c r="C70" s="22"/>
    </row>
    <row r="71" spans="1:3" x14ac:dyDescent="0.25">
      <c r="A71">
        <v>69</v>
      </c>
      <c r="B71" s="19">
        <v>81045.663510265382</v>
      </c>
      <c r="C71" s="22"/>
    </row>
    <row r="72" spans="1:3" x14ac:dyDescent="0.25">
      <c r="A72">
        <v>70</v>
      </c>
      <c r="B72" s="19">
        <v>79344.057489162034</v>
      </c>
      <c r="C72" s="22"/>
    </row>
    <row r="73" spans="1:3" x14ac:dyDescent="0.25">
      <c r="A73">
        <v>71</v>
      </c>
      <c r="B73" s="19">
        <v>77507.466301222536</v>
      </c>
      <c r="C73" s="22"/>
    </row>
    <row r="74" spans="1:3" x14ac:dyDescent="0.25">
      <c r="A74">
        <v>72</v>
      </c>
      <c r="B74" s="19">
        <v>75529.554735636717</v>
      </c>
      <c r="C74" s="22"/>
    </row>
    <row r="75" spans="1:3" x14ac:dyDescent="0.25">
      <c r="A75">
        <v>73</v>
      </c>
      <c r="B75" s="19">
        <v>73404.680489266029</v>
      </c>
      <c r="C75" s="22"/>
    </row>
    <row r="76" spans="1:3" x14ac:dyDescent="0.25">
      <c r="A76">
        <v>74</v>
      </c>
      <c r="B76" s="19">
        <v>71128.158556585302</v>
      </c>
      <c r="C76" s="22"/>
    </row>
    <row r="77" spans="1:3" x14ac:dyDescent="0.25">
      <c r="A77">
        <v>75</v>
      </c>
      <c r="B77" s="19">
        <v>68696.565351631347</v>
      </c>
      <c r="C77" s="22"/>
    </row>
    <row r="78" spans="1:3" x14ac:dyDescent="0.25">
      <c r="A78">
        <v>76</v>
      </c>
      <c r="B78" s="19">
        <v>66108.08188728246</v>
      </c>
      <c r="C78" s="22"/>
    </row>
    <row r="79" spans="1:3" x14ac:dyDescent="0.25">
      <c r="A79">
        <v>77</v>
      </c>
      <c r="B79" s="19">
        <v>63362.872814146118</v>
      </c>
      <c r="C79" s="22"/>
    </row>
    <row r="80" spans="1:3" x14ac:dyDescent="0.25">
      <c r="A80">
        <v>78</v>
      </c>
      <c r="B80" s="19">
        <v>60463.494756223619</v>
      </c>
      <c r="C80" s="22"/>
    </row>
    <row r="81" spans="1:3" x14ac:dyDescent="0.25">
      <c r="A81">
        <v>79</v>
      </c>
      <c r="B81" s="19">
        <v>57415.323081213552</v>
      </c>
      <c r="C81" s="22"/>
    </row>
    <row r="82" spans="1:3" x14ac:dyDescent="0.25">
      <c r="A82">
        <v>80</v>
      </c>
      <c r="B82" s="19">
        <v>54226.980976661762</v>
      </c>
      <c r="C82" s="22"/>
    </row>
    <row r="83" spans="1:3" x14ac:dyDescent="0.25">
      <c r="A83">
        <v>81</v>
      </c>
      <c r="B83" s="19">
        <v>50910.74853610227</v>
      </c>
      <c r="C83" s="22"/>
    </row>
    <row r="84" spans="1:3" x14ac:dyDescent="0.25">
      <c r="A84">
        <v>82</v>
      </c>
      <c r="B84" s="19">
        <v>47482.922710914114</v>
      </c>
      <c r="C84" s="22"/>
    </row>
    <row r="85" spans="1:3" x14ac:dyDescent="0.25">
      <c r="A85">
        <v>83</v>
      </c>
      <c r="B85" s="19">
        <v>43964.091885602284</v>
      </c>
      <c r="C85" s="22"/>
    </row>
    <row r="86" spans="1:3" x14ac:dyDescent="0.25">
      <c r="A86">
        <v>84</v>
      </c>
      <c r="B86" s="19">
        <v>40379.282193871237</v>
      </c>
      <c r="C86" s="22"/>
    </row>
    <row r="87" spans="1:3" x14ac:dyDescent="0.25">
      <c r="A87">
        <v>85</v>
      </c>
      <c r="B87" s="19">
        <v>36757.927545825529</v>
      </c>
      <c r="C87" s="22"/>
    </row>
    <row r="88" spans="1:3" x14ac:dyDescent="0.25">
      <c r="A88">
        <v>86</v>
      </c>
      <c r="B88" s="19">
        <v>33133.613070005827</v>
      </c>
      <c r="C88" s="22"/>
    </row>
    <row r="89" spans="1:3" x14ac:dyDescent="0.25">
      <c r="A89">
        <v>87</v>
      </c>
      <c r="B89" s="19">
        <v>29543.543991454517</v>
      </c>
      <c r="C89" s="22"/>
    </row>
    <row r="90" spans="1:3" x14ac:dyDescent="0.25">
      <c r="A90">
        <v>88</v>
      </c>
      <c r="B90" s="19">
        <v>26027.700760401109</v>
      </c>
      <c r="C90" s="22"/>
    </row>
    <row r="91" spans="1:3" x14ac:dyDescent="0.25">
      <c r="A91">
        <v>89</v>
      </c>
      <c r="B91" s="19">
        <v>22627.658335075572</v>
      </c>
      <c r="C91" s="22"/>
    </row>
    <row r="92" spans="1:3" x14ac:dyDescent="0.25">
      <c r="A92">
        <v>90</v>
      </c>
      <c r="B92" s="19">
        <v>19385.074232094208</v>
      </c>
      <c r="C92" s="22"/>
    </row>
    <row r="93" spans="1:3" x14ac:dyDescent="0.25">
      <c r="A93">
        <v>91</v>
      </c>
      <c r="B93" s="19">
        <v>16339.886533141955</v>
      </c>
      <c r="C93" s="22"/>
    </row>
    <row r="94" spans="1:3" x14ac:dyDescent="0.25">
      <c r="A94">
        <v>92</v>
      </c>
      <c r="B94" s="19">
        <v>13528.307936539579</v>
      </c>
      <c r="C94" s="22"/>
    </row>
    <row r="95" spans="1:3" x14ac:dyDescent="0.25">
      <c r="A95">
        <v>93</v>
      </c>
      <c r="B95" s="19">
        <v>10980.751148536963</v>
      </c>
      <c r="C95" s="22"/>
    </row>
    <row r="96" spans="1:3" x14ac:dyDescent="0.25">
      <c r="A96">
        <v>94</v>
      </c>
      <c r="B96" s="19">
        <v>8719.8674746546258</v>
      </c>
      <c r="C96" s="22"/>
    </row>
    <row r="97" spans="1:3" x14ac:dyDescent="0.25">
      <c r="A97">
        <v>95</v>
      </c>
      <c r="B97" s="19">
        <v>6758.9146339466306</v>
      </c>
      <c r="C97" s="22"/>
    </row>
    <row r="98" spans="1:3" x14ac:dyDescent="0.25">
      <c r="A98">
        <v>96</v>
      </c>
      <c r="B98" s="19">
        <v>5100.6800443612201</v>
      </c>
      <c r="C98" s="22"/>
    </row>
    <row r="99" spans="1:3" x14ac:dyDescent="0.25">
      <c r="A99">
        <v>97</v>
      </c>
      <c r="B99" s="19">
        <v>3737.1610527800717</v>
      </c>
      <c r="C99" s="22"/>
    </row>
    <row r="100" spans="1:3" x14ac:dyDescent="0.25">
      <c r="A100">
        <v>98</v>
      </c>
      <c r="B100" s="19">
        <v>2650.1366386468148</v>
      </c>
      <c r="C100" s="22"/>
    </row>
    <row r="101" spans="1:3" x14ac:dyDescent="0.25">
      <c r="A101">
        <v>99</v>
      </c>
      <c r="B101" s="19">
        <v>1812.6567709835554</v>
      </c>
      <c r="C101" s="22"/>
    </row>
    <row r="102" spans="1:3" x14ac:dyDescent="0.25">
      <c r="A102">
        <v>100</v>
      </c>
      <c r="B102" s="19">
        <v>1191.3379783005612</v>
      </c>
      <c r="C102" s="22"/>
    </row>
    <row r="103" spans="1:3" x14ac:dyDescent="0.25">
      <c r="A103">
        <v>101</v>
      </c>
      <c r="B103" s="19">
        <v>749.21132013686406</v>
      </c>
      <c r="C103" s="22"/>
    </row>
    <row r="104" spans="1:3" x14ac:dyDescent="0.25">
      <c r="A104">
        <v>102</v>
      </c>
      <c r="B104" s="19">
        <v>448.75552428481654</v>
      </c>
      <c r="C104" s="22"/>
    </row>
    <row r="105" spans="1:3" x14ac:dyDescent="0.25">
      <c r="A105">
        <v>103</v>
      </c>
      <c r="B105" s="19">
        <v>254.69816932652117</v>
      </c>
      <c r="C105" s="22"/>
    </row>
    <row r="106" spans="1:3" x14ac:dyDescent="0.25">
      <c r="A106">
        <v>104</v>
      </c>
      <c r="B106" s="19">
        <v>136.20489462101577</v>
      </c>
      <c r="C106" s="22"/>
    </row>
    <row r="107" spans="1:3" x14ac:dyDescent="0.25">
      <c r="A107">
        <v>105</v>
      </c>
      <c r="B107" s="19">
        <v>68.201218422398213</v>
      </c>
      <c r="C107" s="22"/>
    </row>
    <row r="108" spans="1:3" x14ac:dyDescent="0.25">
      <c r="A108">
        <v>106</v>
      </c>
      <c r="B108" s="19">
        <v>31.75556478484901</v>
      </c>
      <c r="C108" s="22"/>
    </row>
    <row r="109" spans="1:3" x14ac:dyDescent="0.25">
      <c r="A109">
        <v>107</v>
      </c>
      <c r="B109" s="19">
        <v>13.644437629507591</v>
      </c>
      <c r="C109" s="22"/>
    </row>
    <row r="110" spans="1:3" x14ac:dyDescent="0.25">
      <c r="A110">
        <v>108</v>
      </c>
      <c r="B110" s="19">
        <v>5.3645110648248515</v>
      </c>
      <c r="C110" s="22"/>
    </row>
    <row r="111" spans="1:3" x14ac:dyDescent="0.25">
      <c r="A111">
        <v>109</v>
      </c>
      <c r="B111" s="19">
        <v>1.9120007475945473</v>
      </c>
      <c r="C111" s="22"/>
    </row>
    <row r="112" spans="1:3" x14ac:dyDescent="0.25">
      <c r="A112">
        <v>110</v>
      </c>
      <c r="B112" s="19">
        <v>0</v>
      </c>
      <c r="C112" s="22"/>
    </row>
  </sheetData>
  <pageMargins left="0.7" right="0.7" top="0.75" bottom="0.75" header="0.3" footer="0.3"/>
  <pageSetup paperSize="9" orientation="portrait" r:id="rId1"/>
  <headerFooter>
    <evenFooter>&amp;LINTERNAL</evenFooter>
    <firstFooter>&amp;LINTERNAL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35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7109375" bestFit="1" customWidth="1"/>
    <col min="6" max="6" width="15.140625" customWidth="1"/>
  </cols>
  <sheetData>
    <row r="1" spans="1:6" x14ac:dyDescent="0.25">
      <c r="A1" t="s">
        <v>0</v>
      </c>
      <c r="B1">
        <v>2000</v>
      </c>
    </row>
    <row r="2" spans="1:6" x14ac:dyDescent="0.25">
      <c r="A2" t="s">
        <v>18</v>
      </c>
      <c r="B2" s="20">
        <v>4.4999999999999998E-2</v>
      </c>
    </row>
    <row r="7" spans="1:6" x14ac:dyDescent="0.25">
      <c r="A7" t="s">
        <v>2</v>
      </c>
      <c r="B7" t="s">
        <v>10</v>
      </c>
      <c r="C7" t="s">
        <v>14</v>
      </c>
      <c r="D7" t="s">
        <v>7</v>
      </c>
      <c r="E7" t="s">
        <v>15</v>
      </c>
      <c r="F7" t="s">
        <v>17</v>
      </c>
    </row>
    <row r="8" spans="1:6" x14ac:dyDescent="0.25">
      <c r="E8" t="s">
        <v>19</v>
      </c>
    </row>
    <row r="9" spans="1:6" x14ac:dyDescent="0.25">
      <c r="A9">
        <v>0</v>
      </c>
      <c r="B9" s="11">
        <v>40</v>
      </c>
      <c r="C9">
        <f t="shared" ref="C9:C31" si="0">B$1</f>
        <v>2000</v>
      </c>
      <c r="D9" s="14">
        <v>96936.166187212919</v>
      </c>
      <c r="E9">
        <f>D9/D$9</f>
        <v>1</v>
      </c>
      <c r="F9">
        <f>C9*E9*(1+B$2)^-A9</f>
        <v>2000</v>
      </c>
    </row>
    <row r="10" spans="1:6" x14ac:dyDescent="0.25">
      <c r="A10">
        <v>1</v>
      </c>
      <c r="B10" s="11">
        <v>41</v>
      </c>
      <c r="C10">
        <f t="shared" si="0"/>
        <v>2000</v>
      </c>
      <c r="D10" s="14">
        <v>96783.069635696287</v>
      </c>
      <c r="E10">
        <f t="shared" ref="E10:E33" si="1">D10/D$9</f>
        <v>0.99842064569356959</v>
      </c>
      <c r="F10">
        <f t="shared" ref="F10:F33" si="2">C10*E10*(1+B$2)^-A10</f>
        <v>1910.8529104183151</v>
      </c>
    </row>
    <row r="11" spans="1:6" x14ac:dyDescent="0.25">
      <c r="A11">
        <v>2</v>
      </c>
      <c r="B11" s="11">
        <v>42</v>
      </c>
      <c r="C11">
        <f t="shared" si="0"/>
        <v>2000</v>
      </c>
      <c r="D11" s="14">
        <v>96618.689508174604</v>
      </c>
      <c r="E11">
        <f t="shared" si="1"/>
        <v>0.99672488925933822</v>
      </c>
      <c r="F11">
        <f t="shared" si="2"/>
        <v>1825.4616684770738</v>
      </c>
    </row>
    <row r="12" spans="1:6" x14ac:dyDescent="0.25">
      <c r="A12">
        <v>3</v>
      </c>
      <c r="B12" s="11">
        <v>43</v>
      </c>
      <c r="C12">
        <f t="shared" si="0"/>
        <v>2000</v>
      </c>
      <c r="D12" s="14">
        <v>96440.878522344516</v>
      </c>
      <c r="E12">
        <f t="shared" si="1"/>
        <v>0.99489057918886692</v>
      </c>
      <c r="F12">
        <f t="shared" si="2"/>
        <v>1743.6384718988518</v>
      </c>
    </row>
    <row r="13" spans="1:6" x14ac:dyDescent="0.25">
      <c r="A13">
        <v>4</v>
      </c>
      <c r="B13" s="11">
        <v>44</v>
      </c>
      <c r="C13">
        <f t="shared" si="0"/>
        <v>2000</v>
      </c>
      <c r="D13" s="14">
        <v>96247.110354269287</v>
      </c>
      <c r="E13">
        <f t="shared" si="1"/>
        <v>0.9928916537547724</v>
      </c>
      <c r="F13">
        <f t="shared" si="2"/>
        <v>1665.2011184301821</v>
      </c>
    </row>
    <row r="14" spans="1:6" x14ac:dyDescent="0.25">
      <c r="A14">
        <v>5</v>
      </c>
      <c r="B14" s="11">
        <v>45</v>
      </c>
      <c r="C14">
        <f t="shared" si="0"/>
        <v>2000</v>
      </c>
      <c r="D14" s="14">
        <v>96034.390503004499</v>
      </c>
      <c r="E14">
        <f t="shared" si="1"/>
        <v>0.99069722148422068</v>
      </c>
      <c r="F14">
        <f t="shared" si="2"/>
        <v>1589.9720442906657</v>
      </c>
    </row>
    <row r="15" spans="1:6" x14ac:dyDescent="0.25">
      <c r="A15">
        <v>6</v>
      </c>
      <c r="B15" s="11">
        <v>46</v>
      </c>
      <c r="C15">
        <f t="shared" si="0"/>
        <v>2000</v>
      </c>
      <c r="D15" s="14">
        <v>95799.145709873512</v>
      </c>
      <c r="E15">
        <f t="shared" si="1"/>
        <v>0.9882704204007462</v>
      </c>
      <c r="F15">
        <f t="shared" si="2"/>
        <v>1517.7772881842104</v>
      </c>
    </row>
    <row r="16" spans="1:6" x14ac:dyDescent="0.25">
      <c r="A16">
        <v>7</v>
      </c>
      <c r="B16" s="11">
        <v>47</v>
      </c>
      <c r="C16">
        <f t="shared" si="0"/>
        <v>2000</v>
      </c>
      <c r="D16" s="14">
        <v>95537.914806284854</v>
      </c>
      <c r="E16">
        <f t="shared" si="1"/>
        <v>0.98557554485672949</v>
      </c>
      <c r="F16">
        <f t="shared" si="2"/>
        <v>1448.4579151132339</v>
      </c>
    </row>
    <row r="17" spans="1:6" x14ac:dyDescent="0.25">
      <c r="A17">
        <v>8</v>
      </c>
      <c r="B17" s="11">
        <v>48</v>
      </c>
      <c r="C17">
        <f t="shared" si="0"/>
        <v>2000</v>
      </c>
      <c r="D17" s="14">
        <v>95249.392696791765</v>
      </c>
      <c r="E17">
        <f t="shared" si="1"/>
        <v>0.98259913139989996</v>
      </c>
      <c r="F17">
        <f t="shared" si="2"/>
        <v>1381.8981899458561</v>
      </c>
    </row>
    <row r="18" spans="1:6" x14ac:dyDescent="0.25">
      <c r="A18">
        <v>9</v>
      </c>
      <c r="B18" s="11">
        <v>49</v>
      </c>
      <c r="C18">
        <f t="shared" si="0"/>
        <v>2000</v>
      </c>
      <c r="D18" s="14">
        <v>94932.654724597174</v>
      </c>
      <c r="E18">
        <f t="shared" si="1"/>
        <v>0.97933164120864491</v>
      </c>
      <c r="F18">
        <f t="shared" si="2"/>
        <v>1317.9931951539156</v>
      </c>
    </row>
    <row r="19" spans="1:6" x14ac:dyDescent="0.25">
      <c r="A19">
        <v>10</v>
      </c>
      <c r="B19" s="11">
        <v>50</v>
      </c>
      <c r="C19">
        <f t="shared" si="0"/>
        <v>2000</v>
      </c>
      <c r="D19" s="14">
        <v>94587.04747629592</v>
      </c>
      <c r="E19">
        <f t="shared" si="1"/>
        <v>0.97576633362639753</v>
      </c>
      <c r="F19">
        <f t="shared" si="2"/>
        <v>1256.6459068300001</v>
      </c>
    </row>
    <row r="20" spans="1:6" x14ac:dyDescent="0.25">
      <c r="A20">
        <v>11</v>
      </c>
      <c r="B20" s="11">
        <v>51</v>
      </c>
      <c r="C20">
        <f t="shared" si="0"/>
        <v>2000</v>
      </c>
      <c r="D20" s="14">
        <v>94212.226821062519</v>
      </c>
      <c r="E20">
        <f t="shared" si="1"/>
        <v>0.97189965857645277</v>
      </c>
      <c r="F20">
        <f t="shared" si="2"/>
        <v>1197.7666876802407</v>
      </c>
    </row>
    <row r="21" spans="1:6" x14ac:dyDescent="0.25">
      <c r="A21">
        <v>12</v>
      </c>
      <c r="B21" s="11">
        <v>52</v>
      </c>
      <c r="C21">
        <f t="shared" si="0"/>
        <v>2000</v>
      </c>
      <c r="D21" s="14">
        <v>93808.191096188268</v>
      </c>
      <c r="E21">
        <f t="shared" si="1"/>
        <v>0.96773159890619576</v>
      </c>
      <c r="F21">
        <f t="shared" si="2"/>
        <v>1141.2727095275186</v>
      </c>
    </row>
    <row r="22" spans="1:6" x14ac:dyDescent="0.25">
      <c r="A22">
        <v>13</v>
      </c>
      <c r="B22" s="11">
        <v>53</v>
      </c>
      <c r="C22">
        <f t="shared" si="0"/>
        <v>2000</v>
      </c>
      <c r="D22" s="14">
        <v>93374.449437142393</v>
      </c>
      <c r="E22">
        <f t="shared" si="1"/>
        <v>0.96325709082416378</v>
      </c>
      <c r="F22">
        <f t="shared" si="2"/>
        <v>1087.077318726766</v>
      </c>
    </row>
    <row r="23" spans="1:6" x14ac:dyDescent="0.25">
      <c r="A23">
        <v>14</v>
      </c>
      <c r="B23" s="11">
        <v>54</v>
      </c>
      <c r="C23">
        <f t="shared" si="0"/>
        <v>2000</v>
      </c>
      <c r="D23" s="14">
        <v>92905.770485907968</v>
      </c>
      <c r="E23">
        <f t="shared" si="1"/>
        <v>0.95842216728974983</v>
      </c>
      <c r="F23">
        <f t="shared" si="2"/>
        <v>1035.0439217730407</v>
      </c>
    </row>
    <row r="24" spans="1:6" x14ac:dyDescent="0.25">
      <c r="A24">
        <v>15</v>
      </c>
      <c r="B24" s="11">
        <v>55</v>
      </c>
      <c r="C24">
        <f t="shared" si="0"/>
        <v>2000</v>
      </c>
      <c r="D24" s="14">
        <v>92395.25483522295</v>
      </c>
      <c r="E24">
        <f t="shared" si="1"/>
        <v>0.95315565355431842</v>
      </c>
      <c r="F24">
        <f t="shared" si="2"/>
        <v>985.03002180072463</v>
      </c>
    </row>
    <row r="25" spans="1:6" x14ac:dyDescent="0.25">
      <c r="A25">
        <v>16</v>
      </c>
      <c r="B25" s="11">
        <v>56</v>
      </c>
      <c r="C25">
        <f t="shared" si="0"/>
        <v>2000</v>
      </c>
      <c r="D25" s="14">
        <v>91834.731961679659</v>
      </c>
      <c r="E25">
        <f t="shared" si="1"/>
        <v>0.94737326194971594</v>
      </c>
      <c r="F25">
        <f t="shared" si="2"/>
        <v>936.89403053165415</v>
      </c>
    </row>
    <row r="26" spans="1:6" x14ac:dyDescent="0.25">
      <c r="A26">
        <v>17</v>
      </c>
      <c r="B26" s="11">
        <v>57</v>
      </c>
      <c r="C26">
        <f t="shared" si="0"/>
        <v>2000</v>
      </c>
      <c r="D26" s="14">
        <v>91214.460213026017</v>
      </c>
      <c r="E26">
        <f t="shared" si="1"/>
        <v>0.94097449693712287</v>
      </c>
      <c r="F26">
        <f t="shared" si="2"/>
        <v>890.493822513601</v>
      </c>
    </row>
    <row r="27" spans="1:6" x14ac:dyDescent="0.25">
      <c r="A27">
        <v>18</v>
      </c>
      <c r="B27" s="11">
        <v>58</v>
      </c>
      <c r="C27">
        <f t="shared" si="0"/>
        <v>2000</v>
      </c>
      <c r="D27" s="14">
        <v>90523.15095641985</v>
      </c>
      <c r="E27">
        <f t="shared" si="1"/>
        <v>0.93384290422206706</v>
      </c>
      <c r="F27">
        <f t="shared" si="2"/>
        <v>845.68882295392029</v>
      </c>
    </row>
    <row r="28" spans="1:6" x14ac:dyDescent="0.25">
      <c r="A28">
        <v>19</v>
      </c>
      <c r="B28" s="11">
        <v>59</v>
      </c>
      <c r="C28">
        <f t="shared" si="0"/>
        <v>2000</v>
      </c>
      <c r="D28" s="14">
        <v>89754.366478060721</v>
      </c>
      <c r="E28">
        <f t="shared" si="1"/>
        <v>0.92591207191666747</v>
      </c>
      <c r="F28">
        <f t="shared" si="2"/>
        <v>802.39871327045171</v>
      </c>
    </row>
    <row r="29" spans="1:6" x14ac:dyDescent="0.25">
      <c r="A29">
        <v>20</v>
      </c>
      <c r="B29" s="11">
        <v>60</v>
      </c>
      <c r="C29">
        <f t="shared" si="0"/>
        <v>2000</v>
      </c>
      <c r="D29" s="14">
        <v>88904.126980050074</v>
      </c>
      <c r="E29">
        <f t="shared" si="1"/>
        <v>0.91714094415854497</v>
      </c>
      <c r="F29">
        <f t="shared" si="2"/>
        <v>760.57188763943782</v>
      </c>
    </row>
    <row r="30" spans="1:6" x14ac:dyDescent="0.25">
      <c r="A30">
        <v>21</v>
      </c>
      <c r="B30" s="11">
        <v>61</v>
      </c>
      <c r="C30">
        <f t="shared" si="0"/>
        <v>2000</v>
      </c>
      <c r="D30" s="14">
        <v>87969.035799370336</v>
      </c>
      <c r="E30">
        <f t="shared" si="1"/>
        <v>0.90749448074391192</v>
      </c>
      <c r="F30">
        <f t="shared" si="2"/>
        <v>720.16479740408181</v>
      </c>
    </row>
    <row r="31" spans="1:6" x14ac:dyDescent="0.25">
      <c r="A31">
        <v>22</v>
      </c>
      <c r="B31" s="11">
        <v>62</v>
      </c>
      <c r="C31">
        <f t="shared" si="0"/>
        <v>2000</v>
      </c>
      <c r="D31" s="14">
        <v>86946.415548563833</v>
      </c>
      <c r="E31">
        <f t="shared" si="1"/>
        <v>0.89694506156395881</v>
      </c>
      <c r="F31">
        <f t="shared" si="2"/>
        <v>681.14166856408178</v>
      </c>
    </row>
    <row r="32" spans="1:6" x14ac:dyDescent="0.25">
      <c r="A32">
        <v>23</v>
      </c>
      <c r="B32" s="11">
        <v>63</v>
      </c>
      <c r="C32">
        <f t="shared" ref="C32:C33" si="3">B$1</f>
        <v>2000</v>
      </c>
      <c r="D32" s="14">
        <v>85834.438682062042</v>
      </c>
      <c r="E32">
        <f t="shared" si="1"/>
        <v>0.8854738335358745</v>
      </c>
      <c r="F32">
        <f t="shared" si="2"/>
        <v>643.47406476543779</v>
      </c>
    </row>
    <row r="33" spans="1:6" x14ac:dyDescent="0.25">
      <c r="A33">
        <v>24</v>
      </c>
      <c r="B33" s="11">
        <v>64</v>
      </c>
      <c r="C33">
        <f t="shared" si="3"/>
        <v>2000</v>
      </c>
      <c r="D33" s="14">
        <v>84631.248377859156</v>
      </c>
      <c r="E33">
        <f t="shared" si="1"/>
        <v>0.87306164155915489</v>
      </c>
      <c r="F33">
        <f t="shared" si="2"/>
        <v>607.1331307491165</v>
      </c>
    </row>
    <row r="35" spans="1:6" x14ac:dyDescent="0.25">
      <c r="A35" t="s">
        <v>16</v>
      </c>
      <c r="F35">
        <f>SUM(F9:F33)</f>
        <v>29992.050306642377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E8" sqref="E8"/>
    </sheetView>
  </sheetViews>
  <sheetFormatPr defaultRowHeight="15" x14ac:dyDescent="0.25"/>
  <cols>
    <col min="5" max="5" width="11.28515625" customWidth="1"/>
    <col min="6" max="6" width="12.7109375" customWidth="1"/>
  </cols>
  <sheetData>
    <row r="1" spans="1:6" x14ac:dyDescent="0.25">
      <c r="A1" t="s">
        <v>0</v>
      </c>
      <c r="B1">
        <v>5000</v>
      </c>
    </row>
    <row r="2" spans="1:6" x14ac:dyDescent="0.25">
      <c r="A2" t="s">
        <v>18</v>
      </c>
      <c r="B2" s="20">
        <v>0.06</v>
      </c>
    </row>
    <row r="7" spans="1:6" x14ac:dyDescent="0.25">
      <c r="A7" t="s">
        <v>2</v>
      </c>
      <c r="B7" t="s">
        <v>10</v>
      </c>
      <c r="C7" t="s">
        <v>14</v>
      </c>
      <c r="D7" t="s">
        <v>7</v>
      </c>
      <c r="E7" t="s">
        <v>15</v>
      </c>
      <c r="F7" t="s">
        <v>17</v>
      </c>
    </row>
    <row r="8" spans="1:6" x14ac:dyDescent="0.25">
      <c r="E8" t="s">
        <v>19</v>
      </c>
    </row>
    <row r="9" spans="1:6" x14ac:dyDescent="0.25">
      <c r="A9">
        <v>0</v>
      </c>
      <c r="B9" s="11">
        <v>55</v>
      </c>
      <c r="C9">
        <f t="shared" ref="C9:C31" si="0">B$1</f>
        <v>5000</v>
      </c>
      <c r="D9" s="19">
        <v>94525.467877056595</v>
      </c>
      <c r="E9">
        <f>D9/D$9</f>
        <v>1</v>
      </c>
      <c r="F9">
        <f>C9*E9*(1+B$2)^-A9</f>
        <v>5000</v>
      </c>
    </row>
    <row r="10" spans="1:6" x14ac:dyDescent="0.25">
      <c r="A10">
        <v>1</v>
      </c>
      <c r="B10" s="11">
        <v>56</v>
      </c>
      <c r="C10">
        <f t="shared" si="0"/>
        <v>5000</v>
      </c>
      <c r="D10" s="19">
        <v>94014.112549165715</v>
      </c>
      <c r="E10">
        <f t="shared" ref="E10:E63" si="1">D10/D$9</f>
        <v>0.99459029043309288</v>
      </c>
      <c r="F10">
        <f t="shared" ref="F10:F63" si="2">C10*E10*(1+B$2)^-A10</f>
        <v>4691.4636341183623</v>
      </c>
    </row>
    <row r="11" spans="1:6" x14ac:dyDescent="0.25">
      <c r="A11">
        <v>2</v>
      </c>
      <c r="B11" s="11">
        <v>57</v>
      </c>
      <c r="C11">
        <f t="shared" si="0"/>
        <v>5000</v>
      </c>
      <c r="D11" s="19">
        <v>93454.455044600225</v>
      </c>
      <c r="E11">
        <f t="shared" si="1"/>
        <v>0.98866958443570607</v>
      </c>
      <c r="F11">
        <f t="shared" si="2"/>
        <v>4399.5620524906817</v>
      </c>
    </row>
    <row r="12" spans="1:6" x14ac:dyDescent="0.25">
      <c r="A12">
        <v>3</v>
      </c>
      <c r="B12" s="11">
        <v>58</v>
      </c>
      <c r="C12">
        <f t="shared" si="0"/>
        <v>5000</v>
      </c>
      <c r="D12" s="19">
        <v>92842.10680488139</v>
      </c>
      <c r="E12">
        <f t="shared" si="1"/>
        <v>0.98219145474778657</v>
      </c>
      <c r="F12">
        <f t="shared" si="2"/>
        <v>4123.3344251789495</v>
      </c>
    </row>
    <row r="13" spans="1:6" x14ac:dyDescent="0.25">
      <c r="A13">
        <v>4</v>
      </c>
      <c r="B13" s="11">
        <v>59</v>
      </c>
      <c r="C13">
        <f t="shared" si="0"/>
        <v>5000</v>
      </c>
      <c r="D13" s="19">
        <v>92172.349849673119</v>
      </c>
      <c r="E13">
        <f t="shared" si="1"/>
        <v>0.97510598910291535</v>
      </c>
      <c r="F13">
        <f t="shared" si="2"/>
        <v>3861.8763747693074</v>
      </c>
    </row>
    <row r="14" spans="1:6" x14ac:dyDescent="0.25">
      <c r="A14">
        <v>5</v>
      </c>
      <c r="B14" s="11">
        <v>60</v>
      </c>
      <c r="C14">
        <f t="shared" si="0"/>
        <v>5000</v>
      </c>
      <c r="D14" s="19">
        <v>91440.128729595905</v>
      </c>
      <c r="E14">
        <f t="shared" si="1"/>
        <v>0.96735970509584146</v>
      </c>
      <c r="F14">
        <f t="shared" si="2"/>
        <v>3614.3372286708309</v>
      </c>
    </row>
    <row r="15" spans="1:6" x14ac:dyDescent="0.25">
      <c r="A15">
        <v>6</v>
      </c>
      <c r="B15" s="11">
        <v>61</v>
      </c>
      <c r="C15">
        <f t="shared" si="0"/>
        <v>5000</v>
      </c>
      <c r="D15" s="19">
        <v>90640.046702438514</v>
      </c>
      <c r="E15">
        <f t="shared" si="1"/>
        <v>0.9588955097300168</v>
      </c>
      <c r="F15">
        <f t="shared" si="2"/>
        <v>3379.9174838222575</v>
      </c>
    </row>
    <row r="16" spans="1:6" x14ac:dyDescent="0.25">
      <c r="A16">
        <v>7</v>
      </c>
      <c r="B16" s="11">
        <v>62</v>
      </c>
      <c r="C16">
        <f t="shared" si="0"/>
        <v>5000</v>
      </c>
      <c r="D16" s="19">
        <v>89766.367440753704</v>
      </c>
      <c r="E16">
        <f t="shared" si="1"/>
        <v>0.94965271748252267</v>
      </c>
      <c r="F16">
        <f t="shared" si="2"/>
        <v>3157.8664761626715</v>
      </c>
    </row>
    <row r="17" spans="1:6" x14ac:dyDescent="0.25">
      <c r="A17">
        <v>8</v>
      </c>
      <c r="B17" s="11">
        <v>63</v>
      </c>
      <c r="C17">
        <f t="shared" si="0"/>
        <v>5000</v>
      </c>
      <c r="D17" s="19">
        <v>88813.023827047116</v>
      </c>
      <c r="E17">
        <f t="shared" si="1"/>
        <v>0.93956714334977642</v>
      </c>
      <c r="F17">
        <f t="shared" si="2"/>
        <v>2947.4802472197453</v>
      </c>
    </row>
    <row r="18" spans="1:6" x14ac:dyDescent="0.25">
      <c r="A18">
        <v>9</v>
      </c>
      <c r="B18" s="11">
        <v>64</v>
      </c>
      <c r="C18">
        <f t="shared" si="0"/>
        <v>5000</v>
      </c>
      <c r="D18" s="19">
        <v>87773.635667530267</v>
      </c>
      <c r="E18">
        <f t="shared" si="1"/>
        <v>0.92857129024414864</v>
      </c>
      <c r="F18">
        <f t="shared" si="2"/>
        <v>2748.0995998680223</v>
      </c>
    </row>
    <row r="19" spans="1:6" x14ac:dyDescent="0.25">
      <c r="A19">
        <v>10</v>
      </c>
      <c r="B19" s="11">
        <v>65</v>
      </c>
      <c r="C19">
        <f t="shared" si="0"/>
        <v>5000</v>
      </c>
      <c r="D19" s="19">
        <v>86641.538452975787</v>
      </c>
      <c r="E19">
        <f t="shared" si="1"/>
        <v>0.91659465325963851</v>
      </c>
      <c r="F19">
        <f t="shared" si="2"/>
        <v>2559.108334642528</v>
      </c>
    </row>
    <row r="20" spans="1:6" x14ac:dyDescent="0.25">
      <c r="A20">
        <v>11</v>
      </c>
      <c r="B20" s="11">
        <v>66</v>
      </c>
      <c r="C20">
        <f t="shared" si="0"/>
        <v>5000</v>
      </c>
      <c r="D20" s="19">
        <v>85409.825608471947</v>
      </c>
      <c r="E20">
        <f t="shared" si="1"/>
        <v>0.90356416663876449</v>
      </c>
      <c r="F20">
        <f t="shared" si="2"/>
        <v>2379.9316568808831</v>
      </c>
    </row>
    <row r="21" spans="1:6" x14ac:dyDescent="0.25">
      <c r="A21">
        <v>12</v>
      </c>
      <c r="B21" s="11">
        <v>67</v>
      </c>
      <c r="C21">
        <f t="shared" si="0"/>
        <v>5000</v>
      </c>
      <c r="D21" s="19">
        <v>84071.406991099706</v>
      </c>
      <c r="E21">
        <f t="shared" si="1"/>
        <v>0.88940482262881959</v>
      </c>
      <c r="F21">
        <f t="shared" si="2"/>
        <v>2210.0347433207976</v>
      </c>
    </row>
    <row r="22" spans="1:6" x14ac:dyDescent="0.25">
      <c r="A22">
        <v>13</v>
      </c>
      <c r="B22" s="11">
        <v>68</v>
      </c>
      <c r="C22">
        <f t="shared" si="0"/>
        <v>5000</v>
      </c>
      <c r="D22" s="19">
        <v>82619.086697905281</v>
      </c>
      <c r="E22">
        <f t="shared" si="1"/>
        <v>0.87404049462482214</v>
      </c>
      <c r="F22">
        <f t="shared" si="2"/>
        <v>2048.9214545010591</v>
      </c>
    </row>
    <row r="23" spans="1:6" x14ac:dyDescent="0.25">
      <c r="A23">
        <v>14</v>
      </c>
      <c r="B23" s="11">
        <v>69</v>
      </c>
      <c r="C23">
        <f t="shared" si="0"/>
        <v>5000</v>
      </c>
      <c r="D23" s="19">
        <v>81045.663510265382</v>
      </c>
      <c r="E23">
        <f t="shared" si="1"/>
        <v>0.85739499978647493</v>
      </c>
      <c r="F23">
        <f t="shared" si="2"/>
        <v>1896.1331762993366</v>
      </c>
    </row>
    <row r="24" spans="1:6" x14ac:dyDescent="0.25">
      <c r="A24">
        <v>15</v>
      </c>
      <c r="B24" s="11">
        <v>70</v>
      </c>
      <c r="C24">
        <f t="shared" si="0"/>
        <v>5000</v>
      </c>
      <c r="D24" s="19">
        <v>79344.057489162034</v>
      </c>
      <c r="E24">
        <f t="shared" si="1"/>
        <v>0.83939343830976776</v>
      </c>
      <c r="F24">
        <f t="shared" si="2"/>
        <v>1751.2477700866966</v>
      </c>
    </row>
    <row r="25" spans="1:6" x14ac:dyDescent="0.25">
      <c r="A25">
        <v>16</v>
      </c>
      <c r="B25" s="11">
        <v>71</v>
      </c>
      <c r="C25">
        <f t="shared" si="0"/>
        <v>5000</v>
      </c>
      <c r="D25" s="19">
        <v>77507.466301222536</v>
      </c>
      <c r="E25">
        <f t="shared" si="1"/>
        <v>0.8199638472250852</v>
      </c>
      <c r="F25">
        <f t="shared" si="2"/>
        <v>1613.8786061949179</v>
      </c>
    </row>
    <row r="26" spans="1:6" x14ac:dyDescent="0.25">
      <c r="A26">
        <v>17</v>
      </c>
      <c r="B26" s="11">
        <v>72</v>
      </c>
      <c r="C26">
        <f t="shared" si="0"/>
        <v>5000</v>
      </c>
      <c r="D26" s="19">
        <v>75529.554735636717</v>
      </c>
      <c r="E26">
        <f t="shared" si="1"/>
        <v>0.79903920532689998</v>
      </c>
      <c r="F26">
        <f t="shared" si="2"/>
        <v>1483.673649611992</v>
      </c>
    </row>
    <row r="27" spans="1:6" x14ac:dyDescent="0.25">
      <c r="A27">
        <v>18</v>
      </c>
      <c r="B27" s="11">
        <v>73</v>
      </c>
      <c r="C27">
        <f t="shared" si="0"/>
        <v>5000</v>
      </c>
      <c r="D27" s="19">
        <v>73404.680489266029</v>
      </c>
      <c r="E27">
        <f t="shared" si="1"/>
        <v>0.77655982179045058</v>
      </c>
      <c r="F27">
        <f t="shared" si="2"/>
        <v>1360.3145600234288</v>
      </c>
    </row>
    <row r="28" spans="1:6" x14ac:dyDescent="0.25">
      <c r="A28">
        <v>19</v>
      </c>
      <c r="B28" s="11">
        <v>74</v>
      </c>
      <c r="C28">
        <f t="shared" si="0"/>
        <v>5000</v>
      </c>
      <c r="D28" s="19">
        <v>71128.158556585302</v>
      </c>
      <c r="E28">
        <f t="shared" si="1"/>
        <v>0.7524761331951012</v>
      </c>
      <c r="F28">
        <f t="shared" si="2"/>
        <v>1243.5157605557349</v>
      </c>
    </row>
    <row r="29" spans="1:6" x14ac:dyDescent="0.25">
      <c r="A29">
        <v>20</v>
      </c>
      <c r="B29" s="11">
        <v>75</v>
      </c>
      <c r="C29">
        <f t="shared" si="0"/>
        <v>5000</v>
      </c>
      <c r="D29" s="19">
        <v>68696.565351631347</v>
      </c>
      <c r="E29">
        <f t="shared" si="1"/>
        <v>0.72675192087893925</v>
      </c>
      <c r="F29">
        <f t="shared" si="2"/>
        <v>1133.023421017974</v>
      </c>
    </row>
    <row r="30" spans="1:6" x14ac:dyDescent="0.25">
      <c r="A30">
        <v>21</v>
      </c>
      <c r="B30" s="11">
        <v>76</v>
      </c>
      <c r="C30">
        <f t="shared" si="0"/>
        <v>5000</v>
      </c>
      <c r="D30" s="19">
        <v>66108.08188728246</v>
      </c>
      <c r="E30">
        <f t="shared" si="1"/>
        <v>0.69936794148710413</v>
      </c>
      <c r="F30">
        <f t="shared" si="2"/>
        <v>1028.6142923974974</v>
      </c>
    </row>
    <row r="31" spans="1:6" x14ac:dyDescent="0.25">
      <c r="A31">
        <v>22</v>
      </c>
      <c r="B31" s="11">
        <v>77</v>
      </c>
      <c r="C31">
        <f t="shared" si="0"/>
        <v>5000</v>
      </c>
      <c r="D31" s="19">
        <v>63362.872814146118</v>
      </c>
      <c r="E31">
        <f t="shared" si="1"/>
        <v>0.67032593688463171</v>
      </c>
      <c r="F31">
        <f t="shared" si="2"/>
        <v>930.09432037633985</v>
      </c>
    </row>
    <row r="32" spans="1:6" x14ac:dyDescent="0.25">
      <c r="A32">
        <v>23</v>
      </c>
      <c r="B32" s="11">
        <v>78</v>
      </c>
      <c r="C32">
        <f t="shared" ref="C32:C63" si="3">B$1</f>
        <v>5000</v>
      </c>
      <c r="D32" s="19">
        <v>60463.494756223619</v>
      </c>
      <c r="E32">
        <f t="shared" si="1"/>
        <v>0.63965295400457289</v>
      </c>
      <c r="F32">
        <f t="shared" si="2"/>
        <v>837.29695749373991</v>
      </c>
    </row>
    <row r="33" spans="1:6" x14ac:dyDescent="0.25">
      <c r="A33">
        <v>24</v>
      </c>
      <c r="B33" s="11">
        <v>79</v>
      </c>
      <c r="C33">
        <f t="shared" si="3"/>
        <v>5000</v>
      </c>
      <c r="D33" s="19">
        <v>57415.323081213552</v>
      </c>
      <c r="E33">
        <f t="shared" si="1"/>
        <v>0.60740585971909811</v>
      </c>
      <c r="F33">
        <f t="shared" si="2"/>
        <v>750.08108741533215</v>
      </c>
    </row>
    <row r="34" spans="1:6" x14ac:dyDescent="0.25">
      <c r="A34">
        <v>25</v>
      </c>
      <c r="B34" s="11">
        <v>80</v>
      </c>
      <c r="C34">
        <f t="shared" si="3"/>
        <v>5000</v>
      </c>
      <c r="D34" s="19">
        <v>54226.980976661762</v>
      </c>
      <c r="E34">
        <f t="shared" si="1"/>
        <v>0.57367588010451775</v>
      </c>
      <c r="F34">
        <f t="shared" si="2"/>
        <v>668.32847208734722</v>
      </c>
    </row>
    <row r="35" spans="1:6" x14ac:dyDescent="0.25">
      <c r="A35">
        <v>26</v>
      </c>
      <c r="B35" s="11">
        <v>81</v>
      </c>
      <c r="C35">
        <f t="shared" si="3"/>
        <v>5000</v>
      </c>
      <c r="D35" s="19">
        <v>50910.74853610227</v>
      </c>
      <c r="E35">
        <f t="shared" si="1"/>
        <v>0.53859292822881044</v>
      </c>
      <c r="F35">
        <f t="shared" si="2"/>
        <v>591.9406352660169</v>
      </c>
    </row>
    <row r="36" spans="1:6" x14ac:dyDescent="0.25">
      <c r="A36">
        <v>27</v>
      </c>
      <c r="B36" s="11">
        <v>82</v>
      </c>
      <c r="C36">
        <f t="shared" si="3"/>
        <v>5000</v>
      </c>
      <c r="D36" s="19">
        <v>47482.922710914114</v>
      </c>
      <c r="E36">
        <f t="shared" si="1"/>
        <v>0.50232941213972304</v>
      </c>
      <c r="F36">
        <f t="shared" si="2"/>
        <v>520.83510631177569</v>
      </c>
    </row>
    <row r="37" spans="1:6" x14ac:dyDescent="0.25">
      <c r="A37">
        <v>28</v>
      </c>
      <c r="B37" s="11">
        <v>83</v>
      </c>
      <c r="C37">
        <f t="shared" si="3"/>
        <v>5000</v>
      </c>
      <c r="D37" s="19">
        <v>43964.091885602284</v>
      </c>
      <c r="E37">
        <f t="shared" si="1"/>
        <v>0.46510313964045802</v>
      </c>
      <c r="F37">
        <f t="shared" si="2"/>
        <v>454.94096880011961</v>
      </c>
    </row>
    <row r="38" spans="1:6" x14ac:dyDescent="0.25">
      <c r="A38">
        <v>29</v>
      </c>
      <c r="B38" s="11">
        <v>84</v>
      </c>
      <c r="C38">
        <f t="shared" si="3"/>
        <v>5000</v>
      </c>
      <c r="D38" s="19">
        <v>40379.282193871237</v>
      </c>
      <c r="E38">
        <f t="shared" si="1"/>
        <v>0.42717886619075041</v>
      </c>
      <c r="F38">
        <f t="shared" si="2"/>
        <v>394.19369206805777</v>
      </c>
    </row>
    <row r="39" spans="1:6" x14ac:dyDescent="0.25">
      <c r="A39">
        <v>30</v>
      </c>
      <c r="B39" s="11">
        <v>85</v>
      </c>
      <c r="C39">
        <f t="shared" si="3"/>
        <v>5000</v>
      </c>
      <c r="D39" s="19">
        <v>36757.927545825529</v>
      </c>
      <c r="E39">
        <f t="shared" si="1"/>
        <v>0.388867977819843</v>
      </c>
      <c r="F39">
        <f t="shared" si="2"/>
        <v>338.52927262583245</v>
      </c>
    </row>
    <row r="40" spans="1:6" x14ac:dyDescent="0.25">
      <c r="A40">
        <v>31</v>
      </c>
      <c r="B40" s="11">
        <v>86</v>
      </c>
      <c r="C40">
        <f t="shared" si="3"/>
        <v>5000</v>
      </c>
      <c r="D40" s="19">
        <v>33133.613070005827</v>
      </c>
      <c r="E40">
        <f t="shared" si="1"/>
        <v>0.3505257769588685</v>
      </c>
      <c r="F40">
        <f t="shared" si="2"/>
        <v>287.87777789556782</v>
      </c>
    </row>
    <row r="41" spans="1:6" x14ac:dyDescent="0.25">
      <c r="A41">
        <v>32</v>
      </c>
      <c r="B41" s="11">
        <v>87</v>
      </c>
      <c r="C41">
        <f t="shared" si="3"/>
        <v>5000</v>
      </c>
      <c r="D41" s="19">
        <v>29543.543991454517</v>
      </c>
      <c r="E41">
        <f t="shared" si="1"/>
        <v>0.31254586361719966</v>
      </c>
      <c r="F41">
        <f t="shared" si="2"/>
        <v>242.15646684748967</v>
      </c>
    </row>
    <row r="42" spans="1:6" x14ac:dyDescent="0.25">
      <c r="A42">
        <v>33</v>
      </c>
      <c r="B42" s="11">
        <v>88</v>
      </c>
      <c r="C42">
        <f t="shared" si="3"/>
        <v>5000</v>
      </c>
      <c r="D42" s="19">
        <v>26027.700760401109</v>
      </c>
      <c r="E42">
        <f t="shared" si="1"/>
        <v>0.27535119735406888</v>
      </c>
      <c r="F42">
        <f t="shared" si="2"/>
        <v>201.2627580893826</v>
      </c>
    </row>
    <row r="43" spans="1:6" x14ac:dyDescent="0.25">
      <c r="A43">
        <v>34</v>
      </c>
      <c r="B43" s="11">
        <v>89</v>
      </c>
      <c r="C43">
        <f t="shared" si="3"/>
        <v>5000</v>
      </c>
      <c r="D43" s="19">
        <v>22627.658335075572</v>
      </c>
      <c r="E43">
        <f t="shared" si="1"/>
        <v>0.23938160628314437</v>
      </c>
      <c r="F43">
        <f t="shared" si="2"/>
        <v>165.06741955732866</v>
      </c>
    </row>
    <row r="44" spans="1:6" x14ac:dyDescent="0.25">
      <c r="A44">
        <v>35</v>
      </c>
      <c r="B44" s="11">
        <v>90</v>
      </c>
      <c r="C44">
        <f t="shared" si="3"/>
        <v>5000</v>
      </c>
      <c r="D44" s="19">
        <v>19385.074232094208</v>
      </c>
      <c r="E44">
        <f t="shared" si="1"/>
        <v>0.20507779191643008</v>
      </c>
      <c r="F44">
        <f t="shared" si="2"/>
        <v>133.40845443064057</v>
      </c>
    </row>
    <row r="45" spans="1:6" x14ac:dyDescent="0.25">
      <c r="A45">
        <v>36</v>
      </c>
      <c r="B45" s="11">
        <v>91</v>
      </c>
      <c r="C45">
        <f t="shared" si="3"/>
        <v>5000</v>
      </c>
      <c r="D45" s="19">
        <v>16339.886533141955</v>
      </c>
      <c r="E45">
        <f t="shared" si="1"/>
        <v>0.17286226558956821</v>
      </c>
      <c r="F45">
        <f t="shared" si="2"/>
        <v>106.0862396257828</v>
      </c>
    </row>
    <row r="46" spans="1:6" x14ac:dyDescent="0.25">
      <c r="A46">
        <v>37</v>
      </c>
      <c r="B46" s="11">
        <v>92</v>
      </c>
      <c r="C46">
        <f t="shared" si="3"/>
        <v>5000</v>
      </c>
      <c r="D46" s="19">
        <v>13528.307936539579</v>
      </c>
      <c r="E46">
        <f t="shared" si="1"/>
        <v>0.14311812721345119</v>
      </c>
      <c r="F46">
        <f t="shared" si="2"/>
        <v>82.860516126930278</v>
      </c>
    </row>
    <row r="47" spans="1:6" x14ac:dyDescent="0.25">
      <c r="A47">
        <v>38</v>
      </c>
      <c r="B47" s="11">
        <v>93</v>
      </c>
      <c r="C47">
        <f t="shared" si="3"/>
        <v>5000</v>
      </c>
      <c r="D47" s="19">
        <v>10980.751148536963</v>
      </c>
      <c r="E47">
        <f t="shared" si="1"/>
        <v>0.11616711765784586</v>
      </c>
      <c r="F47">
        <f t="shared" si="2"/>
        <v>63.44981176726079</v>
      </c>
    </row>
    <row r="48" spans="1:6" x14ac:dyDescent="0.25">
      <c r="A48">
        <v>39</v>
      </c>
      <c r="B48" s="11">
        <v>94</v>
      </c>
      <c r="C48">
        <f t="shared" si="3"/>
        <v>5000</v>
      </c>
      <c r="D48" s="19">
        <v>8719.8674746546258</v>
      </c>
      <c r="E48">
        <f t="shared" si="1"/>
        <v>9.2248868696381547E-2</v>
      </c>
      <c r="F48">
        <f t="shared" si="2"/>
        <v>47.533775189973525</v>
      </c>
    </row>
    <row r="49" spans="1:6" x14ac:dyDescent="0.25">
      <c r="A49">
        <v>40</v>
      </c>
      <c r="B49" s="11">
        <v>95</v>
      </c>
      <c r="C49">
        <f t="shared" si="3"/>
        <v>5000</v>
      </c>
      <c r="D49" s="19">
        <v>6758.9146339466306</v>
      </c>
      <c r="E49">
        <f t="shared" si="1"/>
        <v>7.1503635853329292E-2</v>
      </c>
      <c r="F49">
        <f t="shared" si="2"/>
        <v>34.758699533865055</v>
      </c>
    </row>
    <row r="50" spans="1:6" x14ac:dyDescent="0.25">
      <c r="A50">
        <v>41</v>
      </c>
      <c r="B50" s="11">
        <v>96</v>
      </c>
      <c r="C50">
        <f t="shared" si="3"/>
        <v>5000</v>
      </c>
      <c r="D50" s="19">
        <v>5100.6800443612201</v>
      </c>
      <c r="E50">
        <f t="shared" si="1"/>
        <v>5.3960907667712978E-2</v>
      </c>
      <c r="F50">
        <f t="shared" si="2"/>
        <v>24.746214595244012</v>
      </c>
    </row>
    <row r="51" spans="1:6" x14ac:dyDescent="0.25">
      <c r="A51">
        <v>42</v>
      </c>
      <c r="B51" s="11">
        <v>97</v>
      </c>
      <c r="C51">
        <f t="shared" si="3"/>
        <v>5000</v>
      </c>
      <c r="D51" s="19">
        <v>3737.1610527800717</v>
      </c>
      <c r="E51">
        <f t="shared" si="1"/>
        <v>3.9536022795896283E-2</v>
      </c>
      <c r="F51">
        <f t="shared" si="2"/>
        <v>17.10474648233528</v>
      </c>
    </row>
    <row r="52" spans="1:6" x14ac:dyDescent="0.25">
      <c r="A52">
        <v>43</v>
      </c>
      <c r="B52" s="11">
        <v>98</v>
      </c>
      <c r="C52">
        <f t="shared" si="3"/>
        <v>5000</v>
      </c>
      <c r="D52" s="19">
        <v>2650.1366386468148</v>
      </c>
      <c r="E52">
        <f t="shared" si="1"/>
        <v>2.803621815544656E-2</v>
      </c>
      <c r="F52">
        <f t="shared" si="2"/>
        <v>11.44292966738246</v>
      </c>
    </row>
    <row r="53" spans="1:6" x14ac:dyDescent="0.25">
      <c r="A53">
        <v>44</v>
      </c>
      <c r="B53" s="11">
        <v>99</v>
      </c>
      <c r="C53">
        <f t="shared" si="3"/>
        <v>5000</v>
      </c>
      <c r="D53" s="19">
        <v>1812.6567709835554</v>
      </c>
      <c r="E53">
        <f t="shared" si="1"/>
        <v>1.9176385070541681E-2</v>
      </c>
      <c r="F53">
        <f t="shared" si="2"/>
        <v>7.3837787459455386</v>
      </c>
    </row>
    <row r="54" spans="1:6" x14ac:dyDescent="0.25">
      <c r="A54">
        <v>45</v>
      </c>
      <c r="B54" s="11">
        <v>100</v>
      </c>
      <c r="C54">
        <f t="shared" si="3"/>
        <v>5000</v>
      </c>
      <c r="D54" s="19">
        <v>1191.3379783005612</v>
      </c>
      <c r="E54">
        <f t="shared" si="1"/>
        <v>1.2603354472151997E-2</v>
      </c>
      <c r="F54">
        <f t="shared" si="2"/>
        <v>4.5781731972494422</v>
      </c>
    </row>
    <row r="55" spans="1:6" x14ac:dyDescent="0.25">
      <c r="A55">
        <v>46</v>
      </c>
      <c r="B55" s="11">
        <v>101</v>
      </c>
      <c r="C55">
        <f t="shared" si="3"/>
        <v>5000</v>
      </c>
      <c r="D55" s="19">
        <v>749.21132013686406</v>
      </c>
      <c r="E55">
        <f t="shared" si="1"/>
        <v>7.9260260431751224E-3</v>
      </c>
      <c r="F55">
        <f t="shared" si="2"/>
        <v>2.7161621760828552</v>
      </c>
    </row>
    <row r="56" spans="1:6" x14ac:dyDescent="0.25">
      <c r="A56">
        <v>47</v>
      </c>
      <c r="B56" s="11">
        <v>102</v>
      </c>
      <c r="C56">
        <f t="shared" si="3"/>
        <v>5000</v>
      </c>
      <c r="D56" s="19">
        <v>448.75552428481654</v>
      </c>
      <c r="E56">
        <f t="shared" si="1"/>
        <v>4.7474562608723079E-3</v>
      </c>
      <c r="F56">
        <f t="shared" si="2"/>
        <v>1.5348124346807903</v>
      </c>
    </row>
    <row r="57" spans="1:6" x14ac:dyDescent="0.25">
      <c r="A57">
        <v>48</v>
      </c>
      <c r="B57" s="11">
        <v>103</v>
      </c>
      <c r="C57">
        <f t="shared" si="3"/>
        <v>5000</v>
      </c>
      <c r="D57" s="19">
        <v>254.69816932652117</v>
      </c>
      <c r="E57">
        <f t="shared" si="1"/>
        <v>2.6944925536659735E-3</v>
      </c>
      <c r="F57">
        <f t="shared" si="2"/>
        <v>0.82179871788844905</v>
      </c>
    </row>
    <row r="58" spans="1:6" x14ac:dyDescent="0.25">
      <c r="A58">
        <v>49</v>
      </c>
      <c r="B58" s="11">
        <v>104</v>
      </c>
      <c r="C58">
        <f t="shared" si="3"/>
        <v>5000</v>
      </c>
      <c r="D58" s="19">
        <v>136.20489462101577</v>
      </c>
      <c r="E58">
        <f t="shared" si="1"/>
        <v>1.4409333027387817E-3</v>
      </c>
      <c r="F58">
        <f t="shared" si="2"/>
        <v>0.4145973150118511</v>
      </c>
    </row>
    <row r="59" spans="1:6" x14ac:dyDescent="0.25">
      <c r="A59">
        <v>50</v>
      </c>
      <c r="B59" s="11">
        <v>105</v>
      </c>
      <c r="C59">
        <f t="shared" si="3"/>
        <v>5000</v>
      </c>
      <c r="D59" s="19">
        <v>68.201218422398213</v>
      </c>
      <c r="E59">
        <f t="shared" si="1"/>
        <v>7.2151156671452078E-4</v>
      </c>
      <c r="F59">
        <f t="shared" si="2"/>
        <v>0.19584840494362638</v>
      </c>
    </row>
    <row r="60" spans="1:6" x14ac:dyDescent="0.25">
      <c r="A60">
        <v>51</v>
      </c>
      <c r="B60" s="11">
        <v>106</v>
      </c>
      <c r="C60">
        <f t="shared" si="3"/>
        <v>5000</v>
      </c>
      <c r="D60" s="19">
        <v>31.75556478484901</v>
      </c>
      <c r="E60">
        <f t="shared" si="1"/>
        <v>3.3594718437312052E-4</v>
      </c>
      <c r="F60">
        <f t="shared" si="2"/>
        <v>8.6028407059181439E-2</v>
      </c>
    </row>
    <row r="61" spans="1:6" x14ac:dyDescent="0.25">
      <c r="A61">
        <v>52</v>
      </c>
      <c r="B61" s="11">
        <v>107</v>
      </c>
      <c r="C61">
        <f t="shared" si="3"/>
        <v>5000</v>
      </c>
      <c r="D61" s="19">
        <v>13.644437629507591</v>
      </c>
      <c r="E61">
        <f t="shared" si="1"/>
        <v>1.4434668175622323E-4</v>
      </c>
      <c r="F61">
        <f t="shared" si="2"/>
        <v>3.4871595257300429E-2</v>
      </c>
    </row>
    <row r="62" spans="1:6" x14ac:dyDescent="0.25">
      <c r="A62">
        <v>53</v>
      </c>
      <c r="B62" s="11">
        <v>108</v>
      </c>
      <c r="C62">
        <f t="shared" si="3"/>
        <v>5000</v>
      </c>
      <c r="D62" s="19">
        <v>5.3645110648248515</v>
      </c>
      <c r="E62">
        <f t="shared" si="1"/>
        <v>5.6752018110104861E-5</v>
      </c>
      <c r="F62">
        <f t="shared" si="2"/>
        <v>1.2934226294981576E-2</v>
      </c>
    </row>
    <row r="63" spans="1:6" x14ac:dyDescent="0.25">
      <c r="A63">
        <v>54</v>
      </c>
      <c r="B63" s="11">
        <v>109</v>
      </c>
      <c r="C63">
        <f t="shared" si="3"/>
        <v>5000</v>
      </c>
      <c r="D63" s="19">
        <v>1.9120007475945473</v>
      </c>
      <c r="E63">
        <f t="shared" si="1"/>
        <v>2.0227360842914503E-5</v>
      </c>
      <c r="F63">
        <f t="shared" si="2"/>
        <v>4.3490309876106723E-3</v>
      </c>
    </row>
    <row r="65" spans="1:6" x14ac:dyDescent="0.25">
      <c r="A65" t="s">
        <v>16</v>
      </c>
      <c r="F65">
        <f>SUM(F9:F63)</f>
        <v>65554.11462433885</v>
      </c>
    </row>
  </sheetData>
  <pageMargins left="0.7" right="0.7" top="0.75" bottom="0.75" header="0.3" footer="0.3"/>
  <pageSetup orientation="portrait" r:id="rId1"/>
  <header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Annuity Certain</vt:lpstr>
      <vt:lpstr>Females</vt:lpstr>
      <vt:lpstr>6.2</vt:lpstr>
      <vt:lpstr>ELT16</vt:lpstr>
      <vt:lpstr>EQ5.2</vt:lpstr>
      <vt:lpstr>Stochastic Projection</vt:lpstr>
      <vt:lpstr>4.7 data</vt:lpstr>
      <vt:lpstr>P5.1</vt:lpstr>
      <vt:lpstr>5.2</vt:lpstr>
      <vt:lpstr>P5.2</vt:lpstr>
      <vt:lpstr>5.3</vt:lpstr>
      <vt:lpstr>P5.3</vt:lpstr>
      <vt:lpstr>5.5</vt:lpstr>
    </vt:vector>
  </TitlesOfParts>
  <Company>Australian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Butt</dc:creator>
  <cp:keywords>NOT-APPL</cp:keywords>
  <dc:description>NOT-APPL</dc:description>
  <cp:lastModifiedBy>nandan.u.sukthankar@noexternalmail.hsbc.com</cp:lastModifiedBy>
  <dcterms:created xsi:type="dcterms:W3CDTF">2015-01-12T03:26:26Z</dcterms:created>
  <dcterms:modified xsi:type="dcterms:W3CDTF">2017-11-14T12:37:21Z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NOT-APPL</vt:lpwstr>
  </property>
  <property fmtid="{D5CDD505-2E9C-101B-9397-08002B2CF9AE}" pid="3" name="Source">
    <vt:lpwstr>External</vt:lpwstr>
  </property>
  <property fmtid="{D5CDD505-2E9C-101B-9397-08002B2CF9AE}" pid="4" name="Footers">
    <vt:lpwstr>External No Footers</vt:lpwstr>
  </property>
  <property fmtid="{D5CDD505-2E9C-101B-9397-08002B2CF9AE}" pid="5" name="DocClassification">
    <vt:lpwstr>CLANOTAPP</vt:lpwstr>
  </property>
</Properties>
</file>