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cuments\Kuliah\semester 7\SPK\"/>
    </mc:Choice>
  </mc:AlternateContent>
  <xr:revisionPtr revIDLastSave="0" documentId="13_ncr:1_{D8319ACC-BD88-4E70-B989-18D56664BAB5}" xr6:coauthVersionLast="47" xr6:coauthVersionMax="47" xr10:uidLastSave="{00000000-0000-0000-0000-000000000000}"/>
  <bookViews>
    <workbookView xWindow="-108" yWindow="-108" windowWidth="23256" windowHeight="12456" activeTab="1" xr2:uid="{85F92E73-38B3-4682-BFDA-C8D674E97EA9}"/>
  </bookViews>
  <sheets>
    <sheet name="base" sheetId="5" r:id="rId1"/>
    <sheet name="WP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8" i="2" l="1"/>
  <c r="C66" i="2"/>
  <c r="C51" i="2"/>
  <c r="C50" i="2"/>
  <c r="C52" i="2"/>
  <c r="C53" i="2"/>
  <c r="C54" i="2"/>
  <c r="C55" i="2"/>
  <c r="C56" i="2"/>
  <c r="C57" i="2"/>
  <c r="C58" i="2"/>
  <c r="C49" i="2"/>
  <c r="F29" i="2"/>
  <c r="C24" i="2"/>
  <c r="C29" i="2" s="1"/>
  <c r="C59" i="2" l="1"/>
  <c r="E29" i="2"/>
  <c r="D29" i="2"/>
  <c r="C70" i="2" l="1"/>
  <c r="C72" i="2"/>
  <c r="C73" i="2"/>
  <c r="C64" i="2"/>
  <c r="C69" i="2"/>
  <c r="C71" i="2"/>
  <c r="C65" i="2"/>
  <c r="C67" i="2"/>
  <c r="G29" i="2"/>
  <c r="C74" i="2" l="1"/>
</calcChain>
</file>

<file path=xl/sharedStrings.xml><?xml version="1.0" encoding="utf-8"?>
<sst xmlns="http://schemas.openxmlformats.org/spreadsheetml/2006/main" count="154" uniqueCount="63">
  <si>
    <t>jarak</t>
  </si>
  <si>
    <t>pelayanan</t>
  </si>
  <si>
    <t>rasa</t>
  </si>
  <si>
    <t>harga</t>
  </si>
  <si>
    <t>Warteg Margonda</t>
  </si>
  <si>
    <t>Warteg Moro Seneng2</t>
  </si>
  <si>
    <t>Warteg Dua Bahagia 24</t>
  </si>
  <si>
    <t>Warteg Mamoka Bahari</t>
  </si>
  <si>
    <t>Warteg Pakde</t>
  </si>
  <si>
    <t>Warteg Ibu Dewi</t>
  </si>
  <si>
    <t>Atun Warteg</t>
  </si>
  <si>
    <t>Warteg Bahari Ibu Tuti</t>
  </si>
  <si>
    <t>Warteg Kharisma Bahari</t>
  </si>
  <si>
    <t>Nama Warteg</t>
  </si>
  <si>
    <t>Alternatif</t>
  </si>
  <si>
    <t>kode</t>
  </si>
  <si>
    <t>Warteg Dimas Pro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</si>
  <si>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</si>
  <si>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</si>
  <si>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</si>
  <si>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</si>
  <si>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</si>
  <si>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</si>
  <si>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</si>
  <si>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</si>
  <si>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</si>
  <si>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</si>
  <si>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Tabel Alternatif</t>
  </si>
  <si>
    <t>Tabel kriteria</t>
  </si>
  <si>
    <t>kriteria</t>
  </si>
  <si>
    <t>bobot</t>
  </si>
  <si>
    <t>jenis</t>
  </si>
  <si>
    <t>jumlah</t>
  </si>
  <si>
    <t>biaya</t>
  </si>
  <si>
    <t>keuntungan</t>
  </si>
  <si>
    <t>C1</t>
  </si>
  <si>
    <t>C2</t>
  </si>
  <si>
    <t>C3</t>
  </si>
  <si>
    <t>C4</t>
  </si>
  <si>
    <t>Bobot</t>
  </si>
  <si>
    <t>Keinginan</t>
  </si>
  <si>
    <t>Tidak Menarik</t>
  </si>
  <si>
    <t>Kurang Menarik</t>
  </si>
  <si>
    <t>Cukup Menarik</t>
  </si>
  <si>
    <t>Menarik</t>
  </si>
  <si>
    <t>Sangat Menarik</t>
  </si>
  <si>
    <t>Kriteria</t>
  </si>
  <si>
    <t>∑ wj</t>
  </si>
  <si>
    <t>Penghitungan nilai relatif nilai bobot awal (wj). Dimana total ∑ wj = 1</t>
  </si>
  <si>
    <t>Matriks perbandingan alternatif dan kriteria</t>
  </si>
  <si>
    <t>Menentukan nilai vektor S</t>
  </si>
  <si>
    <t>S</t>
  </si>
  <si>
    <t>Bobot keinginan</t>
  </si>
  <si>
    <t>Menentukan nilai vektor</t>
  </si>
  <si>
    <t>V</t>
  </si>
  <si>
    <t>Me-ranking nilai Vector</t>
  </si>
  <si>
    <t>Nilai Vector</t>
  </si>
  <si>
    <t>Ranking</t>
  </si>
  <si>
    <t>Bobot masing-masing kriteria</t>
  </si>
  <si>
    <t>Nilai Alternatif tertinggi adalah A1, yang berarti A1 atau Warteg Margonda adalah rekomendasi warteg terbaik</t>
  </si>
  <si>
    <t>note : untuk C2 dan C3 saya menggunakan skala 1-10</t>
  </si>
  <si>
    <t>note: karena C1 dan C4 termasuk biaya atau cost, maka harus dikali minus (-)</t>
  </si>
  <si>
    <t>Warteg Collections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</si>
</sst>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p&quot;* #,##0.00_-;\-&quot;Rp&quot;* #,##0.00_-;_-&quot;Rp&quot;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8"/>
      <name val="Calibri"/>
      <family val="2"/>
      <scheme val="minor"/>
    </font>
    <font>
      <sz val="11"/>
      <color theme="1"/>
      <name val="Calibri"/>
      <family val="2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rgb="FFCCCCCC"/>
      </bottom>
      <diagonal/>
    </border>
    <border>
      <left style="medium">
        <color indexed="64"/>
      </left>
      <right style="medium">
        <color indexed="64"/>
      </right>
      <top style="medium">
        <color rgb="FFCCCCCC"/>
      </top>
      <bottom style="medium">
        <color rgb="FFCCCCCC"/>
      </bottom>
      <diagonal/>
    </border>
    <border>
      <left style="medium">
        <color indexed="64"/>
      </left>
      <right style="medium">
        <color indexed="64"/>
      </right>
      <top style="medium">
        <color rgb="FFCCCCCC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4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7" xfId="0" applyBorder="1"/>
    <xf numFmtId="0" fontId="0" fillId="0" borderId="8" xfId="0" applyBorder="1"/>
    <xf numFmtId="0" fontId="0" fillId="0" borderId="0" xfId="0" applyBorder="1"/>
    <xf numFmtId="0" fontId="0" fillId="0" borderId="10" xfId="0" applyBorder="1"/>
    <xf numFmtId="0" fontId="0" fillId="0" borderId="1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" xfId="0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2" borderId="17" xfId="0" applyFont="1" applyFill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0" fillId="0" borderId="9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3" xfId="0" applyFont="1" applyBorder="1"/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7" xfId="1" applyNumberFormat="1" applyFont="1" applyBorder="1" applyAlignment="1">
      <alignment horizontal="center"/>
    </xf>
    <xf numFmtId="0" fontId="0" fillId="0" borderId="9" xfId="1" applyNumberFormat="1" applyFont="1" applyBorder="1" applyAlignment="1">
      <alignment horizontal="center"/>
    </xf>
    <xf numFmtId="0" fontId="0" fillId="0" borderId="12" xfId="1" applyNumberFormat="1" applyFont="1" applyBorder="1" applyAlignment="1">
      <alignment horizontal="center"/>
    </xf>
    <xf numFmtId="0" fontId="0" fillId="0" borderId="13" xfId="0" applyNumberFormat="1" applyBorder="1"/>
    <xf numFmtId="0" fontId="0" fillId="0" borderId="1" xfId="0" applyNumberFormat="1" applyBorder="1"/>
    <xf numFmtId="0" fontId="2" fillId="0" borderId="1" xfId="0" applyNumberFormat="1" applyFont="1" applyFill="1" applyBorder="1"/>
    <xf numFmtId="0" fontId="0" fillId="0" borderId="1" xfId="0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6" fillId="0" borderId="0" xfId="0" applyFont="1" applyAlignment="1"/>
    <xf numFmtId="0" fontId="0" fillId="0" borderId="0" xfId="0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4"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border outline="0">
        <bottom style="medium">
          <color indexed="64"/>
        </bottom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68BFAE51-499F-4E03-9977-FB7DF21244A7}" name="Table8" displayName="Table8" ref="B78:C88" totalsRowShown="0" headerRowBorderDxfId="2" tableBorderDxfId="3">
  <autoFilter ref="B78:C88" xr:uid="{68BFAE51-499F-4E03-9977-FB7DF21244A7}"/>
  <sortState xmlns:xlrd2="http://schemas.microsoft.com/office/spreadsheetml/2017/richdata2" ref="B79:C88">
    <sortCondition descending="1" ref="C78:C88"/>
  </sortState>
  <tableColumns count="2">
    <tableColumn id="1" xr3:uid="{9EC963EC-AE14-45A7-814B-101464865DC4}" name="Alternatif" dataDxfId="1"/>
    <tableColumn id="2" xr3:uid="{488339CA-A590-4A8D-85E4-2DAA477F1191}" name="V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BF539-A426-4C8C-B399-051199103D2D}">
  <dimension ref="A2:F13"/>
  <sheetViews>
    <sheetView workbookViewId="0">
      <selection activeCell="G12" sqref="G12"/>
    </sheetView>
  </sheetViews>
  <sheetFormatPr defaultRowHeight="14.4" x14ac:dyDescent="0.3"/>
  <cols>
    <col min="1" max="1" width="24.44140625" customWidth="1"/>
  </cols>
  <sheetData>
    <row r="2" spans="1:6" ht="15" thickBot="1" x14ac:dyDescent="0.35">
      <c r="A2" t="s">
        <v>62</v>
      </c>
    </row>
    <row r="3" spans="1:6" ht="15" thickBot="1" x14ac:dyDescent="0.35">
      <c r="A3" s="1" t="s">
        <v>13</v>
      </c>
      <c r="B3" s="8" t="s">
        <v>0</v>
      </c>
      <c r="C3" s="2" t="s">
        <v>2</v>
      </c>
      <c r="D3" s="8" t="s">
        <v>1</v>
      </c>
      <c r="E3" s="3" t="s">
        <v>3</v>
      </c>
    </row>
    <row r="4" spans="1:6" x14ac:dyDescent="0.3">
      <c r="A4" s="5" t="s">
        <v>4</v>
      </c>
      <c r="B4" s="10">
        <v>100</v>
      </c>
      <c r="C4" s="28">
        <v>5</v>
      </c>
      <c r="D4" s="25">
        <v>8</v>
      </c>
      <c r="E4" s="43">
        <v>10000</v>
      </c>
    </row>
    <row r="5" spans="1:6" x14ac:dyDescent="0.3">
      <c r="A5" s="5" t="s">
        <v>5</v>
      </c>
      <c r="B5" s="10">
        <v>300</v>
      </c>
      <c r="C5" s="28">
        <v>7</v>
      </c>
      <c r="D5" s="25">
        <v>7</v>
      </c>
      <c r="E5" s="43">
        <v>10000</v>
      </c>
    </row>
    <row r="6" spans="1:6" x14ac:dyDescent="0.3">
      <c r="A6" s="5" t="s">
        <v>8</v>
      </c>
      <c r="B6" s="10">
        <v>1800</v>
      </c>
      <c r="C6" s="28">
        <v>7</v>
      </c>
      <c r="D6" s="25">
        <v>6</v>
      </c>
      <c r="E6" s="43">
        <v>12000</v>
      </c>
    </row>
    <row r="7" spans="1:6" x14ac:dyDescent="0.3">
      <c r="A7" s="5" t="s">
        <v>12</v>
      </c>
      <c r="B7" s="10">
        <v>1900</v>
      </c>
      <c r="C7" s="28">
        <v>6</v>
      </c>
      <c r="D7" s="25">
        <v>7</v>
      </c>
      <c r="E7" s="43">
        <v>10000</v>
      </c>
    </row>
    <row r="8" spans="1:6" x14ac:dyDescent="0.3">
      <c r="A8" s="5" t="s">
        <v>7</v>
      </c>
      <c r="B8" s="10">
        <v>2000</v>
      </c>
      <c r="C8" s="28">
        <v>8</v>
      </c>
      <c r="D8" s="25">
        <v>7</v>
      </c>
      <c r="E8" s="43">
        <v>13000</v>
      </c>
    </row>
    <row r="9" spans="1:6" x14ac:dyDescent="0.3">
      <c r="A9" s="5" t="s">
        <v>16</v>
      </c>
      <c r="B9" s="10">
        <v>2400</v>
      </c>
      <c r="C9" s="28">
        <v>9</v>
      </c>
      <c r="D9" s="25">
        <v>8</v>
      </c>
      <c r="E9" s="43">
        <v>10000</v>
      </c>
    </row>
    <row r="10" spans="1:6" x14ac:dyDescent="0.3">
      <c r="A10" s="5" t="s">
        <v>9</v>
      </c>
      <c r="B10" s="10">
        <v>3200</v>
      </c>
      <c r="C10" s="28">
        <v>5</v>
      </c>
      <c r="D10" s="25">
        <v>9</v>
      </c>
      <c r="E10" s="43">
        <v>12000</v>
      </c>
    </row>
    <row r="11" spans="1:6" x14ac:dyDescent="0.3">
      <c r="A11" s="5" t="s">
        <v>11</v>
      </c>
      <c r="B11" s="10">
        <v>3500</v>
      </c>
      <c r="C11" s="28">
        <v>8</v>
      </c>
      <c r="D11" s="25">
        <v>8</v>
      </c>
      <c r="E11" s="43">
        <v>11000</v>
      </c>
    </row>
    <row r="12" spans="1:6" x14ac:dyDescent="0.3">
      <c r="A12" s="5" t="s">
        <v>6</v>
      </c>
      <c r="B12" s="10">
        <v>3700</v>
      </c>
      <c r="C12" s="28">
        <v>7</v>
      </c>
      <c r="D12" s="25">
        <v>8</v>
      </c>
      <c r="E12" s="43">
        <v>14000</v>
      </c>
      <c r="F12" s="6"/>
    </row>
    <row r="13" spans="1:6" ht="15" thickBot="1" x14ac:dyDescent="0.35">
      <c r="A13" s="7" t="s">
        <v>10</v>
      </c>
      <c r="B13" s="11">
        <v>3900</v>
      </c>
      <c r="C13" s="50">
        <v>9</v>
      </c>
      <c r="D13" s="26">
        <v>6</v>
      </c>
      <c r="E13" s="44">
        <v>15000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C9DFF-EF32-45FA-9048-A613B7564317}">
  <dimension ref="B3:I91"/>
  <sheetViews>
    <sheetView tabSelected="1" topLeftCell="A76" zoomScale="115" zoomScaleNormal="115" workbookViewId="0">
      <selection activeCell="E87" sqref="E87"/>
    </sheetView>
  </sheetViews>
  <sheetFormatPr defaultRowHeight="14.4" x14ac:dyDescent="0.3"/>
  <cols>
    <col min="2" max="2" width="39.109375" customWidth="1"/>
    <col min="3" max="3" width="11" customWidth="1"/>
    <col min="4" max="4" width="12.5546875" customWidth="1"/>
    <col min="5" max="5" width="15.21875" customWidth="1"/>
    <col min="6" max="6" width="13.77734375" bestFit="1" customWidth="1"/>
    <col min="8" max="8" width="8.77734375" customWidth="1"/>
    <col min="9" max="9" width="15.109375" customWidth="1"/>
  </cols>
  <sheetData>
    <row r="3" spans="2:3" ht="15" thickBot="1" x14ac:dyDescent="0.35">
      <c r="B3" t="s">
        <v>27</v>
      </c>
    </row>
    <row r="4" spans="2:3" ht="15" thickBot="1" x14ac:dyDescent="0.35">
      <c r="B4" s="19" t="s">
        <v>14</v>
      </c>
      <c r="C4" s="19" t="s">
        <v>15</v>
      </c>
    </row>
    <row r="5" spans="2:3" ht="15" thickBot="1" x14ac:dyDescent="0.35">
      <c r="B5" s="13" t="s">
        <v>4</v>
      </c>
      <c r="C5" s="17" t="s">
        <v>17</v>
      </c>
    </row>
    <row r="6" spans="2:3" ht="15" thickBot="1" x14ac:dyDescent="0.35">
      <c r="B6" s="14" t="s">
        <v>5</v>
      </c>
      <c r="C6" s="17" t="s">
        <v>18</v>
      </c>
    </row>
    <row r="7" spans="2:3" ht="15" thickBot="1" x14ac:dyDescent="0.35">
      <c r="B7" s="15" t="s">
        <v>8</v>
      </c>
      <c r="C7" s="17" t="s">
        <v>19</v>
      </c>
    </row>
    <row r="8" spans="2:3" ht="15" thickBot="1" x14ac:dyDescent="0.35">
      <c r="B8" s="14" t="s">
        <v>12</v>
      </c>
      <c r="C8" s="17" t="s">
        <v>20</v>
      </c>
    </row>
    <row r="9" spans="2:3" ht="15" thickBot="1" x14ac:dyDescent="0.35">
      <c r="B9" s="15" t="s">
        <v>7</v>
      </c>
      <c r="C9" s="17" t="s">
        <v>21</v>
      </c>
    </row>
    <row r="10" spans="2:3" ht="15" thickBot="1" x14ac:dyDescent="0.35">
      <c r="B10" s="14" t="s">
        <v>16</v>
      </c>
      <c r="C10" s="17" t="s">
        <v>22</v>
      </c>
    </row>
    <row r="11" spans="2:3" ht="15" thickBot="1" x14ac:dyDescent="0.35">
      <c r="B11" s="15" t="s">
        <v>9</v>
      </c>
      <c r="C11" s="17" t="s">
        <v>23</v>
      </c>
    </row>
    <row r="12" spans="2:3" ht="15" thickBot="1" x14ac:dyDescent="0.35">
      <c r="B12" s="14" t="s">
        <v>11</v>
      </c>
      <c r="C12" s="17" t="s">
        <v>24</v>
      </c>
    </row>
    <row r="13" spans="2:3" ht="15" thickBot="1" x14ac:dyDescent="0.35">
      <c r="B13" s="15" t="s">
        <v>6</v>
      </c>
      <c r="C13" s="17" t="s">
        <v>25</v>
      </c>
    </row>
    <row r="14" spans="2:3" ht="15" thickBot="1" x14ac:dyDescent="0.35">
      <c r="B14" s="16" t="s">
        <v>10</v>
      </c>
      <c r="C14" s="18" t="s">
        <v>26</v>
      </c>
    </row>
    <row r="18" spans="2:9" ht="15" thickBot="1" x14ac:dyDescent="0.35">
      <c r="B18" t="s">
        <v>28</v>
      </c>
      <c r="H18" t="s">
        <v>58</v>
      </c>
    </row>
    <row r="19" spans="2:9" ht="15" thickBot="1" x14ac:dyDescent="0.35">
      <c r="B19" s="8" t="s">
        <v>29</v>
      </c>
      <c r="C19" s="8" t="s">
        <v>30</v>
      </c>
      <c r="D19" s="8" t="s">
        <v>31</v>
      </c>
      <c r="E19" s="3" t="s">
        <v>15</v>
      </c>
      <c r="H19" s="19" t="s">
        <v>39</v>
      </c>
      <c r="I19" s="27" t="s">
        <v>40</v>
      </c>
    </row>
    <row r="20" spans="2:9" ht="15" thickBot="1" x14ac:dyDescent="0.35">
      <c r="B20" s="9" t="s">
        <v>0</v>
      </c>
      <c r="C20" s="9">
        <v>3</v>
      </c>
      <c r="D20" s="9" t="s">
        <v>33</v>
      </c>
      <c r="E20" s="4" t="s">
        <v>35</v>
      </c>
      <c r="H20" s="25">
        <v>1</v>
      </c>
      <c r="I20" s="17" t="s">
        <v>41</v>
      </c>
    </row>
    <row r="21" spans="2:9" ht="15" thickBot="1" x14ac:dyDescent="0.35">
      <c r="B21" s="10" t="s">
        <v>2</v>
      </c>
      <c r="C21" s="10">
        <v>4</v>
      </c>
      <c r="D21" s="10" t="s">
        <v>34</v>
      </c>
      <c r="E21" s="4" t="s">
        <v>36</v>
      </c>
      <c r="H21" s="25">
        <v>2</v>
      </c>
      <c r="I21" s="17" t="s">
        <v>42</v>
      </c>
    </row>
    <row r="22" spans="2:9" ht="15" thickBot="1" x14ac:dyDescent="0.35">
      <c r="B22" s="10" t="s">
        <v>1</v>
      </c>
      <c r="C22" s="10">
        <v>2</v>
      </c>
      <c r="D22" s="10" t="s">
        <v>34</v>
      </c>
      <c r="E22" s="4" t="s">
        <v>37</v>
      </c>
      <c r="H22" s="25">
        <v>3</v>
      </c>
      <c r="I22" s="17" t="s">
        <v>43</v>
      </c>
    </row>
    <row r="23" spans="2:9" ht="15" thickBot="1" x14ac:dyDescent="0.35">
      <c r="B23" s="11" t="s">
        <v>3</v>
      </c>
      <c r="C23" s="11">
        <v>5</v>
      </c>
      <c r="D23" s="11" t="s">
        <v>33</v>
      </c>
      <c r="E23" s="4" t="s">
        <v>38</v>
      </c>
      <c r="H23" s="25">
        <v>4</v>
      </c>
      <c r="I23" s="17" t="s">
        <v>44</v>
      </c>
    </row>
    <row r="24" spans="2:9" ht="15" thickBot="1" x14ac:dyDescent="0.35">
      <c r="B24" s="8" t="s">
        <v>32</v>
      </c>
      <c r="C24" s="20">
        <f>SUM(C20:C23)</f>
        <v>14</v>
      </c>
      <c r="D24" s="2"/>
      <c r="E24" s="3"/>
      <c r="H24" s="26">
        <v>5</v>
      </c>
      <c r="I24" s="18" t="s">
        <v>45</v>
      </c>
    </row>
    <row r="26" spans="2:9" ht="15" thickBot="1" x14ac:dyDescent="0.35">
      <c r="B26" t="s">
        <v>48</v>
      </c>
    </row>
    <row r="27" spans="2:9" ht="15" thickBot="1" x14ac:dyDescent="0.35">
      <c r="B27" s="29" t="s">
        <v>39</v>
      </c>
      <c r="C27" s="31" t="s">
        <v>46</v>
      </c>
      <c r="D27" s="32"/>
      <c r="E27" s="32"/>
      <c r="F27" s="32"/>
      <c r="G27" s="35"/>
    </row>
    <row r="28" spans="2:9" ht="15" thickBot="1" x14ac:dyDescent="0.35">
      <c r="B28" s="30"/>
      <c r="C28" s="19" t="s">
        <v>35</v>
      </c>
      <c r="D28" s="19" t="s">
        <v>36</v>
      </c>
      <c r="E28" s="19" t="s">
        <v>37</v>
      </c>
      <c r="F28" s="33" t="s">
        <v>38</v>
      </c>
      <c r="G28" s="36" t="s">
        <v>47</v>
      </c>
    </row>
    <row r="29" spans="2:9" ht="15" thickBot="1" x14ac:dyDescent="0.35">
      <c r="B29" s="34" t="s">
        <v>52</v>
      </c>
      <c r="C29" s="19">
        <f>C20/C24</f>
        <v>0.21428571428571427</v>
      </c>
      <c r="D29" s="33">
        <f>C21/C24</f>
        <v>0.2857142857142857</v>
      </c>
      <c r="E29" s="19">
        <f>C22/C24</f>
        <v>0.14285714285714285</v>
      </c>
      <c r="F29" s="33">
        <f>C23/14</f>
        <v>0.35714285714285715</v>
      </c>
      <c r="G29" s="37">
        <f>SUM(C29:F29)</f>
        <v>1</v>
      </c>
    </row>
    <row r="32" spans="2:9" ht="15" thickBot="1" x14ac:dyDescent="0.35">
      <c r="B32" t="s">
        <v>49</v>
      </c>
    </row>
    <row r="33" spans="2:9" ht="15" thickBot="1" x14ac:dyDescent="0.35">
      <c r="B33" s="29" t="s">
        <v>14</v>
      </c>
      <c r="C33" s="38" t="s">
        <v>46</v>
      </c>
      <c r="D33" s="38"/>
      <c r="E33" s="38"/>
      <c r="F33" s="39"/>
    </row>
    <row r="34" spans="2:9" ht="15" thickBot="1" x14ac:dyDescent="0.35">
      <c r="B34" s="30"/>
      <c r="C34" s="12" t="s">
        <v>35</v>
      </c>
      <c r="D34" s="12" t="s">
        <v>36</v>
      </c>
      <c r="E34" s="12" t="s">
        <v>37</v>
      </c>
      <c r="F34" s="12" t="s">
        <v>38</v>
      </c>
      <c r="G34" s="5"/>
      <c r="H34" s="53"/>
      <c r="I34" t="s">
        <v>60</v>
      </c>
    </row>
    <row r="35" spans="2:9" x14ac:dyDescent="0.3">
      <c r="B35" s="25" t="s">
        <v>17</v>
      </c>
      <c r="C35" s="21">
        <v>100</v>
      </c>
      <c r="D35" s="24">
        <v>5</v>
      </c>
      <c r="E35" s="24">
        <v>8</v>
      </c>
      <c r="F35" s="42">
        <v>10000</v>
      </c>
      <c r="G35" s="5"/>
    </row>
    <row r="36" spans="2:9" x14ac:dyDescent="0.3">
      <c r="B36" s="25" t="s">
        <v>18</v>
      </c>
      <c r="C36" s="22">
        <v>300</v>
      </c>
      <c r="D36" s="25">
        <v>7</v>
      </c>
      <c r="E36" s="25">
        <v>7</v>
      </c>
      <c r="F36" s="43">
        <v>10000</v>
      </c>
      <c r="H36" s="6"/>
    </row>
    <row r="37" spans="2:9" x14ac:dyDescent="0.3">
      <c r="B37" s="25" t="s">
        <v>19</v>
      </c>
      <c r="C37" s="22">
        <v>1800</v>
      </c>
      <c r="D37" s="25">
        <v>7</v>
      </c>
      <c r="E37" s="25">
        <v>6</v>
      </c>
      <c r="F37" s="43">
        <v>12000</v>
      </c>
    </row>
    <row r="38" spans="2:9" x14ac:dyDescent="0.3">
      <c r="B38" s="25" t="s">
        <v>20</v>
      </c>
      <c r="C38" s="22">
        <v>1900</v>
      </c>
      <c r="D38" s="25">
        <v>6</v>
      </c>
      <c r="E38" s="25">
        <v>7</v>
      </c>
      <c r="F38" s="43">
        <v>10000</v>
      </c>
    </row>
    <row r="39" spans="2:9" x14ac:dyDescent="0.3">
      <c r="B39" s="25" t="s">
        <v>21</v>
      </c>
      <c r="C39" s="22">
        <v>2000</v>
      </c>
      <c r="D39" s="25">
        <v>8</v>
      </c>
      <c r="E39" s="25">
        <v>7</v>
      </c>
      <c r="F39" s="43">
        <v>13000</v>
      </c>
    </row>
    <row r="40" spans="2:9" x14ac:dyDescent="0.3">
      <c r="B40" s="25" t="s">
        <v>22</v>
      </c>
      <c r="C40" s="22">
        <v>2400</v>
      </c>
      <c r="D40" s="25">
        <v>9</v>
      </c>
      <c r="E40" s="25">
        <v>8</v>
      </c>
      <c r="F40" s="43">
        <v>10000</v>
      </c>
    </row>
    <row r="41" spans="2:9" x14ac:dyDescent="0.3">
      <c r="B41" s="25" t="s">
        <v>23</v>
      </c>
      <c r="C41" s="22">
        <v>3200</v>
      </c>
      <c r="D41" s="25">
        <v>5</v>
      </c>
      <c r="E41" s="25">
        <v>9</v>
      </c>
      <c r="F41" s="43">
        <v>12000</v>
      </c>
    </row>
    <row r="42" spans="2:9" x14ac:dyDescent="0.3">
      <c r="B42" s="25" t="s">
        <v>24</v>
      </c>
      <c r="C42" s="22">
        <v>3500</v>
      </c>
      <c r="D42" s="25">
        <v>8</v>
      </c>
      <c r="E42" s="25">
        <v>8</v>
      </c>
      <c r="F42" s="43">
        <v>11000</v>
      </c>
    </row>
    <row r="43" spans="2:9" x14ac:dyDescent="0.3">
      <c r="B43" s="25" t="s">
        <v>25</v>
      </c>
      <c r="C43" s="22">
        <v>3700</v>
      </c>
      <c r="D43" s="25">
        <v>7</v>
      </c>
      <c r="E43" s="25">
        <v>8</v>
      </c>
      <c r="F43" s="43">
        <v>14000</v>
      </c>
    </row>
    <row r="44" spans="2:9" ht="15" thickBot="1" x14ac:dyDescent="0.35">
      <c r="B44" s="26" t="s">
        <v>26</v>
      </c>
      <c r="C44" s="23">
        <v>3900</v>
      </c>
      <c r="D44" s="26">
        <v>9</v>
      </c>
      <c r="E44" s="26">
        <v>6</v>
      </c>
      <c r="F44" s="44">
        <v>15000</v>
      </c>
    </row>
    <row r="47" spans="2:9" ht="15" thickBot="1" x14ac:dyDescent="0.35">
      <c r="B47" s="40" t="s">
        <v>50</v>
      </c>
    </row>
    <row r="48" spans="2:9" ht="15" thickBot="1" x14ac:dyDescent="0.35">
      <c r="B48" s="41" t="s">
        <v>14</v>
      </c>
      <c r="C48" s="19" t="s">
        <v>51</v>
      </c>
      <c r="E48" s="8" t="s">
        <v>52</v>
      </c>
      <c r="F48" s="2">
        <v>-0.214285714285714</v>
      </c>
      <c r="G48" s="2">
        <v>0.2857142857142857</v>
      </c>
      <c r="H48" s="2">
        <v>0.14285714285714285</v>
      </c>
      <c r="I48" s="3">
        <v>-0.35714285714285698</v>
      </c>
    </row>
    <row r="49" spans="2:5" ht="15" thickBot="1" x14ac:dyDescent="0.35">
      <c r="B49" s="22" t="s">
        <v>17</v>
      </c>
      <c r="C49" s="45">
        <f>(C35^$F$48)*(D35^$G$48)*(E35^$H$48)*(F35^$I$48)</f>
        <v>2.9619362959451809E-2</v>
      </c>
    </row>
    <row r="50" spans="2:5" ht="15" thickBot="1" x14ac:dyDescent="0.35">
      <c r="B50" s="22" t="s">
        <v>18</v>
      </c>
      <c r="C50" s="45">
        <f t="shared" ref="C50:C58" si="0">(C36^$F$48)*(D36^$G$48)*(E36^$H$48)*(F36^$I$48)</f>
        <v>2.5281436570191038E-2</v>
      </c>
      <c r="E50" t="s">
        <v>61</v>
      </c>
    </row>
    <row r="51" spans="2:5" ht="15" thickBot="1" x14ac:dyDescent="0.35">
      <c r="B51" s="22" t="s">
        <v>19</v>
      </c>
      <c r="C51" s="45">
        <f>(C37^$F$48)*(D37^$G$48)*(E37^$H$48)*(F37^$I$48)</f>
        <v>1.5783823223391242E-2</v>
      </c>
    </row>
    <row r="52" spans="2:5" ht="15" thickBot="1" x14ac:dyDescent="0.35">
      <c r="B52" s="22" t="s">
        <v>20</v>
      </c>
      <c r="C52" s="45">
        <f t="shared" si="0"/>
        <v>1.6289049167457031E-2</v>
      </c>
    </row>
    <row r="53" spans="2:5" ht="15" thickBot="1" x14ac:dyDescent="0.35">
      <c r="B53" s="22" t="s">
        <v>21</v>
      </c>
      <c r="C53" s="45">
        <f t="shared" si="0"/>
        <v>1.5926668787782063E-2</v>
      </c>
    </row>
    <row r="54" spans="2:5" ht="15" thickBot="1" x14ac:dyDescent="0.35">
      <c r="B54" s="22" t="s">
        <v>22</v>
      </c>
      <c r="C54" s="45">
        <f t="shared" si="0"/>
        <v>1.7731732189554719E-2</v>
      </c>
    </row>
    <row r="55" spans="2:5" ht="15" thickBot="1" x14ac:dyDescent="0.35">
      <c r="B55" s="22" t="s">
        <v>23</v>
      </c>
      <c r="C55" s="45">
        <f t="shared" si="0"/>
        <v>1.3429877837872667E-2</v>
      </c>
    </row>
    <row r="56" spans="2:5" ht="15" thickBot="1" x14ac:dyDescent="0.35">
      <c r="B56" s="22" t="s">
        <v>24</v>
      </c>
      <c r="C56" s="45">
        <f t="shared" si="0"/>
        <v>1.5284135635521803E-2</v>
      </c>
    </row>
    <row r="57" spans="2:5" ht="15" thickBot="1" x14ac:dyDescent="0.35">
      <c r="B57" s="22" t="s">
        <v>25</v>
      </c>
      <c r="C57" s="45">
        <f t="shared" si="0"/>
        <v>1.3338124603706777E-2</v>
      </c>
    </row>
    <row r="58" spans="2:5" ht="15" thickBot="1" x14ac:dyDescent="0.35">
      <c r="B58" s="23" t="s">
        <v>26</v>
      </c>
      <c r="C58" s="46">
        <f t="shared" si="0"/>
        <v>1.3268754934273727E-2</v>
      </c>
    </row>
    <row r="59" spans="2:5" ht="15" thickBot="1" x14ac:dyDescent="0.35">
      <c r="B59" s="41" t="s">
        <v>32</v>
      </c>
      <c r="C59" s="47">
        <f>SUM(C49:C58)</f>
        <v>0.1759529659092029</v>
      </c>
    </row>
    <row r="62" spans="2:5" ht="15" thickBot="1" x14ac:dyDescent="0.35">
      <c r="B62" s="40" t="s">
        <v>53</v>
      </c>
    </row>
    <row r="63" spans="2:5" ht="15" thickBot="1" x14ac:dyDescent="0.35">
      <c r="B63" s="48" t="s">
        <v>14</v>
      </c>
      <c r="C63" s="27" t="s">
        <v>54</v>
      </c>
    </row>
    <row r="64" spans="2:5" x14ac:dyDescent="0.3">
      <c r="B64" s="25" t="s">
        <v>17</v>
      </c>
      <c r="C64" s="17">
        <f>C49/$C$59</f>
        <v>0.16833682118627261</v>
      </c>
    </row>
    <row r="65" spans="2:4" x14ac:dyDescent="0.3">
      <c r="B65" s="25" t="s">
        <v>18</v>
      </c>
      <c r="C65" s="17">
        <f>C50/$C$59</f>
        <v>0.14368292366970972</v>
      </c>
    </row>
    <row r="66" spans="2:4" x14ac:dyDescent="0.3">
      <c r="B66" s="25" t="s">
        <v>19</v>
      </c>
      <c r="C66" s="17">
        <f>C51/$C$59</f>
        <v>8.9704786400339381E-2</v>
      </c>
    </row>
    <row r="67" spans="2:4" x14ac:dyDescent="0.3">
      <c r="B67" s="25" t="s">
        <v>20</v>
      </c>
      <c r="C67" s="17">
        <f>C52/$C$59</f>
        <v>9.2576155697555437E-2</v>
      </c>
    </row>
    <row r="68" spans="2:4" x14ac:dyDescent="0.3">
      <c r="B68" s="25" t="s">
        <v>21</v>
      </c>
      <c r="C68" s="17">
        <f>C53/$C$59</f>
        <v>9.0516625880581694E-2</v>
      </c>
    </row>
    <row r="69" spans="2:4" x14ac:dyDescent="0.3">
      <c r="B69" s="25" t="s">
        <v>22</v>
      </c>
      <c r="C69" s="17">
        <f t="shared" ref="C66:C73" si="1">C54/$C$59</f>
        <v>0.1007754094847417</v>
      </c>
    </row>
    <row r="70" spans="2:4" x14ac:dyDescent="0.3">
      <c r="B70" s="25" t="s">
        <v>23</v>
      </c>
      <c r="C70" s="17">
        <f t="shared" si="1"/>
        <v>7.6326521513725973E-2</v>
      </c>
    </row>
    <row r="71" spans="2:4" x14ac:dyDescent="0.3">
      <c r="B71" s="25" t="s">
        <v>24</v>
      </c>
      <c r="C71" s="17">
        <f t="shared" si="1"/>
        <v>8.6864893447768779E-2</v>
      </c>
    </row>
    <row r="72" spans="2:4" x14ac:dyDescent="0.3">
      <c r="B72" s="25" t="s">
        <v>25</v>
      </c>
      <c r="C72" s="17">
        <f t="shared" si="1"/>
        <v>7.5805056963857351E-2</v>
      </c>
    </row>
    <row r="73" spans="2:4" ht="15" thickBot="1" x14ac:dyDescent="0.35">
      <c r="B73" s="26" t="s">
        <v>26</v>
      </c>
      <c r="C73" s="18">
        <f t="shared" si="1"/>
        <v>7.5410805755447216E-2</v>
      </c>
    </row>
    <row r="74" spans="2:4" ht="15" thickBot="1" x14ac:dyDescent="0.35">
      <c r="B74" s="48" t="s">
        <v>32</v>
      </c>
      <c r="C74" s="49">
        <f>SUM(C64:C73)</f>
        <v>0.99999999999999989</v>
      </c>
    </row>
    <row r="76" spans="2:4" ht="15" thickBot="1" x14ac:dyDescent="0.35">
      <c r="B76" s="40" t="s">
        <v>55</v>
      </c>
    </row>
    <row r="77" spans="2:4" ht="15" thickBot="1" x14ac:dyDescent="0.35">
      <c r="B77" s="31" t="s">
        <v>56</v>
      </c>
      <c r="C77" s="35"/>
      <c r="D77" s="29" t="s">
        <v>57</v>
      </c>
    </row>
    <row r="78" spans="2:4" ht="15" thickBot="1" x14ac:dyDescent="0.35">
      <c r="B78" s="51" t="s">
        <v>14</v>
      </c>
      <c r="C78" s="50" t="s">
        <v>54</v>
      </c>
      <c r="D78" s="30"/>
    </row>
    <row r="79" spans="2:4" x14ac:dyDescent="0.3">
      <c r="B79" s="17" t="s">
        <v>17</v>
      </c>
      <c r="C79" s="21">
        <v>0.16833682118627261</v>
      </c>
      <c r="D79" s="25">
        <v>1</v>
      </c>
    </row>
    <row r="80" spans="2:4" x14ac:dyDescent="0.3">
      <c r="B80" s="17" t="s">
        <v>18</v>
      </c>
      <c r="C80" s="22">
        <v>0.14368292366970972</v>
      </c>
      <c r="D80" s="25">
        <v>2</v>
      </c>
    </row>
    <row r="81" spans="2:5" x14ac:dyDescent="0.3">
      <c r="B81" s="17" t="s">
        <v>22</v>
      </c>
      <c r="C81" s="22">
        <v>0.1007754094847417</v>
      </c>
      <c r="D81" s="25">
        <v>3</v>
      </c>
    </row>
    <row r="82" spans="2:5" x14ac:dyDescent="0.3">
      <c r="B82" s="17" t="s">
        <v>20</v>
      </c>
      <c r="C82" s="22">
        <v>9.2576155697555437E-2</v>
      </c>
      <c r="D82" s="25">
        <v>4</v>
      </c>
    </row>
    <row r="83" spans="2:5" x14ac:dyDescent="0.3">
      <c r="B83" s="17" t="s">
        <v>21</v>
      </c>
      <c r="C83" s="22">
        <v>9.0516625880581694E-2</v>
      </c>
      <c r="D83" s="25">
        <v>5</v>
      </c>
    </row>
    <row r="84" spans="2:5" x14ac:dyDescent="0.3">
      <c r="B84" s="17" t="s">
        <v>19</v>
      </c>
      <c r="C84" s="22">
        <v>8.9704786400339381E-2</v>
      </c>
      <c r="D84" s="25">
        <v>6</v>
      </c>
    </row>
    <row r="85" spans="2:5" x14ac:dyDescent="0.3">
      <c r="B85" s="17" t="s">
        <v>24</v>
      </c>
      <c r="C85" s="22">
        <v>8.6864893447768779E-2</v>
      </c>
      <c r="D85" s="25">
        <v>7</v>
      </c>
    </row>
    <row r="86" spans="2:5" x14ac:dyDescent="0.3">
      <c r="B86" s="17" t="s">
        <v>23</v>
      </c>
      <c r="C86" s="22">
        <v>7.6326521513725973E-2</v>
      </c>
      <c r="D86" s="25">
        <v>8</v>
      </c>
    </row>
    <row r="87" spans="2:5" x14ac:dyDescent="0.3">
      <c r="B87" s="17" t="s">
        <v>25</v>
      </c>
      <c r="C87" s="22">
        <v>7.5805056963857351E-2</v>
      </c>
      <c r="D87" s="25">
        <v>9</v>
      </c>
    </row>
    <row r="88" spans="2:5" ht="15" thickBot="1" x14ac:dyDescent="0.35">
      <c r="B88" s="17" t="s">
        <v>26</v>
      </c>
      <c r="C88" s="22">
        <v>7.5410805755447216E-2</v>
      </c>
      <c r="D88" s="26">
        <v>10</v>
      </c>
    </row>
    <row r="91" spans="2:5" ht="18" x14ac:dyDescent="0.35">
      <c r="B91" s="52" t="s">
        <v>59</v>
      </c>
      <c r="C91" s="52"/>
      <c r="D91" s="52"/>
      <c r="E91" s="52"/>
    </row>
  </sheetData>
  <mergeCells count="6">
    <mergeCell ref="B77:C77"/>
    <mergeCell ref="D77:D78"/>
    <mergeCell ref="B27:B28"/>
    <mergeCell ref="C27:G27"/>
    <mergeCell ref="C33:F33"/>
    <mergeCell ref="B33:B34"/>
  </mergeCells>
  <phoneticPr fontId="4" type="noConversion"/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base</vt:lpstr>
      <vt:lpstr>WP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2023-10-30T08:52:43Z</dcterms:created>
  <dcterms:modified xsi:type="dcterms:W3CDTF">2023-10-30T14:30:22Z</dcterms:modified>
</cp:coreProperties>
</file>