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b391641a11de936/Desktop/HR Analytics/ECHRA/Predictive Analysis/Excel/"/>
    </mc:Choice>
  </mc:AlternateContent>
  <xr:revisionPtr revIDLastSave="2541" documentId="13_ncr:1_{170BDDB8-416A-4B2A-A31F-ABA436C2D436}" xr6:coauthVersionLast="47" xr6:coauthVersionMax="47" xr10:uidLastSave="{1631A3AB-26C9-41DA-8DBD-DDED88D29A5B}"/>
  <bookViews>
    <workbookView xWindow="-120" yWindow="-120" windowWidth="20730" windowHeight="11160" xr2:uid="{00000000-000D-0000-FFFF-FFFF00000000}"/>
  </bookViews>
  <sheets>
    <sheet name="Sheet1" sheetId="2" r:id="rId1"/>
    <sheet name="Adictive " sheetId="1" r:id="rId2"/>
  </sheets>
  <definedNames>
    <definedName name="solver_adj" localSheetId="1" hidden="1">'Adictive '!$G$7:$G$8,'Adictive '!$G$12:$G$23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'Adictive '!$C$23</definedName>
    <definedName name="solver_lhs1" localSheetId="1" hidden="1">'Adictive '!$G$24</definedName>
    <definedName name="solver_lhs2" localSheetId="1" hidden="1">'Adictive '!$G$24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'Adictive '!$E$3</definedName>
    <definedName name="solver_pre" localSheetId="1" hidden="1">0.000001</definedName>
    <definedName name="solver_rbv" localSheetId="1" hidden="1">1</definedName>
    <definedName name="solver_rel0" localSheetId="1" hidden="1">2</definedName>
    <definedName name="solver_rel1" localSheetId="1" hidden="1">2</definedName>
    <definedName name="solver_rel2" localSheetId="1" hidden="1">2</definedName>
    <definedName name="solver_rhs0" localSheetId="1" hidden="1">0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C81" i="1"/>
  <c r="C82" i="1"/>
  <c r="C83" i="1"/>
  <c r="C84" i="1"/>
  <c r="C85" i="1"/>
  <c r="C86" i="1"/>
  <c r="C87" i="1"/>
  <c r="C88" i="1"/>
  <c r="C8" i="1"/>
  <c r="D8" i="1" s="1"/>
  <c r="E8" i="1" s="1"/>
  <c r="C16" i="1"/>
  <c r="D16" i="1" s="1"/>
  <c r="E16" i="1" s="1"/>
  <c r="C24" i="1"/>
  <c r="D24" i="1" s="1"/>
  <c r="E24" i="1" s="1"/>
  <c r="C32" i="1"/>
  <c r="D32" i="1" s="1"/>
  <c r="E32" i="1" s="1"/>
  <c r="C40" i="1"/>
  <c r="D40" i="1" s="1"/>
  <c r="E40" i="1" s="1"/>
  <c r="C48" i="1"/>
  <c r="D48" i="1" s="1"/>
  <c r="E48" i="1" s="1"/>
  <c r="C56" i="1"/>
  <c r="D56" i="1" s="1"/>
  <c r="E56" i="1" s="1"/>
  <c r="C64" i="1"/>
  <c r="D64" i="1" s="1"/>
  <c r="E64" i="1" s="1"/>
  <c r="C72" i="1"/>
  <c r="D72" i="1" s="1"/>
  <c r="E72" i="1" s="1"/>
  <c r="G24" i="1"/>
  <c r="C6" i="1"/>
  <c r="D6" i="1" s="1"/>
  <c r="E6" i="1" s="1"/>
  <c r="C7" i="1"/>
  <c r="D7" i="1" s="1"/>
  <c r="E7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5" i="1"/>
  <c r="D5" i="1" s="1"/>
  <c r="E5" i="1" s="1"/>
  <c r="C75" i="2"/>
  <c r="C76" i="2"/>
  <c r="C77" i="2"/>
  <c r="C78" i="2"/>
  <c r="C82" i="2"/>
  <c r="C86" i="2"/>
  <c r="C90" i="2"/>
  <c r="C94" i="2"/>
  <c r="C98" i="2"/>
  <c r="C79" i="2"/>
  <c r="C83" i="2"/>
  <c r="C87" i="2"/>
  <c r="C91" i="2"/>
  <c r="C95" i="2"/>
  <c r="C80" i="2"/>
  <c r="C84" i="2"/>
  <c r="C88" i="2"/>
  <c r="C92" i="2"/>
  <c r="C96" i="2"/>
  <c r="C81" i="2"/>
  <c r="C85" i="2"/>
  <c r="C89" i="2"/>
  <c r="C93" i="2"/>
  <c r="C97" i="2"/>
  <c r="E3" i="1" l="1"/>
  <c r="D97" i="2"/>
  <c r="D89" i="2"/>
  <c r="D81" i="2"/>
  <c r="D92" i="2"/>
  <c r="D84" i="2"/>
  <c r="D95" i="2"/>
  <c r="D87" i="2"/>
  <c r="D79" i="2"/>
  <c r="D94" i="2"/>
  <c r="D86" i="2"/>
  <c r="D78" i="2"/>
  <c r="D76" i="2"/>
  <c r="E97" i="2"/>
  <c r="E89" i="2"/>
  <c r="E81" i="2"/>
  <c r="E92" i="2"/>
  <c r="E84" i="2"/>
  <c r="E95" i="2"/>
  <c r="E87" i="2"/>
  <c r="E79" i="2"/>
  <c r="E94" i="2"/>
  <c r="E86" i="2"/>
  <c r="E78" i="2"/>
  <c r="E76" i="2"/>
  <c r="D93" i="2"/>
  <c r="D85" i="2"/>
  <c r="D96" i="2"/>
  <c r="D88" i="2"/>
  <c r="D80" i="2"/>
  <c r="D91" i="2"/>
  <c r="D83" i="2"/>
  <c r="D98" i="2"/>
  <c r="D90" i="2"/>
  <c r="D82" i="2"/>
  <c r="D77" i="2"/>
  <c r="D75" i="2"/>
  <c r="E93" i="2"/>
  <c r="E85" i="2"/>
  <c r="E96" i="2"/>
  <c r="E88" i="2"/>
  <c r="E80" i="2"/>
  <c r="E91" i="2"/>
  <c r="E83" i="2"/>
  <c r="E98" i="2"/>
  <c r="E90" i="2"/>
  <c r="E77" i="2"/>
  <c r="E75" i="2"/>
  <c r="E82" i="2"/>
</calcChain>
</file>

<file path=xl/sharedStrings.xml><?xml version="1.0" encoding="utf-8"?>
<sst xmlns="http://schemas.openxmlformats.org/spreadsheetml/2006/main" count="26" uniqueCount="21">
  <si>
    <t>Month</t>
  </si>
  <si>
    <t>Workforce</t>
  </si>
  <si>
    <t>Base</t>
  </si>
  <si>
    <t>Trend</t>
  </si>
  <si>
    <t>Sesanality</t>
  </si>
  <si>
    <t>month</t>
  </si>
  <si>
    <t>index</t>
  </si>
  <si>
    <t>Average</t>
  </si>
  <si>
    <t>Prediction</t>
  </si>
  <si>
    <t>error</t>
  </si>
  <si>
    <t>square error</t>
  </si>
  <si>
    <t>SSE</t>
  </si>
  <si>
    <t>Forecasts</t>
  </si>
  <si>
    <t>80% CI</t>
  </si>
  <si>
    <t>95% CI</t>
  </si>
  <si>
    <t>t</t>
  </si>
  <si>
    <t>Lower</t>
  </si>
  <si>
    <t>Upper</t>
  </si>
  <si>
    <t>Forecast(Workforce)</t>
  </si>
  <si>
    <t>Lower Confidence Bound(Workforce)</t>
  </si>
  <si>
    <t>Upper Confidence Bound(Workforce)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</si>
</sst>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33" borderId="12" xfId="0" applyFill="1" applyBorder="1"/>
    <xf numFmtId="14" fontId="0" fillId="0" borderId="0" xfId="0" applyNumberFormat="1"/>
    <xf numFmtId="0" fontId="0" fillId="33" borderId="13" xfId="0" applyFill="1" applyBorder="1"/>
    <xf numFmtId="14" fontId="18" fillId="0" borderId="0" xfId="0" applyNumberFormat="1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 indent="1"/>
    </xf>
    <xf numFmtId="0" fontId="19" fillId="0" borderId="14" xfId="0" applyFont="1" applyBorder="1" applyAlignment="1">
      <alignment horizontal="left" vertical="center" wrapText="1" indent="1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2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BABD46BC-4367-43D9-A2E2-28BE214380BC}"/>
    <cellStyle name="60% - Accent2 2" xfId="37" xr:uid="{CB6CF0AA-9ADD-4523-9867-68497EDE9872}"/>
    <cellStyle name="60% - Accent3 2" xfId="38" xr:uid="{C780827A-33CD-430D-9281-2F9AB0716D04}"/>
    <cellStyle name="60% - Accent4 2" xfId="39" xr:uid="{8F51FCE9-84A4-4593-B38D-BCE67AB48AE2}"/>
    <cellStyle name="60% - Accent5 2" xfId="40" xr:uid="{DF611381-708E-4E47-A105-26BCE1A7A8DF}"/>
    <cellStyle name="60% - Accent6 2" xfId="41" xr:uid="{5092CBA5-32A9-4899-B11D-36A822F62186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67A6D5FF-6A35-4C6C-A317-4253A115CE92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3">
    <dxf>
      <numFmt numFmtId="2" formatCode="0.00"/>
    </dxf>
    <dxf>
      <numFmt numFmtId="2" formatCode="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56819938324038E-2"/>
          <c:y val="0.10916177996816258"/>
          <c:w val="0.9143068340947178"/>
          <c:h val="0.687068909202448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Sheet1!$B$2:$B$98</c:f>
              <c:numCache>
                <c:formatCode>General</c:formatCode>
                <c:ptCount val="97"/>
                <c:pt idx="0">
                  <c:v>1056</c:v>
                </c:pt>
                <c:pt idx="1">
                  <c:v>965</c:v>
                </c:pt>
                <c:pt idx="2">
                  <c:v>1073</c:v>
                </c:pt>
                <c:pt idx="3">
                  <c:v>1045</c:v>
                </c:pt>
                <c:pt idx="4">
                  <c:v>1062</c:v>
                </c:pt>
                <c:pt idx="5">
                  <c:v>1101</c:v>
                </c:pt>
                <c:pt idx="6">
                  <c:v>1438</c:v>
                </c:pt>
                <c:pt idx="7">
                  <c:v>1479</c:v>
                </c:pt>
                <c:pt idx="8">
                  <c:v>1139</c:v>
                </c:pt>
                <c:pt idx="9">
                  <c:v>1262</c:v>
                </c:pt>
                <c:pt idx="10">
                  <c:v>1258</c:v>
                </c:pt>
                <c:pt idx="11">
                  <c:v>1175</c:v>
                </c:pt>
                <c:pt idx="12">
                  <c:v>1341</c:v>
                </c:pt>
                <c:pt idx="13">
                  <c:v>1374</c:v>
                </c:pt>
                <c:pt idx="14">
                  <c:v>1349</c:v>
                </c:pt>
                <c:pt idx="15">
                  <c:v>1291</c:v>
                </c:pt>
                <c:pt idx="16">
                  <c:v>1255</c:v>
                </c:pt>
                <c:pt idx="17">
                  <c:v>1368</c:v>
                </c:pt>
                <c:pt idx="18">
                  <c:v>1600</c:v>
                </c:pt>
                <c:pt idx="19">
                  <c:v>1685</c:v>
                </c:pt>
                <c:pt idx="20">
                  <c:v>1338</c:v>
                </c:pt>
                <c:pt idx="21">
                  <c:v>1378</c:v>
                </c:pt>
                <c:pt idx="22">
                  <c:v>1349</c:v>
                </c:pt>
                <c:pt idx="23">
                  <c:v>1367</c:v>
                </c:pt>
                <c:pt idx="24">
                  <c:v>1333</c:v>
                </c:pt>
                <c:pt idx="25">
                  <c:v>1423</c:v>
                </c:pt>
                <c:pt idx="26">
                  <c:v>1341</c:v>
                </c:pt>
                <c:pt idx="27">
                  <c:v>1356</c:v>
                </c:pt>
                <c:pt idx="28">
                  <c:v>1433</c:v>
                </c:pt>
                <c:pt idx="29">
                  <c:v>1274</c:v>
                </c:pt>
                <c:pt idx="30">
                  <c:v>1582</c:v>
                </c:pt>
                <c:pt idx="31">
                  <c:v>1699</c:v>
                </c:pt>
                <c:pt idx="32">
                  <c:v>1299</c:v>
                </c:pt>
                <c:pt idx="33">
                  <c:v>1463</c:v>
                </c:pt>
                <c:pt idx="34">
                  <c:v>1354</c:v>
                </c:pt>
                <c:pt idx="35">
                  <c:v>1349</c:v>
                </c:pt>
                <c:pt idx="36">
                  <c:v>1496</c:v>
                </c:pt>
                <c:pt idx="37">
                  <c:v>1488</c:v>
                </c:pt>
                <c:pt idx="38">
                  <c:v>1524</c:v>
                </c:pt>
                <c:pt idx="39">
                  <c:v>1494</c:v>
                </c:pt>
                <c:pt idx="40">
                  <c:v>1425</c:v>
                </c:pt>
                <c:pt idx="41">
                  <c:v>1585</c:v>
                </c:pt>
                <c:pt idx="42">
                  <c:v>1799</c:v>
                </c:pt>
                <c:pt idx="43">
                  <c:v>1876</c:v>
                </c:pt>
                <c:pt idx="44">
                  <c:v>1608</c:v>
                </c:pt>
                <c:pt idx="45">
                  <c:v>1578</c:v>
                </c:pt>
                <c:pt idx="46">
                  <c:v>1643</c:v>
                </c:pt>
                <c:pt idx="47">
                  <c:v>1685</c:v>
                </c:pt>
                <c:pt idx="48">
                  <c:v>1685</c:v>
                </c:pt>
                <c:pt idx="49">
                  <c:v>1638</c:v>
                </c:pt>
                <c:pt idx="50">
                  <c:v>1735</c:v>
                </c:pt>
                <c:pt idx="51">
                  <c:v>1812</c:v>
                </c:pt>
                <c:pt idx="52">
                  <c:v>1737</c:v>
                </c:pt>
                <c:pt idx="53">
                  <c:v>1789</c:v>
                </c:pt>
                <c:pt idx="54">
                  <c:v>2098</c:v>
                </c:pt>
                <c:pt idx="55">
                  <c:v>2235</c:v>
                </c:pt>
                <c:pt idx="56">
                  <c:v>1897</c:v>
                </c:pt>
                <c:pt idx="57">
                  <c:v>1904</c:v>
                </c:pt>
                <c:pt idx="58">
                  <c:v>1863</c:v>
                </c:pt>
                <c:pt idx="59">
                  <c:v>1945</c:v>
                </c:pt>
                <c:pt idx="60">
                  <c:v>1899</c:v>
                </c:pt>
                <c:pt idx="61">
                  <c:v>1947</c:v>
                </c:pt>
                <c:pt idx="62">
                  <c:v>1925</c:v>
                </c:pt>
                <c:pt idx="63">
                  <c:v>2001</c:v>
                </c:pt>
                <c:pt idx="64">
                  <c:v>2004</c:v>
                </c:pt>
                <c:pt idx="65">
                  <c:v>1971</c:v>
                </c:pt>
                <c:pt idx="66">
                  <c:v>2307</c:v>
                </c:pt>
                <c:pt idx="67">
                  <c:v>2236</c:v>
                </c:pt>
                <c:pt idx="68">
                  <c:v>1919</c:v>
                </c:pt>
                <c:pt idx="69">
                  <c:v>2018</c:v>
                </c:pt>
                <c:pt idx="70">
                  <c:v>2006</c:v>
                </c:pt>
                <c:pt idx="71">
                  <c:v>2030</c:v>
                </c:pt>
                <c:pt idx="72">
                  <c:v>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E-4206-A0DE-34403E9C38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Forecast(Workforce)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m/d/yyyy</c:formatCode>
                <c:ptCount val="9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  <c:pt idx="17">
                  <c:v>43739</c:v>
                </c:pt>
                <c:pt idx="18">
                  <c:v>43770</c:v>
                </c:pt>
                <c:pt idx="19">
                  <c:v>43800</c:v>
                </c:pt>
                <c:pt idx="20">
                  <c:v>43831</c:v>
                </c:pt>
                <c:pt idx="21">
                  <c:v>43862</c:v>
                </c:pt>
                <c:pt idx="22">
                  <c:v>43891</c:v>
                </c:pt>
                <c:pt idx="23">
                  <c:v>43922</c:v>
                </c:pt>
                <c:pt idx="24">
                  <c:v>43952</c:v>
                </c:pt>
                <c:pt idx="25">
                  <c:v>43983</c:v>
                </c:pt>
                <c:pt idx="26">
                  <c:v>44013</c:v>
                </c:pt>
                <c:pt idx="27">
                  <c:v>44044</c:v>
                </c:pt>
                <c:pt idx="28">
                  <c:v>44075</c:v>
                </c:pt>
                <c:pt idx="29">
                  <c:v>44105</c:v>
                </c:pt>
                <c:pt idx="30">
                  <c:v>44136</c:v>
                </c:pt>
                <c:pt idx="31">
                  <c:v>44166</c:v>
                </c:pt>
                <c:pt idx="32">
                  <c:v>44197</c:v>
                </c:pt>
                <c:pt idx="33">
                  <c:v>44228</c:v>
                </c:pt>
                <c:pt idx="34">
                  <c:v>44256</c:v>
                </c:pt>
                <c:pt idx="35">
                  <c:v>44287</c:v>
                </c:pt>
                <c:pt idx="36">
                  <c:v>44317</c:v>
                </c:pt>
                <c:pt idx="37">
                  <c:v>44348</c:v>
                </c:pt>
                <c:pt idx="38">
                  <c:v>44378</c:v>
                </c:pt>
                <c:pt idx="39">
                  <c:v>44409</c:v>
                </c:pt>
                <c:pt idx="40">
                  <c:v>44440</c:v>
                </c:pt>
                <c:pt idx="41">
                  <c:v>44470</c:v>
                </c:pt>
                <c:pt idx="42">
                  <c:v>44501</c:v>
                </c:pt>
                <c:pt idx="43">
                  <c:v>44531</c:v>
                </c:pt>
                <c:pt idx="44">
                  <c:v>44562</c:v>
                </c:pt>
                <c:pt idx="45">
                  <c:v>44593</c:v>
                </c:pt>
                <c:pt idx="46">
                  <c:v>44621</c:v>
                </c:pt>
                <c:pt idx="47">
                  <c:v>44652</c:v>
                </c:pt>
                <c:pt idx="48">
                  <c:v>44682</c:v>
                </c:pt>
                <c:pt idx="49">
                  <c:v>44713</c:v>
                </c:pt>
                <c:pt idx="50">
                  <c:v>44743</c:v>
                </c:pt>
                <c:pt idx="51">
                  <c:v>44774</c:v>
                </c:pt>
                <c:pt idx="52">
                  <c:v>44805</c:v>
                </c:pt>
                <c:pt idx="53">
                  <c:v>44835</c:v>
                </c:pt>
                <c:pt idx="54">
                  <c:v>44866</c:v>
                </c:pt>
                <c:pt idx="55">
                  <c:v>44896</c:v>
                </c:pt>
                <c:pt idx="56">
                  <c:v>44927</c:v>
                </c:pt>
                <c:pt idx="57">
                  <c:v>44958</c:v>
                </c:pt>
                <c:pt idx="58">
                  <c:v>44986</c:v>
                </c:pt>
                <c:pt idx="59">
                  <c:v>45017</c:v>
                </c:pt>
                <c:pt idx="60">
                  <c:v>45047</c:v>
                </c:pt>
                <c:pt idx="61">
                  <c:v>45078</c:v>
                </c:pt>
                <c:pt idx="62">
                  <c:v>45108</c:v>
                </c:pt>
                <c:pt idx="63">
                  <c:v>45139</c:v>
                </c:pt>
                <c:pt idx="64">
                  <c:v>45170</c:v>
                </c:pt>
                <c:pt idx="65">
                  <c:v>45200</c:v>
                </c:pt>
                <c:pt idx="66">
                  <c:v>45231</c:v>
                </c:pt>
                <c:pt idx="67">
                  <c:v>45261</c:v>
                </c:pt>
                <c:pt idx="68">
                  <c:v>45292</c:v>
                </c:pt>
                <c:pt idx="69">
                  <c:v>45323</c:v>
                </c:pt>
                <c:pt idx="70">
                  <c:v>45352</c:v>
                </c:pt>
                <c:pt idx="71">
                  <c:v>45383</c:v>
                </c:pt>
                <c:pt idx="72">
                  <c:v>45413</c:v>
                </c:pt>
                <c:pt idx="73">
                  <c:v>45444</c:v>
                </c:pt>
                <c:pt idx="74">
                  <c:v>45474</c:v>
                </c:pt>
                <c:pt idx="75">
                  <c:v>45505</c:v>
                </c:pt>
                <c:pt idx="76">
                  <c:v>45536</c:v>
                </c:pt>
                <c:pt idx="77">
                  <c:v>45566</c:v>
                </c:pt>
                <c:pt idx="78">
                  <c:v>45597</c:v>
                </c:pt>
                <c:pt idx="79">
                  <c:v>45627</c:v>
                </c:pt>
                <c:pt idx="80">
                  <c:v>45658</c:v>
                </c:pt>
                <c:pt idx="81">
                  <c:v>45689</c:v>
                </c:pt>
                <c:pt idx="82">
                  <c:v>45717</c:v>
                </c:pt>
                <c:pt idx="83">
                  <c:v>45748</c:v>
                </c:pt>
                <c:pt idx="84">
                  <c:v>45778</c:v>
                </c:pt>
                <c:pt idx="85">
                  <c:v>45809</c:v>
                </c:pt>
                <c:pt idx="86">
                  <c:v>45839</c:v>
                </c:pt>
                <c:pt idx="87">
                  <c:v>45870</c:v>
                </c:pt>
                <c:pt idx="88">
                  <c:v>45901</c:v>
                </c:pt>
                <c:pt idx="89">
                  <c:v>45931</c:v>
                </c:pt>
                <c:pt idx="90">
                  <c:v>45962</c:v>
                </c:pt>
                <c:pt idx="91">
                  <c:v>45992</c:v>
                </c:pt>
                <c:pt idx="92">
                  <c:v>46023</c:v>
                </c:pt>
                <c:pt idx="93">
                  <c:v>46054</c:v>
                </c:pt>
                <c:pt idx="94">
                  <c:v>46082</c:v>
                </c:pt>
                <c:pt idx="95">
                  <c:v>46113</c:v>
                </c:pt>
                <c:pt idx="96">
                  <c:v>46143</c:v>
                </c:pt>
              </c:numCache>
            </c:numRef>
          </c:cat>
          <c:val>
            <c:numRef>
              <c:f>Sheet1!$C$2:$C$98</c:f>
              <c:numCache>
                <c:formatCode>General</c:formatCode>
                <c:ptCount val="97"/>
                <c:pt idx="72">
                  <c:v>2119</c:v>
                </c:pt>
                <c:pt idx="73">
                  <c:v>2104.0420979954151</c:v>
                </c:pt>
                <c:pt idx="74">
                  <c:v>2088.4742246922938</c:v>
                </c:pt>
                <c:pt idx="75">
                  <c:v>2074.7105149972949</c:v>
                </c:pt>
                <c:pt idx="76">
                  <c:v>2074.8769123349293</c:v>
                </c:pt>
                <c:pt idx="77">
                  <c:v>2108.3303559045476</c:v>
                </c:pt>
                <c:pt idx="78">
                  <c:v>2411.7187557127359</c:v>
                </c:pt>
                <c:pt idx="79">
                  <c:v>2503.6467342056135</c:v>
                </c:pt>
                <c:pt idx="80">
                  <c:v>2151.8423506800373</c:v>
                </c:pt>
                <c:pt idx="81">
                  <c:v>2269.0946922173584</c:v>
                </c:pt>
                <c:pt idx="82">
                  <c:v>2232.2086127362827</c:v>
                </c:pt>
                <c:pt idx="83">
                  <c:v>2218.5454349359206</c:v>
                </c:pt>
                <c:pt idx="84">
                  <c:v>2321.3498507723343</c:v>
                </c:pt>
                <c:pt idx="85">
                  <c:v>2368.3021150459467</c:v>
                </c:pt>
                <c:pt idx="86">
                  <c:v>2352.7342417428254</c:v>
                </c:pt>
                <c:pt idx="87">
                  <c:v>2338.9705320478261</c:v>
                </c:pt>
                <c:pt idx="88">
                  <c:v>2339.1369293854605</c:v>
                </c:pt>
                <c:pt idx="89">
                  <c:v>2372.5903729550791</c:v>
                </c:pt>
                <c:pt idx="90">
                  <c:v>2675.9787727632674</c:v>
                </c:pt>
                <c:pt idx="91">
                  <c:v>2767.9067512561446</c:v>
                </c:pt>
                <c:pt idx="92">
                  <c:v>2416.1023677305684</c:v>
                </c:pt>
                <c:pt idx="93">
                  <c:v>2533.35470926789</c:v>
                </c:pt>
                <c:pt idx="94">
                  <c:v>2496.4686297868143</c:v>
                </c:pt>
                <c:pt idx="95">
                  <c:v>2482.8054519864522</c:v>
                </c:pt>
                <c:pt idx="96">
                  <c:v>2585.6098678228655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E-4206-A0DE-34403E9C38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Bound(Workforce)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m/d/yyyy</c:formatCode>
                <c:ptCount val="9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  <c:pt idx="17">
                  <c:v>43739</c:v>
                </c:pt>
                <c:pt idx="18">
                  <c:v>43770</c:v>
                </c:pt>
                <c:pt idx="19">
                  <c:v>43800</c:v>
                </c:pt>
                <c:pt idx="20">
                  <c:v>43831</c:v>
                </c:pt>
                <c:pt idx="21">
                  <c:v>43862</c:v>
                </c:pt>
                <c:pt idx="22">
                  <c:v>43891</c:v>
                </c:pt>
                <c:pt idx="23">
                  <c:v>43922</c:v>
                </c:pt>
                <c:pt idx="24">
                  <c:v>43952</c:v>
                </c:pt>
                <c:pt idx="25">
                  <c:v>43983</c:v>
                </c:pt>
                <c:pt idx="26">
                  <c:v>44013</c:v>
                </c:pt>
                <c:pt idx="27">
                  <c:v>44044</c:v>
                </c:pt>
                <c:pt idx="28">
                  <c:v>44075</c:v>
                </c:pt>
                <c:pt idx="29">
                  <c:v>44105</c:v>
                </c:pt>
                <c:pt idx="30">
                  <c:v>44136</c:v>
                </c:pt>
                <c:pt idx="31">
                  <c:v>44166</c:v>
                </c:pt>
                <c:pt idx="32">
                  <c:v>44197</c:v>
                </c:pt>
                <c:pt idx="33">
                  <c:v>44228</c:v>
                </c:pt>
                <c:pt idx="34">
                  <c:v>44256</c:v>
                </c:pt>
                <c:pt idx="35">
                  <c:v>44287</c:v>
                </c:pt>
                <c:pt idx="36">
                  <c:v>44317</c:v>
                </c:pt>
                <c:pt idx="37">
                  <c:v>44348</c:v>
                </c:pt>
                <c:pt idx="38">
                  <c:v>44378</c:v>
                </c:pt>
                <c:pt idx="39">
                  <c:v>44409</c:v>
                </c:pt>
                <c:pt idx="40">
                  <c:v>44440</c:v>
                </c:pt>
                <c:pt idx="41">
                  <c:v>44470</c:v>
                </c:pt>
                <c:pt idx="42">
                  <c:v>44501</c:v>
                </c:pt>
                <c:pt idx="43">
                  <c:v>44531</c:v>
                </c:pt>
                <c:pt idx="44">
                  <c:v>44562</c:v>
                </c:pt>
                <c:pt idx="45">
                  <c:v>44593</c:v>
                </c:pt>
                <c:pt idx="46">
                  <c:v>44621</c:v>
                </c:pt>
                <c:pt idx="47">
                  <c:v>44652</c:v>
                </c:pt>
                <c:pt idx="48">
                  <c:v>44682</c:v>
                </c:pt>
                <c:pt idx="49">
                  <c:v>44713</c:v>
                </c:pt>
                <c:pt idx="50">
                  <c:v>44743</c:v>
                </c:pt>
                <c:pt idx="51">
                  <c:v>44774</c:v>
                </c:pt>
                <c:pt idx="52">
                  <c:v>44805</c:v>
                </c:pt>
                <c:pt idx="53">
                  <c:v>44835</c:v>
                </c:pt>
                <c:pt idx="54">
                  <c:v>44866</c:v>
                </c:pt>
                <c:pt idx="55">
                  <c:v>44896</c:v>
                </c:pt>
                <c:pt idx="56">
                  <c:v>44927</c:v>
                </c:pt>
                <c:pt idx="57">
                  <c:v>44958</c:v>
                </c:pt>
                <c:pt idx="58">
                  <c:v>44986</c:v>
                </c:pt>
                <c:pt idx="59">
                  <c:v>45017</c:v>
                </c:pt>
                <c:pt idx="60">
                  <c:v>45047</c:v>
                </c:pt>
                <c:pt idx="61">
                  <c:v>45078</c:v>
                </c:pt>
                <c:pt idx="62">
                  <c:v>45108</c:v>
                </c:pt>
                <c:pt idx="63">
                  <c:v>45139</c:v>
                </c:pt>
                <c:pt idx="64">
                  <c:v>45170</c:v>
                </c:pt>
                <c:pt idx="65">
                  <c:v>45200</c:v>
                </c:pt>
                <c:pt idx="66">
                  <c:v>45231</c:v>
                </c:pt>
                <c:pt idx="67">
                  <c:v>45261</c:v>
                </c:pt>
                <c:pt idx="68">
                  <c:v>45292</c:v>
                </c:pt>
                <c:pt idx="69">
                  <c:v>45323</c:v>
                </c:pt>
                <c:pt idx="70">
                  <c:v>45352</c:v>
                </c:pt>
                <c:pt idx="71">
                  <c:v>45383</c:v>
                </c:pt>
                <c:pt idx="72">
                  <c:v>45413</c:v>
                </c:pt>
                <c:pt idx="73">
                  <c:v>45444</c:v>
                </c:pt>
                <c:pt idx="74">
                  <c:v>45474</c:v>
                </c:pt>
                <c:pt idx="75">
                  <c:v>45505</c:v>
                </c:pt>
                <c:pt idx="76">
                  <c:v>45536</c:v>
                </c:pt>
                <c:pt idx="77">
                  <c:v>45566</c:v>
                </c:pt>
                <c:pt idx="78">
                  <c:v>45597</c:v>
                </c:pt>
                <c:pt idx="79">
                  <c:v>45627</c:v>
                </c:pt>
                <c:pt idx="80">
                  <c:v>45658</c:v>
                </c:pt>
                <c:pt idx="81">
                  <c:v>45689</c:v>
                </c:pt>
                <c:pt idx="82">
                  <c:v>45717</c:v>
                </c:pt>
                <c:pt idx="83">
                  <c:v>45748</c:v>
                </c:pt>
                <c:pt idx="84">
                  <c:v>45778</c:v>
                </c:pt>
                <c:pt idx="85">
                  <c:v>45809</c:v>
                </c:pt>
                <c:pt idx="86">
                  <c:v>45839</c:v>
                </c:pt>
                <c:pt idx="87">
                  <c:v>45870</c:v>
                </c:pt>
                <c:pt idx="88">
                  <c:v>45901</c:v>
                </c:pt>
                <c:pt idx="89">
                  <c:v>45931</c:v>
                </c:pt>
                <c:pt idx="90">
                  <c:v>45962</c:v>
                </c:pt>
                <c:pt idx="91">
                  <c:v>45992</c:v>
                </c:pt>
                <c:pt idx="92">
                  <c:v>46023</c:v>
                </c:pt>
                <c:pt idx="93">
                  <c:v>46054</c:v>
                </c:pt>
                <c:pt idx="94">
                  <c:v>46082</c:v>
                </c:pt>
                <c:pt idx="95">
                  <c:v>46113</c:v>
                </c:pt>
                <c:pt idx="96">
                  <c:v>46143</c:v>
                </c:pt>
              </c:numCache>
            </c:numRef>
          </c:cat>
          <c:val>
            <c:numRef>
              <c:f>Sheet1!$D$2:$D$98</c:f>
              <c:numCache>
                <c:formatCode>General</c:formatCode>
                <c:ptCount val="97"/>
                <c:pt idx="72" formatCode="0.00">
                  <c:v>2119</c:v>
                </c:pt>
                <c:pt idx="73" formatCode="0.00">
                  <c:v>1978.3645695817372</c:v>
                </c:pt>
                <c:pt idx="74" formatCode="0.00">
                  <c:v>1958.898254947334</c:v>
                </c:pt>
                <c:pt idx="75" formatCode="0.00">
                  <c:v>1936.7868281356446</c:v>
                </c:pt>
                <c:pt idx="76" formatCode="0.00">
                  <c:v>1923.2607379980777</c:v>
                </c:pt>
                <c:pt idx="77" formatCode="0.00">
                  <c:v>1937.5173485241867</c:v>
                </c:pt>
                <c:pt idx="78" formatCode="0.00">
                  <c:v>2216.5639717776944</c:v>
                </c:pt>
                <c:pt idx="79" formatCode="0.00">
                  <c:v>2279.5798430466307</c:v>
                </c:pt>
                <c:pt idx="80" formatCode="0.00">
                  <c:v>1894.8746127459538</c:v>
                </c:pt>
                <c:pt idx="81" formatCode="0.00">
                  <c:v>1975.7377111268481</c:v>
                </c:pt>
                <c:pt idx="82" formatCode="0.00">
                  <c:v>1899.3764319810759</c:v>
                </c:pt>
                <c:pt idx="83" formatCode="0.00">
                  <c:v>1843.4683312625216</c:v>
                </c:pt>
                <c:pt idx="84" formatCode="0.00">
                  <c:v>1901.5062768049629</c:v>
                </c:pt>
                <c:pt idx="85" formatCode="0.00">
                  <c:v>1901.3121701269879</c:v>
                </c:pt>
                <c:pt idx="86" formatCode="0.00">
                  <c:v>1836.4914622189417</c:v>
                </c:pt>
                <c:pt idx="87" formatCode="0.00">
                  <c:v>1771.4367513164673</c:v>
                </c:pt>
                <c:pt idx="88" formatCode="0.00">
                  <c:v>1718.3816216970386</c:v>
                </c:pt>
                <c:pt idx="89" formatCode="0.00">
                  <c:v>1696.7739219472801</c:v>
                </c:pt>
                <c:pt idx="90" formatCode="0.00">
                  <c:v>1943.339467685114</c:v>
                </c:pt>
                <c:pt idx="91" formatCode="0.00">
                  <c:v>1976.7505287013978</c:v>
                </c:pt>
                <c:pt idx="92" formatCode="0.00">
                  <c:v>1564.794599844156</c:v>
                </c:pt>
                <c:pt idx="93" formatCode="0.00">
                  <c:v>1620.3135373258851</c:v>
                </c:pt>
                <c:pt idx="94" formatCode="0.00">
                  <c:v>1520.1594803544085</c:v>
                </c:pt>
                <c:pt idx="95" formatCode="0.00">
                  <c:v>1441.7364699962</c:v>
                </c:pt>
                <c:pt idx="96" formatCode="0.00">
                  <c:v>1478.328069707549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E-4206-A0DE-34403E9C38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Bound(Workforce)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Sheet1!$A$2:$A$98</c:f>
              <c:numCache>
                <c:formatCode>m/d/yyyy</c:formatCode>
                <c:ptCount val="9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  <c:pt idx="17">
                  <c:v>43739</c:v>
                </c:pt>
                <c:pt idx="18">
                  <c:v>43770</c:v>
                </c:pt>
                <c:pt idx="19">
                  <c:v>43800</c:v>
                </c:pt>
                <c:pt idx="20">
                  <c:v>43831</c:v>
                </c:pt>
                <c:pt idx="21">
                  <c:v>43862</c:v>
                </c:pt>
                <c:pt idx="22">
                  <c:v>43891</c:v>
                </c:pt>
                <c:pt idx="23">
                  <c:v>43922</c:v>
                </c:pt>
                <c:pt idx="24">
                  <c:v>43952</c:v>
                </c:pt>
                <c:pt idx="25">
                  <c:v>43983</c:v>
                </c:pt>
                <c:pt idx="26">
                  <c:v>44013</c:v>
                </c:pt>
                <c:pt idx="27">
                  <c:v>44044</c:v>
                </c:pt>
                <c:pt idx="28">
                  <c:v>44075</c:v>
                </c:pt>
                <c:pt idx="29">
                  <c:v>44105</c:v>
                </c:pt>
                <c:pt idx="30">
                  <c:v>44136</c:v>
                </c:pt>
                <c:pt idx="31">
                  <c:v>44166</c:v>
                </c:pt>
                <c:pt idx="32">
                  <c:v>44197</c:v>
                </c:pt>
                <c:pt idx="33">
                  <c:v>44228</c:v>
                </c:pt>
                <c:pt idx="34">
                  <c:v>44256</c:v>
                </c:pt>
                <c:pt idx="35">
                  <c:v>44287</c:v>
                </c:pt>
                <c:pt idx="36">
                  <c:v>44317</c:v>
                </c:pt>
                <c:pt idx="37">
                  <c:v>44348</c:v>
                </c:pt>
                <c:pt idx="38">
                  <c:v>44378</c:v>
                </c:pt>
                <c:pt idx="39">
                  <c:v>44409</c:v>
                </c:pt>
                <c:pt idx="40">
                  <c:v>44440</c:v>
                </c:pt>
                <c:pt idx="41">
                  <c:v>44470</c:v>
                </c:pt>
                <c:pt idx="42">
                  <c:v>44501</c:v>
                </c:pt>
                <c:pt idx="43">
                  <c:v>44531</c:v>
                </c:pt>
                <c:pt idx="44">
                  <c:v>44562</c:v>
                </c:pt>
                <c:pt idx="45">
                  <c:v>44593</c:v>
                </c:pt>
                <c:pt idx="46">
                  <c:v>44621</c:v>
                </c:pt>
                <c:pt idx="47">
                  <c:v>44652</c:v>
                </c:pt>
                <c:pt idx="48">
                  <c:v>44682</c:v>
                </c:pt>
                <c:pt idx="49">
                  <c:v>44713</c:v>
                </c:pt>
                <c:pt idx="50">
                  <c:v>44743</c:v>
                </c:pt>
                <c:pt idx="51">
                  <c:v>44774</c:v>
                </c:pt>
                <c:pt idx="52">
                  <c:v>44805</c:v>
                </c:pt>
                <c:pt idx="53">
                  <c:v>44835</c:v>
                </c:pt>
                <c:pt idx="54">
                  <c:v>44866</c:v>
                </c:pt>
                <c:pt idx="55">
                  <c:v>44896</c:v>
                </c:pt>
                <c:pt idx="56">
                  <c:v>44927</c:v>
                </c:pt>
                <c:pt idx="57">
                  <c:v>44958</c:v>
                </c:pt>
                <c:pt idx="58">
                  <c:v>44986</c:v>
                </c:pt>
                <c:pt idx="59">
                  <c:v>45017</c:v>
                </c:pt>
                <c:pt idx="60">
                  <c:v>45047</c:v>
                </c:pt>
                <c:pt idx="61">
                  <c:v>45078</c:v>
                </c:pt>
                <c:pt idx="62">
                  <c:v>45108</c:v>
                </c:pt>
                <c:pt idx="63">
                  <c:v>45139</c:v>
                </c:pt>
                <c:pt idx="64">
                  <c:v>45170</c:v>
                </c:pt>
                <c:pt idx="65">
                  <c:v>45200</c:v>
                </c:pt>
                <c:pt idx="66">
                  <c:v>45231</c:v>
                </c:pt>
                <c:pt idx="67">
                  <c:v>45261</c:v>
                </c:pt>
                <c:pt idx="68">
                  <c:v>45292</c:v>
                </c:pt>
                <c:pt idx="69">
                  <c:v>45323</c:v>
                </c:pt>
                <c:pt idx="70">
                  <c:v>45352</c:v>
                </c:pt>
                <c:pt idx="71">
                  <c:v>45383</c:v>
                </c:pt>
                <c:pt idx="72">
                  <c:v>45413</c:v>
                </c:pt>
                <c:pt idx="73">
                  <c:v>45444</c:v>
                </c:pt>
                <c:pt idx="74">
                  <c:v>45474</c:v>
                </c:pt>
                <c:pt idx="75">
                  <c:v>45505</c:v>
                </c:pt>
                <c:pt idx="76">
                  <c:v>45536</c:v>
                </c:pt>
                <c:pt idx="77">
                  <c:v>45566</c:v>
                </c:pt>
                <c:pt idx="78">
                  <c:v>45597</c:v>
                </c:pt>
                <c:pt idx="79">
                  <c:v>45627</c:v>
                </c:pt>
                <c:pt idx="80">
                  <c:v>45658</c:v>
                </c:pt>
                <c:pt idx="81">
                  <c:v>45689</c:v>
                </c:pt>
                <c:pt idx="82">
                  <c:v>45717</c:v>
                </c:pt>
                <c:pt idx="83">
                  <c:v>45748</c:v>
                </c:pt>
                <c:pt idx="84">
                  <c:v>45778</c:v>
                </c:pt>
                <c:pt idx="85">
                  <c:v>45809</c:v>
                </c:pt>
                <c:pt idx="86">
                  <c:v>45839</c:v>
                </c:pt>
                <c:pt idx="87">
                  <c:v>45870</c:v>
                </c:pt>
                <c:pt idx="88">
                  <c:v>45901</c:v>
                </c:pt>
                <c:pt idx="89">
                  <c:v>45931</c:v>
                </c:pt>
                <c:pt idx="90">
                  <c:v>45962</c:v>
                </c:pt>
                <c:pt idx="91">
                  <c:v>45992</c:v>
                </c:pt>
                <c:pt idx="92">
                  <c:v>46023</c:v>
                </c:pt>
                <c:pt idx="93">
                  <c:v>46054</c:v>
                </c:pt>
                <c:pt idx="94">
                  <c:v>46082</c:v>
                </c:pt>
                <c:pt idx="95">
                  <c:v>46113</c:v>
                </c:pt>
                <c:pt idx="96">
                  <c:v>46143</c:v>
                </c:pt>
              </c:numCache>
            </c:numRef>
          </c:cat>
          <c:val>
            <c:numRef>
              <c:f>Sheet1!$E$2:$E$98</c:f>
              <c:numCache>
                <c:formatCode>General</c:formatCode>
                <c:ptCount val="97"/>
                <c:pt idx="72" formatCode="0.00">
                  <c:v>2119</c:v>
                </c:pt>
                <c:pt idx="73" formatCode="0.00">
                  <c:v>2229.7196264090931</c:v>
                </c:pt>
                <c:pt idx="74" formatCode="0.00">
                  <c:v>2218.0501944372536</c:v>
                </c:pt>
                <c:pt idx="75" formatCode="0.00">
                  <c:v>2212.6342018589453</c:v>
                </c:pt>
                <c:pt idx="76" formatCode="0.00">
                  <c:v>2226.4930866717809</c:v>
                </c:pt>
                <c:pt idx="77" formatCode="0.00">
                  <c:v>2279.1433632849084</c:v>
                </c:pt>
                <c:pt idx="78" formatCode="0.00">
                  <c:v>2606.8735396477773</c:v>
                </c:pt>
                <c:pt idx="79" formatCode="0.00">
                  <c:v>2727.7136253645963</c:v>
                </c:pt>
                <c:pt idx="80" formatCode="0.00">
                  <c:v>2408.8100886141206</c:v>
                </c:pt>
                <c:pt idx="81" formatCode="0.00">
                  <c:v>2562.451673307869</c:v>
                </c:pt>
                <c:pt idx="82" formatCode="0.00">
                  <c:v>2565.0407934914892</c:v>
                </c:pt>
                <c:pt idx="83" formatCode="0.00">
                  <c:v>2593.6225386093197</c:v>
                </c:pt>
                <c:pt idx="84" formatCode="0.00">
                  <c:v>2741.1934247397057</c:v>
                </c:pt>
                <c:pt idx="85" formatCode="0.00">
                  <c:v>2835.2920599649055</c:v>
                </c:pt>
                <c:pt idx="86" formatCode="0.00">
                  <c:v>2868.977021266709</c:v>
                </c:pt>
                <c:pt idx="87" formatCode="0.00">
                  <c:v>2906.5043127791851</c:v>
                </c:pt>
                <c:pt idx="88" formatCode="0.00">
                  <c:v>2959.8922370738824</c:v>
                </c:pt>
                <c:pt idx="89" formatCode="0.00">
                  <c:v>3048.4068239628782</c:v>
                </c:pt>
                <c:pt idx="90" formatCode="0.00">
                  <c:v>3408.6180778414209</c:v>
                </c:pt>
                <c:pt idx="91" formatCode="0.00">
                  <c:v>3559.0629738108914</c:v>
                </c:pt>
                <c:pt idx="92" formatCode="0.00">
                  <c:v>3267.4101356169808</c:v>
                </c:pt>
                <c:pt idx="93" formatCode="0.00">
                  <c:v>3446.3958812098949</c:v>
                </c:pt>
                <c:pt idx="94" formatCode="0.00">
                  <c:v>3472.7777792192201</c:v>
                </c:pt>
                <c:pt idx="95" formatCode="0.00">
                  <c:v>3523.8744339767045</c:v>
                </c:pt>
                <c:pt idx="96" formatCode="0.00">
                  <c:v>3692.8916659381821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E-4206-A0DE-34403E9C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66288"/>
        <c:axId val="829563048"/>
      </c:lineChart>
      <c:catAx>
        <c:axId val="829566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63048"/>
        <c:crosses val="autoZero"/>
        <c:auto val="1"/>
        <c:lblAlgn val="ctr"/>
        <c:lblOffset val="100"/>
        <c:noMultiLvlLbl val="0"/>
      </c:catAx>
      <c:valAx>
        <c:axId val="8295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</xdr:row>
      <xdr:rowOff>176212</xdr:rowOff>
    </xdr:from>
    <xdr:to>
      <xdr:col>9</xdr:col>
      <xdr:colOff>342900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BCF61-CBAF-73DF-23F0-67B40188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50798</xdr:colOff>
      <xdr:row>0</xdr:row>
      <xdr:rowOff>150812</xdr:rowOff>
    </xdr:from>
    <xdr:to>
      <xdr:col>16</xdr:col>
      <xdr:colOff>271462</xdr:colOff>
      <xdr:row>4</xdr:row>
      <xdr:rowOff>131762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41C8D-70D3-8D50-99C5-C20200AF06F4}"/>
            </a:ext>
          </a:extLst>
        </xdr:cNvPr>
        <xdr:cNvSpPr txBox="1"/>
      </xdr:nvSpPr>
      <xdr:spPr>
        <a:xfrm>
          <a:off x="6678611" y="150812"/>
          <a:ext cx="6634164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kern="1200"/>
            <a:t>Predicted</a:t>
          </a:r>
          <a:r>
            <a:rPr lang="en-AU" sz="1100" kern="1200" baseline="0"/>
            <a:t> workfore</a:t>
          </a:r>
        </a:p>
        <a:p>
          <a:r>
            <a:rPr lang="en-AU" sz="1100" kern="1200" baseline="0"/>
            <a:t> requrement                = Based + Trend * Period No. + Sesonal Index for the month</a:t>
          </a:r>
        </a:p>
        <a:p>
          <a:r>
            <a:rPr lang="en-AU" sz="1100" kern="1200" baseline="0"/>
            <a:t> for the Month(T )</a:t>
          </a:r>
          <a:endParaRPr lang="en-AU" sz="1100" kern="1200"/>
        </a:p>
      </xdr:txBody>
    </xdr:sp>
    <xdr:clientData/>
  </xdr:twoCellAnchor>
  <xdr:twoCellAnchor editAs="oneCell">
    <xdr:from>
      <xdr:col>10</xdr:col>
      <xdr:colOff>552180</xdr:colOff>
      <xdr:row>6</xdr:row>
      <xdr:rowOff>142560</xdr:rowOff>
    </xdr:from>
    <xdr:to>
      <xdr:col>10</xdr:col>
      <xdr:colOff>552540</xdr:colOff>
      <xdr:row>6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255293A-4B45-A6F1-0AF0-CE0E7E17701A}"/>
                </a:ext>
              </a:extLst>
            </xdr14:cNvPr>
            <xdr14:cNvContentPartPr/>
          </xdr14:nvContentPartPr>
          <xdr14:nvPr macro=""/>
          <xdr14:xfrm>
            <a:off x="10343880" y="128556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255293A-4B45-A6F1-0AF0-CE0E7E1770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37760" y="1279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5T09:25:45.7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1 0 24575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C9FC9-F535-4CA9-B069-B63F5F3B839A}" name="Table1" displayName="Table1" ref="A1:E98" totalsRowShown="0">
  <autoFilter ref="A1:E98" xr:uid="{843C9FC9-F535-4CA9-B069-B63F5F3B839A}"/>
  <tableColumns count="5">
    <tableColumn id="1" xr3:uid="{116F0CBF-B98D-472E-972F-F236CB729B8E}" name="Month" dataDxfId="2"/>
    <tableColumn id="2" xr3:uid="{42729F57-7840-4016-8B38-8F13C899F50A}" name="Workforce"/>
    <tableColumn id="3" xr3:uid="{779DABC9-979B-4401-93A7-BE07E0D6A00B}" name="Forecast(Workforce)">
      <calculatedColumnFormula>_xlfn.FORECAST.ETS(A2,$B$2:$B$74,$A$2:$A$74,1,1)</calculatedColumnFormula>
    </tableColumn>
    <tableColumn id="4" xr3:uid="{B22B25A7-2891-4F40-BF26-59905C683ED1}" name="Lower Confidence Bound(Workforce)" dataDxfId="1">
      <calculatedColumnFormula>C2-_xlfn.FORECAST.ETS.CONFINT(A2,$B$2:$B$74,$A$2:$A$74,0.95,1,1)</calculatedColumnFormula>
    </tableColumn>
    <tableColumn id="5" xr3:uid="{84E55914-0C3B-47B1-91B4-A349FA6AF316}" name="Upper Confidence Bound(Workforce)" dataDxfId="0">
      <calculatedColumnFormula>C2+_xlfn.FORECAST.ETS.CONFINT(A2,$B$2:$B$74,$A$2:$A$74,0.95,1,1)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72CB27-C0CE-45F4-AB22-A7E1BEE04AB8}">
  <we:reference id="wa104100404" version="3.0.0.1" store="en-AU" storeType="OMEX"/>
  <we:alternateReferences>
    <we:reference id="WA104100404" version="3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92D1-39C0-4FC8-90C2-E817A433EE3F}">
  <sheetPr codeName="Sheet2"/>
  <dimension ref="A1:E98"/>
  <sheetViews>
    <sheetView tabSelected="1" topLeftCell="A25" workbookViewId="0"/>
  </sheetViews>
  <sheetFormatPr defaultRowHeight="15" x14ac:dyDescent="0.25"/>
  <cols>
    <col min="1" max="1" width="9.7109375" bestFit="1" customWidth="1"/>
    <col min="2" max="2" width="12.5703125" customWidth="1"/>
    <col min="3" max="3" width="21.42578125" customWidth="1"/>
    <col min="4" max="4" width="36.140625" customWidth="1"/>
    <col min="5" max="5" width="36.28515625" customWidth="1"/>
  </cols>
  <sheetData>
    <row r="1" spans="1:5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</row>
    <row r="2" spans="1:5" x14ac:dyDescent="0.25">
      <c r="A2" s="5">
        <v>43221</v>
      </c>
      <c r="B2">
        <v>1056</v>
      </c>
    </row>
    <row r="3" spans="1:5" x14ac:dyDescent="0.25">
      <c r="A3" s="5">
        <v>43252</v>
      </c>
      <c r="B3">
        <v>965</v>
      </c>
    </row>
    <row r="4" spans="1:5" x14ac:dyDescent="0.25">
      <c r="A4" s="5">
        <v>43282</v>
      </c>
      <c r="B4">
        <v>1073</v>
      </c>
    </row>
    <row r="5" spans="1:5" x14ac:dyDescent="0.25">
      <c r="A5" s="5">
        <v>43313</v>
      </c>
      <c r="B5">
        <v>1045</v>
      </c>
    </row>
    <row r="6" spans="1:5" x14ac:dyDescent="0.25">
      <c r="A6" s="5">
        <v>43344</v>
      </c>
      <c r="B6">
        <v>1062</v>
      </c>
    </row>
    <row r="7" spans="1:5" x14ac:dyDescent="0.25">
      <c r="A7" s="5">
        <v>43374</v>
      </c>
      <c r="B7">
        <v>1101</v>
      </c>
    </row>
    <row r="8" spans="1:5" x14ac:dyDescent="0.25">
      <c r="A8" s="5">
        <v>43405</v>
      </c>
      <c r="B8">
        <v>1438</v>
      </c>
    </row>
    <row r="9" spans="1:5" x14ac:dyDescent="0.25">
      <c r="A9" s="5">
        <v>43435</v>
      </c>
      <c r="B9">
        <v>1479</v>
      </c>
    </row>
    <row r="10" spans="1:5" x14ac:dyDescent="0.25">
      <c r="A10" s="5">
        <v>43466</v>
      </c>
      <c r="B10">
        <v>1139</v>
      </c>
    </row>
    <row r="11" spans="1:5" x14ac:dyDescent="0.25">
      <c r="A11" s="5">
        <v>43497</v>
      </c>
      <c r="B11">
        <v>1262</v>
      </c>
    </row>
    <row r="12" spans="1:5" x14ac:dyDescent="0.25">
      <c r="A12" s="5">
        <v>43525</v>
      </c>
      <c r="B12">
        <v>1258</v>
      </c>
    </row>
    <row r="13" spans="1:5" x14ac:dyDescent="0.25">
      <c r="A13" s="5">
        <v>43556</v>
      </c>
      <c r="B13">
        <v>1175</v>
      </c>
    </row>
    <row r="14" spans="1:5" x14ac:dyDescent="0.25">
      <c r="A14" s="5">
        <v>43586</v>
      </c>
      <c r="B14">
        <v>1341</v>
      </c>
    </row>
    <row r="15" spans="1:5" x14ac:dyDescent="0.25">
      <c r="A15" s="5">
        <v>43617</v>
      </c>
      <c r="B15">
        <v>1374</v>
      </c>
    </row>
    <row r="16" spans="1:5" x14ac:dyDescent="0.25">
      <c r="A16" s="5">
        <v>43647</v>
      </c>
      <c r="B16">
        <v>1349</v>
      </c>
    </row>
    <row r="17" spans="1:2" x14ac:dyDescent="0.25">
      <c r="A17" s="5">
        <v>43678</v>
      </c>
      <c r="B17">
        <v>1291</v>
      </c>
    </row>
    <row r="18" spans="1:2" x14ac:dyDescent="0.25">
      <c r="A18" s="5">
        <v>43709</v>
      </c>
      <c r="B18">
        <v>1255</v>
      </c>
    </row>
    <row r="19" spans="1:2" x14ac:dyDescent="0.25">
      <c r="A19" s="5">
        <v>43739</v>
      </c>
      <c r="B19">
        <v>1368</v>
      </c>
    </row>
    <row r="20" spans="1:2" x14ac:dyDescent="0.25">
      <c r="A20" s="5">
        <v>43770</v>
      </c>
      <c r="B20">
        <v>1600</v>
      </c>
    </row>
    <row r="21" spans="1:2" x14ac:dyDescent="0.25">
      <c r="A21" s="5">
        <v>43800</v>
      </c>
      <c r="B21">
        <v>1685</v>
      </c>
    </row>
    <row r="22" spans="1:2" x14ac:dyDescent="0.25">
      <c r="A22" s="5">
        <v>43831</v>
      </c>
      <c r="B22">
        <v>1338</v>
      </c>
    </row>
    <row r="23" spans="1:2" x14ac:dyDescent="0.25">
      <c r="A23" s="5">
        <v>43862</v>
      </c>
      <c r="B23">
        <v>1378</v>
      </c>
    </row>
    <row r="24" spans="1:2" x14ac:dyDescent="0.25">
      <c r="A24" s="5">
        <v>43891</v>
      </c>
      <c r="B24">
        <v>1349</v>
      </c>
    </row>
    <row r="25" spans="1:2" x14ac:dyDescent="0.25">
      <c r="A25" s="5">
        <v>43922</v>
      </c>
      <c r="B25">
        <v>1367</v>
      </c>
    </row>
    <row r="26" spans="1:2" x14ac:dyDescent="0.25">
      <c r="A26" s="5">
        <v>43952</v>
      </c>
      <c r="B26">
        <v>1333</v>
      </c>
    </row>
    <row r="27" spans="1:2" x14ac:dyDescent="0.25">
      <c r="A27" s="5">
        <v>43983</v>
      </c>
      <c r="B27">
        <v>1423</v>
      </c>
    </row>
    <row r="28" spans="1:2" x14ac:dyDescent="0.25">
      <c r="A28" s="5">
        <v>44013</v>
      </c>
      <c r="B28">
        <v>1341</v>
      </c>
    </row>
    <row r="29" spans="1:2" x14ac:dyDescent="0.25">
      <c r="A29" s="5">
        <v>44044</v>
      </c>
      <c r="B29">
        <v>1356</v>
      </c>
    </row>
    <row r="30" spans="1:2" x14ac:dyDescent="0.25">
      <c r="A30" s="5">
        <v>44075</v>
      </c>
      <c r="B30">
        <v>1433</v>
      </c>
    </row>
    <row r="31" spans="1:2" x14ac:dyDescent="0.25">
      <c r="A31" s="5">
        <v>44105</v>
      </c>
      <c r="B31">
        <v>1274</v>
      </c>
    </row>
    <row r="32" spans="1:2" x14ac:dyDescent="0.25">
      <c r="A32" s="5">
        <v>44136</v>
      </c>
      <c r="B32">
        <v>1582</v>
      </c>
    </row>
    <row r="33" spans="1:2" x14ac:dyDescent="0.25">
      <c r="A33" s="5">
        <v>44166</v>
      </c>
      <c r="B33">
        <v>1699</v>
      </c>
    </row>
    <row r="34" spans="1:2" x14ac:dyDescent="0.25">
      <c r="A34" s="5">
        <v>44197</v>
      </c>
      <c r="B34">
        <v>1299</v>
      </c>
    </row>
    <row r="35" spans="1:2" x14ac:dyDescent="0.25">
      <c r="A35" s="5">
        <v>44228</v>
      </c>
      <c r="B35">
        <v>1463</v>
      </c>
    </row>
    <row r="36" spans="1:2" x14ac:dyDescent="0.25">
      <c r="A36" s="5">
        <v>44256</v>
      </c>
      <c r="B36">
        <v>1354</v>
      </c>
    </row>
    <row r="37" spans="1:2" x14ac:dyDescent="0.25">
      <c r="A37" s="5">
        <v>44287</v>
      </c>
      <c r="B37">
        <v>1349</v>
      </c>
    </row>
    <row r="38" spans="1:2" x14ac:dyDescent="0.25">
      <c r="A38" s="5">
        <v>44317</v>
      </c>
      <c r="B38">
        <v>1496</v>
      </c>
    </row>
    <row r="39" spans="1:2" x14ac:dyDescent="0.25">
      <c r="A39" s="5">
        <v>44348</v>
      </c>
      <c r="B39">
        <v>1488</v>
      </c>
    </row>
    <row r="40" spans="1:2" x14ac:dyDescent="0.25">
      <c r="A40" s="5">
        <v>44378</v>
      </c>
      <c r="B40">
        <v>1524</v>
      </c>
    </row>
    <row r="41" spans="1:2" x14ac:dyDescent="0.25">
      <c r="A41" s="5">
        <v>44409</v>
      </c>
      <c r="B41">
        <v>1494</v>
      </c>
    </row>
    <row r="42" spans="1:2" x14ac:dyDescent="0.25">
      <c r="A42" s="5">
        <v>44440</v>
      </c>
      <c r="B42">
        <v>1425</v>
      </c>
    </row>
    <row r="43" spans="1:2" x14ac:dyDescent="0.25">
      <c r="A43" s="5">
        <v>44470</v>
      </c>
      <c r="B43">
        <v>1585</v>
      </c>
    </row>
    <row r="44" spans="1:2" x14ac:dyDescent="0.25">
      <c r="A44" s="5">
        <v>44501</v>
      </c>
      <c r="B44">
        <v>1799</v>
      </c>
    </row>
    <row r="45" spans="1:2" x14ac:dyDescent="0.25">
      <c r="A45" s="5">
        <v>44531</v>
      </c>
      <c r="B45">
        <v>1876</v>
      </c>
    </row>
    <row r="46" spans="1:2" x14ac:dyDescent="0.25">
      <c r="A46" s="5">
        <v>44562</v>
      </c>
      <c r="B46">
        <v>1608</v>
      </c>
    </row>
    <row r="47" spans="1:2" x14ac:dyDescent="0.25">
      <c r="A47" s="5">
        <v>44593</v>
      </c>
      <c r="B47">
        <v>1578</v>
      </c>
    </row>
    <row r="48" spans="1:2" x14ac:dyDescent="0.25">
      <c r="A48" s="5">
        <v>44621</v>
      </c>
      <c r="B48">
        <v>1643</v>
      </c>
    </row>
    <row r="49" spans="1:2" x14ac:dyDescent="0.25">
      <c r="A49" s="5">
        <v>44652</v>
      </c>
      <c r="B49">
        <v>1685</v>
      </c>
    </row>
    <row r="50" spans="1:2" x14ac:dyDescent="0.25">
      <c r="A50" s="5">
        <v>44682</v>
      </c>
      <c r="B50">
        <v>1685</v>
      </c>
    </row>
    <row r="51" spans="1:2" x14ac:dyDescent="0.25">
      <c r="A51" s="5">
        <v>44713</v>
      </c>
      <c r="B51">
        <v>1638</v>
      </c>
    </row>
    <row r="52" spans="1:2" x14ac:dyDescent="0.25">
      <c r="A52" s="5">
        <v>44743</v>
      </c>
      <c r="B52">
        <v>1735</v>
      </c>
    </row>
    <row r="53" spans="1:2" x14ac:dyDescent="0.25">
      <c r="A53" s="5">
        <v>44774</v>
      </c>
      <c r="B53">
        <v>1812</v>
      </c>
    </row>
    <row r="54" spans="1:2" x14ac:dyDescent="0.25">
      <c r="A54" s="5">
        <v>44805</v>
      </c>
      <c r="B54">
        <v>1737</v>
      </c>
    </row>
    <row r="55" spans="1:2" x14ac:dyDescent="0.25">
      <c r="A55" s="5">
        <v>44835</v>
      </c>
      <c r="B55">
        <v>1789</v>
      </c>
    </row>
    <row r="56" spans="1:2" x14ac:dyDescent="0.25">
      <c r="A56" s="5">
        <v>44866</v>
      </c>
      <c r="B56">
        <v>2098</v>
      </c>
    </row>
    <row r="57" spans="1:2" x14ac:dyDescent="0.25">
      <c r="A57" s="5">
        <v>44896</v>
      </c>
      <c r="B57">
        <v>2235</v>
      </c>
    </row>
    <row r="58" spans="1:2" x14ac:dyDescent="0.25">
      <c r="A58" s="5">
        <v>44927</v>
      </c>
      <c r="B58">
        <v>1897</v>
      </c>
    </row>
    <row r="59" spans="1:2" x14ac:dyDescent="0.25">
      <c r="A59" s="5">
        <v>44958</v>
      </c>
      <c r="B59">
        <v>1904</v>
      </c>
    </row>
    <row r="60" spans="1:2" x14ac:dyDescent="0.25">
      <c r="A60" s="5">
        <v>44986</v>
      </c>
      <c r="B60">
        <v>1863</v>
      </c>
    </row>
    <row r="61" spans="1:2" x14ac:dyDescent="0.25">
      <c r="A61" s="5">
        <v>45017</v>
      </c>
      <c r="B61">
        <v>1945</v>
      </c>
    </row>
    <row r="62" spans="1:2" x14ac:dyDescent="0.25">
      <c r="A62" s="5">
        <v>45047</v>
      </c>
      <c r="B62">
        <v>1899</v>
      </c>
    </row>
    <row r="63" spans="1:2" x14ac:dyDescent="0.25">
      <c r="A63" s="5">
        <v>45078</v>
      </c>
      <c r="B63">
        <v>1947</v>
      </c>
    </row>
    <row r="64" spans="1:2" x14ac:dyDescent="0.25">
      <c r="A64" s="5">
        <v>45108</v>
      </c>
      <c r="B64">
        <v>1925</v>
      </c>
    </row>
    <row r="65" spans="1:5" x14ac:dyDescent="0.25">
      <c r="A65" s="5">
        <v>45139</v>
      </c>
      <c r="B65">
        <v>2001</v>
      </c>
    </row>
    <row r="66" spans="1:5" x14ac:dyDescent="0.25">
      <c r="A66" s="5">
        <v>45170</v>
      </c>
      <c r="B66">
        <v>2004</v>
      </c>
    </row>
    <row r="67" spans="1:5" x14ac:dyDescent="0.25">
      <c r="A67" s="5">
        <v>45200</v>
      </c>
      <c r="B67">
        <v>1971</v>
      </c>
    </row>
    <row r="68" spans="1:5" x14ac:dyDescent="0.25">
      <c r="A68" s="5">
        <v>45231</v>
      </c>
      <c r="B68">
        <v>2307</v>
      </c>
    </row>
    <row r="69" spans="1:5" x14ac:dyDescent="0.25">
      <c r="A69" s="5">
        <v>45261</v>
      </c>
      <c r="B69">
        <v>2236</v>
      </c>
    </row>
    <row r="70" spans="1:5" x14ac:dyDescent="0.25">
      <c r="A70" s="5">
        <v>45292</v>
      </c>
      <c r="B70">
        <v>1919</v>
      </c>
    </row>
    <row r="71" spans="1:5" x14ac:dyDescent="0.25">
      <c r="A71" s="5">
        <v>45323</v>
      </c>
      <c r="B71">
        <v>2018</v>
      </c>
    </row>
    <row r="72" spans="1:5" x14ac:dyDescent="0.25">
      <c r="A72" s="5">
        <v>45352</v>
      </c>
      <c r="B72">
        <v>2006</v>
      </c>
    </row>
    <row r="73" spans="1:5" x14ac:dyDescent="0.25">
      <c r="A73" s="5">
        <v>45383</v>
      </c>
      <c r="B73">
        <v>2030</v>
      </c>
    </row>
    <row r="74" spans="1:5" x14ac:dyDescent="0.25">
      <c r="A74" s="5">
        <v>45413</v>
      </c>
      <c r="B74">
        <v>2119</v>
      </c>
      <c r="C74">
        <v>2119</v>
      </c>
      <c r="D74" s="14">
        <v>2119</v>
      </c>
      <c r="E74" s="14">
        <v>2119</v>
      </c>
    </row>
    <row r="75" spans="1:5" x14ac:dyDescent="0.25">
      <c r="A75" s="5">
        <v>45444</v>
      </c>
      <c r="C75">
        <f>_xlfn.FORECAST.ETS(A75,$B$2:$B$74,$A$2:$A$74,1,1)</f>
        <v>2104.0420979954151</v>
      </c>
      <c r="D75" s="14">
        <f>C75-_xlfn.FORECAST.ETS.CONFINT(A75,$B$2:$B$74,$A$2:$A$74,0.95,1,1)</f>
        <v>1978.3645695817372</v>
      </c>
      <c r="E75" s="14">
        <f>C75+_xlfn.FORECAST.ETS.CONFINT(A75,$B$2:$B$74,$A$2:$A$74,0.95,1,1)</f>
        <v>2229.7196264090931</v>
      </c>
    </row>
    <row r="76" spans="1:5" x14ac:dyDescent="0.25">
      <c r="A76" s="5">
        <v>45474</v>
      </c>
      <c r="C76">
        <f>_xlfn.FORECAST.ETS(A76,$B$2:$B$74,$A$2:$A$74,1,1)</f>
        <v>2088.4742246922938</v>
      </c>
      <c r="D76" s="14">
        <f>C76-_xlfn.FORECAST.ETS.CONFINT(A76,$B$2:$B$74,$A$2:$A$74,0.95,1,1)</f>
        <v>1958.898254947334</v>
      </c>
      <c r="E76" s="14">
        <f>C76+_xlfn.FORECAST.ETS.CONFINT(A76,$B$2:$B$74,$A$2:$A$74,0.95,1,1)</f>
        <v>2218.0501944372536</v>
      </c>
    </row>
    <row r="77" spans="1:5" x14ac:dyDescent="0.25">
      <c r="A77" s="5">
        <v>45505</v>
      </c>
      <c r="C77">
        <f>_xlfn.FORECAST.ETS(A77,$B$2:$B$74,$A$2:$A$74,1,1)</f>
        <v>2074.7105149972949</v>
      </c>
      <c r="D77" s="14">
        <f>C77-_xlfn.FORECAST.ETS.CONFINT(A77,$B$2:$B$74,$A$2:$A$74,0.95,1,1)</f>
        <v>1936.7868281356446</v>
      </c>
      <c r="E77" s="14">
        <f>C77+_xlfn.FORECAST.ETS.CONFINT(A77,$B$2:$B$74,$A$2:$A$74,0.95,1,1)</f>
        <v>2212.6342018589453</v>
      </c>
    </row>
    <row r="78" spans="1:5" x14ac:dyDescent="0.25">
      <c r="A78" s="5">
        <v>45536</v>
      </c>
      <c r="C78">
        <f>_xlfn.FORECAST.ETS(A78,$B$2:$B$74,$A$2:$A$74,1,1)</f>
        <v>2074.8769123349293</v>
      </c>
      <c r="D78" s="14">
        <f>C78-_xlfn.FORECAST.ETS.CONFINT(A78,$B$2:$B$74,$A$2:$A$74,0.95,1,1)</f>
        <v>1923.2607379980777</v>
      </c>
      <c r="E78" s="14">
        <f>C78+_xlfn.FORECAST.ETS.CONFINT(A78,$B$2:$B$74,$A$2:$A$74,0.95,1,1)</f>
        <v>2226.4930866717809</v>
      </c>
    </row>
    <row r="79" spans="1:5" x14ac:dyDescent="0.25">
      <c r="A79" s="5">
        <v>45566</v>
      </c>
      <c r="C79">
        <f>_xlfn.FORECAST.ETS(A79,$B$2:$B$74,$A$2:$A$74,1,1)</f>
        <v>2108.3303559045476</v>
      </c>
      <c r="D79" s="14">
        <f>C79-_xlfn.FORECAST.ETS.CONFINT(A79,$B$2:$B$74,$A$2:$A$74,0.95,1,1)</f>
        <v>1937.5173485241867</v>
      </c>
      <c r="E79" s="14">
        <f>C79+_xlfn.FORECAST.ETS.CONFINT(A79,$B$2:$B$74,$A$2:$A$74,0.95,1,1)</f>
        <v>2279.1433632849084</v>
      </c>
    </row>
    <row r="80" spans="1:5" x14ac:dyDescent="0.25">
      <c r="A80" s="5">
        <v>45597</v>
      </c>
      <c r="C80">
        <f>_xlfn.FORECAST.ETS(A80,$B$2:$B$74,$A$2:$A$74,1,1)</f>
        <v>2411.7187557127359</v>
      </c>
      <c r="D80" s="14">
        <f>C80-_xlfn.FORECAST.ETS.CONFINT(A80,$B$2:$B$74,$A$2:$A$74,0.95,1,1)</f>
        <v>2216.5639717776944</v>
      </c>
      <c r="E80" s="14">
        <f>C80+_xlfn.FORECAST.ETS.CONFINT(A80,$B$2:$B$74,$A$2:$A$74,0.95,1,1)</f>
        <v>2606.8735396477773</v>
      </c>
    </row>
    <row r="81" spans="1:5" x14ac:dyDescent="0.25">
      <c r="A81" s="5">
        <v>45627</v>
      </c>
      <c r="C81">
        <f>_xlfn.FORECAST.ETS(A81,$B$2:$B$74,$A$2:$A$74,1,1)</f>
        <v>2503.6467342056135</v>
      </c>
      <c r="D81" s="14">
        <f>C81-_xlfn.FORECAST.ETS.CONFINT(A81,$B$2:$B$74,$A$2:$A$74,0.95,1,1)</f>
        <v>2279.5798430466307</v>
      </c>
      <c r="E81" s="14">
        <f>C81+_xlfn.FORECAST.ETS.CONFINT(A81,$B$2:$B$74,$A$2:$A$74,0.95,1,1)</f>
        <v>2727.7136253645963</v>
      </c>
    </row>
    <row r="82" spans="1:5" x14ac:dyDescent="0.25">
      <c r="A82" s="5">
        <v>45658</v>
      </c>
      <c r="C82">
        <f>_xlfn.FORECAST.ETS(A82,$B$2:$B$74,$A$2:$A$74,1,1)</f>
        <v>2151.8423506800373</v>
      </c>
      <c r="D82" s="14">
        <f>C82-_xlfn.FORECAST.ETS.CONFINT(A82,$B$2:$B$74,$A$2:$A$74,0.95,1,1)</f>
        <v>1894.8746127459538</v>
      </c>
      <c r="E82" s="14">
        <f>C82+_xlfn.FORECAST.ETS.CONFINT(A82,$B$2:$B$74,$A$2:$A$74,0.95,1,1)</f>
        <v>2408.8100886141206</v>
      </c>
    </row>
    <row r="83" spans="1:5" x14ac:dyDescent="0.25">
      <c r="A83" s="5">
        <v>45689</v>
      </c>
      <c r="C83">
        <f>_xlfn.FORECAST.ETS(A83,$B$2:$B$74,$A$2:$A$74,1,1)</f>
        <v>2269.0946922173584</v>
      </c>
      <c r="D83" s="14">
        <f>C83-_xlfn.FORECAST.ETS.CONFINT(A83,$B$2:$B$74,$A$2:$A$74,0.95,1,1)</f>
        <v>1975.7377111268481</v>
      </c>
      <c r="E83" s="14">
        <f>C83+_xlfn.FORECAST.ETS.CONFINT(A83,$B$2:$B$74,$A$2:$A$74,0.95,1,1)</f>
        <v>2562.451673307869</v>
      </c>
    </row>
    <row r="84" spans="1:5" x14ac:dyDescent="0.25">
      <c r="A84" s="5">
        <v>45717</v>
      </c>
      <c r="C84">
        <f>_xlfn.FORECAST.ETS(A84,$B$2:$B$74,$A$2:$A$74,1,1)</f>
        <v>2232.2086127362827</v>
      </c>
      <c r="D84" s="14">
        <f>C84-_xlfn.FORECAST.ETS.CONFINT(A84,$B$2:$B$74,$A$2:$A$74,0.95,1,1)</f>
        <v>1899.3764319810759</v>
      </c>
      <c r="E84" s="14">
        <f>C84+_xlfn.FORECAST.ETS.CONFINT(A84,$B$2:$B$74,$A$2:$A$74,0.95,1,1)</f>
        <v>2565.0407934914892</v>
      </c>
    </row>
    <row r="85" spans="1:5" x14ac:dyDescent="0.25">
      <c r="A85" s="5">
        <v>45748</v>
      </c>
      <c r="C85">
        <f>_xlfn.FORECAST.ETS(A85,$B$2:$B$74,$A$2:$A$74,1,1)</f>
        <v>2218.5454349359206</v>
      </c>
      <c r="D85" s="14">
        <f>C85-_xlfn.FORECAST.ETS.CONFINT(A85,$B$2:$B$74,$A$2:$A$74,0.95,1,1)</f>
        <v>1843.4683312625216</v>
      </c>
      <c r="E85" s="14">
        <f>C85+_xlfn.FORECAST.ETS.CONFINT(A85,$B$2:$B$74,$A$2:$A$74,0.95,1,1)</f>
        <v>2593.6225386093197</v>
      </c>
    </row>
    <row r="86" spans="1:5" x14ac:dyDescent="0.25">
      <c r="A86" s="5">
        <v>45778</v>
      </c>
      <c r="C86">
        <f>_xlfn.FORECAST.ETS(A86,$B$2:$B$74,$A$2:$A$74,1,1)</f>
        <v>2321.3498507723343</v>
      </c>
      <c r="D86" s="14">
        <f>C86-_xlfn.FORECAST.ETS.CONFINT(A86,$B$2:$B$74,$A$2:$A$74,0.95,1,1)</f>
        <v>1901.5062768049629</v>
      </c>
      <c r="E86" s="14">
        <f>C86+_xlfn.FORECAST.ETS.CONFINT(A86,$B$2:$B$74,$A$2:$A$74,0.95,1,1)</f>
        <v>2741.1934247397057</v>
      </c>
    </row>
    <row r="87" spans="1:5" x14ac:dyDescent="0.25">
      <c r="A87" s="5">
        <v>45809</v>
      </c>
      <c r="C87">
        <f>_xlfn.FORECAST.ETS(A87,$B$2:$B$74,$A$2:$A$74,1,1)</f>
        <v>2368.3021150459467</v>
      </c>
      <c r="D87" s="14">
        <f>C87-_xlfn.FORECAST.ETS.CONFINT(A87,$B$2:$B$74,$A$2:$A$74,0.95,1,1)</f>
        <v>1901.3121701269879</v>
      </c>
      <c r="E87" s="14">
        <f>C87+_xlfn.FORECAST.ETS.CONFINT(A87,$B$2:$B$74,$A$2:$A$74,0.95,1,1)</f>
        <v>2835.2920599649055</v>
      </c>
    </row>
    <row r="88" spans="1:5" x14ac:dyDescent="0.25">
      <c r="A88" s="5">
        <v>45839</v>
      </c>
      <c r="C88">
        <f>_xlfn.FORECAST.ETS(A88,$B$2:$B$74,$A$2:$A$74,1,1)</f>
        <v>2352.7342417428254</v>
      </c>
      <c r="D88" s="14">
        <f>C88-_xlfn.FORECAST.ETS.CONFINT(A88,$B$2:$B$74,$A$2:$A$74,0.95,1,1)</f>
        <v>1836.4914622189417</v>
      </c>
      <c r="E88" s="14">
        <f>C88+_xlfn.FORECAST.ETS.CONFINT(A88,$B$2:$B$74,$A$2:$A$74,0.95,1,1)</f>
        <v>2868.977021266709</v>
      </c>
    </row>
    <row r="89" spans="1:5" x14ac:dyDescent="0.25">
      <c r="A89" s="5">
        <v>45870</v>
      </c>
      <c r="C89">
        <f>_xlfn.FORECAST.ETS(A89,$B$2:$B$74,$A$2:$A$74,1,1)</f>
        <v>2338.9705320478261</v>
      </c>
      <c r="D89" s="14">
        <f>C89-_xlfn.FORECAST.ETS.CONFINT(A89,$B$2:$B$74,$A$2:$A$74,0.95,1,1)</f>
        <v>1771.4367513164673</v>
      </c>
      <c r="E89" s="14">
        <f>C89+_xlfn.FORECAST.ETS.CONFINT(A89,$B$2:$B$74,$A$2:$A$74,0.95,1,1)</f>
        <v>2906.5043127791851</v>
      </c>
    </row>
    <row r="90" spans="1:5" x14ac:dyDescent="0.25">
      <c r="A90" s="5">
        <v>45901</v>
      </c>
      <c r="C90">
        <f>_xlfn.FORECAST.ETS(A90,$B$2:$B$74,$A$2:$A$74,1,1)</f>
        <v>2339.1369293854605</v>
      </c>
      <c r="D90" s="14">
        <f>C90-_xlfn.FORECAST.ETS.CONFINT(A90,$B$2:$B$74,$A$2:$A$74,0.95,1,1)</f>
        <v>1718.3816216970386</v>
      </c>
      <c r="E90" s="14">
        <f>C90+_xlfn.FORECAST.ETS.CONFINT(A90,$B$2:$B$74,$A$2:$A$74,0.95,1,1)</f>
        <v>2959.8922370738824</v>
      </c>
    </row>
    <row r="91" spans="1:5" x14ac:dyDescent="0.25">
      <c r="A91" s="5">
        <v>45931</v>
      </c>
      <c r="C91">
        <f>_xlfn.FORECAST.ETS(A91,$B$2:$B$74,$A$2:$A$74,1,1)</f>
        <v>2372.5903729550791</v>
      </c>
      <c r="D91" s="14">
        <f>C91-_xlfn.FORECAST.ETS.CONFINT(A91,$B$2:$B$74,$A$2:$A$74,0.95,1,1)</f>
        <v>1696.7739219472801</v>
      </c>
      <c r="E91" s="14">
        <f>C91+_xlfn.FORECAST.ETS.CONFINT(A91,$B$2:$B$74,$A$2:$A$74,0.95,1,1)</f>
        <v>3048.4068239628782</v>
      </c>
    </row>
    <row r="92" spans="1:5" x14ac:dyDescent="0.25">
      <c r="A92" s="5">
        <v>45962</v>
      </c>
      <c r="C92">
        <f>_xlfn.FORECAST.ETS(A92,$B$2:$B$74,$A$2:$A$74,1,1)</f>
        <v>2675.9787727632674</v>
      </c>
      <c r="D92" s="14">
        <f>C92-_xlfn.FORECAST.ETS.CONFINT(A92,$B$2:$B$74,$A$2:$A$74,0.95,1,1)</f>
        <v>1943.339467685114</v>
      </c>
      <c r="E92" s="14">
        <f>C92+_xlfn.FORECAST.ETS.CONFINT(A92,$B$2:$B$74,$A$2:$A$74,0.95,1,1)</f>
        <v>3408.6180778414209</v>
      </c>
    </row>
    <row r="93" spans="1:5" x14ac:dyDescent="0.25">
      <c r="A93" s="5">
        <v>45992</v>
      </c>
      <c r="C93">
        <f>_xlfn.FORECAST.ETS(A93,$B$2:$B$74,$A$2:$A$74,1,1)</f>
        <v>2767.9067512561446</v>
      </c>
      <c r="D93" s="14">
        <f>C93-_xlfn.FORECAST.ETS.CONFINT(A93,$B$2:$B$74,$A$2:$A$74,0.95,1,1)</f>
        <v>1976.7505287013978</v>
      </c>
      <c r="E93" s="14">
        <f>C93+_xlfn.FORECAST.ETS.CONFINT(A93,$B$2:$B$74,$A$2:$A$74,0.95,1,1)</f>
        <v>3559.0629738108914</v>
      </c>
    </row>
    <row r="94" spans="1:5" x14ac:dyDescent="0.25">
      <c r="A94" s="5">
        <v>46023</v>
      </c>
      <c r="C94">
        <f>_xlfn.FORECAST.ETS(A94,$B$2:$B$74,$A$2:$A$74,1,1)</f>
        <v>2416.1023677305684</v>
      </c>
      <c r="D94" s="14">
        <f>C94-_xlfn.FORECAST.ETS.CONFINT(A94,$B$2:$B$74,$A$2:$A$74,0.95,1,1)</f>
        <v>1564.794599844156</v>
      </c>
      <c r="E94" s="14">
        <f>C94+_xlfn.FORECAST.ETS.CONFINT(A94,$B$2:$B$74,$A$2:$A$74,0.95,1,1)</f>
        <v>3267.4101356169808</v>
      </c>
    </row>
    <row r="95" spans="1:5" x14ac:dyDescent="0.25">
      <c r="A95" s="5">
        <v>46054</v>
      </c>
      <c r="C95">
        <f>_xlfn.FORECAST.ETS(A95,$B$2:$B$74,$A$2:$A$74,1,1)</f>
        <v>2533.35470926789</v>
      </c>
      <c r="D95" s="14">
        <f>C95-_xlfn.FORECAST.ETS.CONFINT(A95,$B$2:$B$74,$A$2:$A$74,0.95,1,1)</f>
        <v>1620.3135373258851</v>
      </c>
      <c r="E95" s="14">
        <f>C95+_xlfn.FORECAST.ETS.CONFINT(A95,$B$2:$B$74,$A$2:$A$74,0.95,1,1)</f>
        <v>3446.3958812098949</v>
      </c>
    </row>
    <row r="96" spans="1:5" x14ac:dyDescent="0.25">
      <c r="A96" s="5">
        <v>46082</v>
      </c>
      <c r="C96">
        <f>_xlfn.FORECAST.ETS(A96,$B$2:$B$74,$A$2:$A$74,1,1)</f>
        <v>2496.4686297868143</v>
      </c>
      <c r="D96" s="14">
        <f>C96-_xlfn.FORECAST.ETS.CONFINT(A96,$B$2:$B$74,$A$2:$A$74,0.95,1,1)</f>
        <v>1520.1594803544085</v>
      </c>
      <c r="E96" s="14">
        <f>C96+_xlfn.FORECAST.ETS.CONFINT(A96,$B$2:$B$74,$A$2:$A$74,0.95,1,1)</f>
        <v>3472.7777792192201</v>
      </c>
    </row>
    <row r="97" spans="1:5" x14ac:dyDescent="0.25">
      <c r="A97" s="5">
        <v>46113</v>
      </c>
      <c r="C97">
        <f>_xlfn.FORECAST.ETS(A97,$B$2:$B$74,$A$2:$A$74,1,1)</f>
        <v>2482.8054519864522</v>
      </c>
      <c r="D97" s="14">
        <f>C97-_xlfn.FORECAST.ETS.CONFINT(A97,$B$2:$B$74,$A$2:$A$74,0.95,1,1)</f>
        <v>1441.7364699962</v>
      </c>
      <c r="E97" s="14">
        <f>C97+_xlfn.FORECAST.ETS.CONFINT(A97,$B$2:$B$74,$A$2:$A$74,0.95,1,1)</f>
        <v>3523.8744339767045</v>
      </c>
    </row>
    <row r="98" spans="1:5" x14ac:dyDescent="0.25">
      <c r="A98" s="5">
        <v>46143</v>
      </c>
      <c r="C98">
        <f>_xlfn.FORECAST.ETS(A98,$B$2:$B$74,$A$2:$A$74,1,1)</f>
        <v>2585.6098678228655</v>
      </c>
      <c r="D98" s="14">
        <f>C98-_xlfn.FORECAST.ETS.CONFINT(A98,$B$2:$B$74,$A$2:$A$74,0.95,1,1)</f>
        <v>1478.328069707549</v>
      </c>
      <c r="E98" s="14">
        <f>C98+_xlfn.FORECAST.ETS.CONFINT(A98,$B$2:$B$74,$A$2:$A$74,0.95,1,1)</f>
        <v>3692.8916659381821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S93"/>
  <sheetViews>
    <sheetView topLeftCell="A71" zoomScaleNormal="100" workbookViewId="0">
      <selection activeCell="A4" sqref="A4:B77"/>
    </sheetView>
  </sheetViews>
  <sheetFormatPr defaultRowHeight="15" x14ac:dyDescent="0.25"/>
  <cols>
    <col min="1" max="1" width="10.28515625" bestFit="1" customWidth="1"/>
    <col min="2" max="2" width="14.5703125" customWidth="1"/>
    <col min="4" max="4" width="10.140625" bestFit="1" customWidth="1"/>
    <col min="5" max="5" width="11.85546875" bestFit="1" customWidth="1"/>
    <col min="7" max="7" width="9.7109375" bestFit="1" customWidth="1"/>
    <col min="9" max="9" width="9.7109375" bestFit="1" customWidth="1"/>
    <col min="10" max="10" width="22.28515625" bestFit="1" customWidth="1"/>
  </cols>
  <sheetData>
    <row r="3" spans="1:10" x14ac:dyDescent="0.25">
      <c r="A3" s="1"/>
      <c r="B3" s="1"/>
      <c r="D3" t="s">
        <v>11</v>
      </c>
      <c r="E3" t="e">
        <f>SUM(E5:E77)</f>
        <v>#REF!</v>
      </c>
    </row>
    <row r="4" spans="1:10" x14ac:dyDescent="0.25">
      <c r="A4" s="4" t="s">
        <v>0</v>
      </c>
      <c r="B4" s="4" t="s">
        <v>1</v>
      </c>
      <c r="C4" s="6" t="s">
        <v>8</v>
      </c>
      <c r="D4" s="6" t="s">
        <v>9</v>
      </c>
      <c r="E4" s="6" t="s">
        <v>10</v>
      </c>
    </row>
    <row r="5" spans="1:10" x14ac:dyDescent="0.25">
      <c r="A5" s="2">
        <v>43221</v>
      </c>
      <c r="B5" s="3">
        <v>1056</v>
      </c>
      <c r="C5" t="e">
        <f>$G$7+$G$8*#REF!+VLOOKUP(#REF!,$F$12:$G$23,2)</f>
        <v>#REF!</v>
      </c>
      <c r="D5" t="e">
        <f>C5-B5</f>
        <v>#REF!</v>
      </c>
      <c r="E5" t="e">
        <f>D5^2</f>
        <v>#REF!</v>
      </c>
    </row>
    <row r="6" spans="1:10" x14ac:dyDescent="0.25">
      <c r="A6" s="2">
        <v>43252</v>
      </c>
      <c r="B6" s="3">
        <v>965</v>
      </c>
      <c r="C6" t="e">
        <f>$G$7+$G$8*#REF!+VLOOKUP(#REF!,$F$12:$G$23,2)</f>
        <v>#REF!</v>
      </c>
      <c r="D6" t="e">
        <f t="shared" ref="D6:D69" si="0">C6-B6</f>
        <v>#REF!</v>
      </c>
      <c r="E6" t="e">
        <f t="shared" ref="E6:E69" si="1">D6^2</f>
        <v>#REF!</v>
      </c>
    </row>
    <row r="7" spans="1:10" x14ac:dyDescent="0.25">
      <c r="A7" s="2">
        <v>43282</v>
      </c>
      <c r="B7" s="3">
        <v>1073</v>
      </c>
      <c r="C7" t="e">
        <f>$G$7+$G$8*#REF!+VLOOKUP(#REF!,$F$12:$G$23,2)</f>
        <v>#REF!</v>
      </c>
      <c r="D7" t="e">
        <f t="shared" si="0"/>
        <v>#REF!</v>
      </c>
      <c r="E7" t="e">
        <f t="shared" si="1"/>
        <v>#REF!</v>
      </c>
      <c r="F7" t="s">
        <v>2</v>
      </c>
      <c r="G7">
        <v>1064.884997904788</v>
      </c>
    </row>
    <row r="8" spans="1:10" x14ac:dyDescent="0.25">
      <c r="A8" s="2">
        <v>43313</v>
      </c>
      <c r="B8" s="3">
        <v>1045</v>
      </c>
      <c r="C8" t="e">
        <f>$G$7+$G$8*#REF!+VLOOKUP(#REF!,$F$12:$G$23,2)</f>
        <v>#REF!</v>
      </c>
      <c r="D8" t="e">
        <f t="shared" si="0"/>
        <v>#REF!</v>
      </c>
      <c r="E8" t="e">
        <f t="shared" si="1"/>
        <v>#REF!</v>
      </c>
      <c r="F8" t="s">
        <v>3</v>
      </c>
      <c r="G8">
        <v>14.017225033807447</v>
      </c>
    </row>
    <row r="9" spans="1:10" x14ac:dyDescent="0.25">
      <c r="A9" s="2">
        <v>43344</v>
      </c>
      <c r="B9" s="3">
        <v>1062</v>
      </c>
      <c r="C9" t="e">
        <f>$G$7+$G$8*#REF!+VLOOKUP(#REF!,$F$12:$G$23,2)</f>
        <v>#REF!</v>
      </c>
      <c r="D9" t="e">
        <f t="shared" si="0"/>
        <v>#REF!</v>
      </c>
      <c r="E9" t="e">
        <f t="shared" si="1"/>
        <v>#REF!</v>
      </c>
    </row>
    <row r="10" spans="1:10" x14ac:dyDescent="0.25">
      <c r="A10" s="2">
        <v>43374</v>
      </c>
      <c r="B10" s="3">
        <v>1101</v>
      </c>
      <c r="C10" t="e">
        <f>$G$7+$G$8*#REF!+VLOOKUP(#REF!,$F$12:$G$23,2)</f>
        <v>#REF!</v>
      </c>
      <c r="D10" t="e">
        <f t="shared" si="0"/>
        <v>#REF!</v>
      </c>
      <c r="E10" t="e">
        <f t="shared" si="1"/>
        <v>#REF!</v>
      </c>
      <c r="F10" t="s">
        <v>4</v>
      </c>
    </row>
    <row r="11" spans="1:10" x14ac:dyDescent="0.25">
      <c r="A11" s="2">
        <v>43405</v>
      </c>
      <c r="B11" s="3">
        <v>1438</v>
      </c>
      <c r="C11" t="e">
        <f>$G$7+$G$8*#REF!+VLOOKUP(#REF!,$F$12:$G$23,2)</f>
        <v>#REF!</v>
      </c>
      <c r="D11" t="e">
        <f t="shared" si="0"/>
        <v>#REF!</v>
      </c>
      <c r="E11" t="e">
        <f t="shared" si="1"/>
        <v>#REF!</v>
      </c>
      <c r="F11" t="s">
        <v>5</v>
      </c>
      <c r="G11" t="s">
        <v>6</v>
      </c>
    </row>
    <row r="12" spans="1:10" x14ac:dyDescent="0.25">
      <c r="A12" s="2">
        <v>43435</v>
      </c>
      <c r="B12" s="3">
        <v>1479</v>
      </c>
      <c r="C12" t="e">
        <f>$G$7+$G$8*#REF!+VLOOKUP(#REF!,$F$12:$G$23,2)</f>
        <v>#REF!</v>
      </c>
      <c r="D12" t="e">
        <f t="shared" si="0"/>
        <v>#REF!</v>
      </c>
      <c r="E12" t="e">
        <f t="shared" si="1"/>
        <v>#REF!</v>
      </c>
      <c r="F12">
        <v>1</v>
      </c>
      <c r="G12">
        <v>-78.224805160403761</v>
      </c>
    </row>
    <row r="13" spans="1:10" x14ac:dyDescent="0.25">
      <c r="A13" s="2">
        <v>43466</v>
      </c>
      <c r="B13" s="3">
        <v>1139</v>
      </c>
      <c r="C13" t="e">
        <f>$G$7+$G$8*#REF!+VLOOKUP(#REF!,$F$12:$G$23,2)</f>
        <v>#REF!</v>
      </c>
      <c r="D13" t="e">
        <f t="shared" si="0"/>
        <v>#REF!</v>
      </c>
      <c r="E13" t="e">
        <f t="shared" si="1"/>
        <v>#REF!</v>
      </c>
      <c r="F13">
        <v>2</v>
      </c>
      <c r="G13">
        <v>-25.102672757618823</v>
      </c>
    </row>
    <row r="14" spans="1:10" x14ac:dyDescent="0.25">
      <c r="A14" s="2">
        <v>43497</v>
      </c>
      <c r="B14" s="3">
        <v>1262</v>
      </c>
      <c r="C14" t="e">
        <f>$G$7+$G$8*#REF!+VLOOKUP(#REF!,$F$12:$G$23,2)</f>
        <v>#REF!</v>
      </c>
      <c r="D14" t="e">
        <f t="shared" si="0"/>
        <v>#REF!</v>
      </c>
      <c r="E14" t="e">
        <f t="shared" si="1"/>
        <v>#REF!</v>
      </c>
      <c r="F14">
        <v>3</v>
      </c>
      <c r="G14">
        <v>-60.79534486613494</v>
      </c>
    </row>
    <row r="15" spans="1:10" x14ac:dyDescent="0.25">
      <c r="A15" s="2">
        <v>43525</v>
      </c>
      <c r="B15" s="3">
        <v>1258</v>
      </c>
      <c r="C15" t="e">
        <f>$G$7+$G$8*#REF!+VLOOKUP(#REF!,$F$12:$G$23,2)</f>
        <v>#REF!</v>
      </c>
      <c r="D15" t="e">
        <f t="shared" si="0"/>
        <v>#REF!</v>
      </c>
      <c r="E15" t="e">
        <f t="shared" si="1"/>
        <v>#REF!</v>
      </c>
      <c r="F15">
        <v>4</v>
      </c>
      <c r="G15">
        <v>-61.820607047607496</v>
      </c>
    </row>
    <row r="16" spans="1:10" x14ac:dyDescent="0.25">
      <c r="A16" s="2">
        <v>43556</v>
      </c>
      <c r="B16" s="3">
        <v>1175</v>
      </c>
      <c r="C16" t="e">
        <f>$G$7+$G$8*#REF!+VLOOKUP(#REF!,$F$12:$G$23,2)</f>
        <v>#REF!</v>
      </c>
      <c r="D16" t="e">
        <f t="shared" si="0"/>
        <v>#REF!</v>
      </c>
      <c r="E16" t="e">
        <f t="shared" si="1"/>
        <v>#REF!</v>
      </c>
      <c r="F16">
        <v>5</v>
      </c>
      <c r="G16">
        <v>-22.23000396186336</v>
      </c>
      <c r="J16" s="5"/>
    </row>
    <row r="17" spans="1:10" x14ac:dyDescent="0.25">
      <c r="A17" s="2">
        <v>43586</v>
      </c>
      <c r="B17" s="3">
        <v>1341</v>
      </c>
      <c r="C17" t="e">
        <f>$G$7+$G$8*#REF!+VLOOKUP(#REF!,$F$12:$G$23,2)</f>
        <v>#REF!</v>
      </c>
      <c r="D17" t="e">
        <f t="shared" si="0"/>
        <v>#REF!</v>
      </c>
      <c r="E17" t="e">
        <f t="shared" si="1"/>
        <v>#REF!</v>
      </c>
      <c r="F17">
        <v>6</v>
      </c>
      <c r="G17">
        <v>-40.901049412421621</v>
      </c>
      <c r="J17" s="5"/>
    </row>
    <row r="18" spans="1:10" x14ac:dyDescent="0.25">
      <c r="A18" s="2">
        <v>43617</v>
      </c>
      <c r="B18" s="3">
        <v>1374</v>
      </c>
      <c r="C18" t="e">
        <f>$G$7+$G$8*#REF!+VLOOKUP(#REF!,$F$12:$G$23,2)</f>
        <v>#REF!</v>
      </c>
      <c r="D18" t="e">
        <f t="shared" si="0"/>
        <v>#REF!</v>
      </c>
      <c r="E18" t="e">
        <f t="shared" si="1"/>
        <v>#REF!</v>
      </c>
      <c r="F18">
        <v>7</v>
      </c>
      <c r="G18">
        <v>-36.25952920257248</v>
      </c>
      <c r="J18" s="5"/>
    </row>
    <row r="19" spans="1:10" x14ac:dyDescent="0.25">
      <c r="A19" s="2">
        <v>43647</v>
      </c>
      <c r="B19" s="3">
        <v>1349</v>
      </c>
      <c r="C19" t="e">
        <f>$G$7+$G$8*#REF!+VLOOKUP(#REF!,$F$12:$G$23,2)</f>
        <v>#REF!</v>
      </c>
      <c r="D19" t="e">
        <f t="shared" si="0"/>
        <v>#REF!</v>
      </c>
      <c r="E19" t="e">
        <f t="shared" si="1"/>
        <v>#REF!</v>
      </c>
      <c r="F19">
        <v>8</v>
      </c>
      <c r="G19">
        <v>-41.618222338275579</v>
      </c>
      <c r="J19" s="5"/>
    </row>
    <row r="20" spans="1:10" x14ac:dyDescent="0.25">
      <c r="A20" s="2">
        <v>43678</v>
      </c>
      <c r="B20" s="3">
        <v>1291</v>
      </c>
      <c r="C20" t="e">
        <f>$G$7+$G$8*#REF!+VLOOKUP(#REF!,$F$12:$G$23,2)</f>
        <v>#REF!</v>
      </c>
      <c r="D20" t="e">
        <f t="shared" si="0"/>
        <v>#REF!</v>
      </c>
      <c r="E20" t="e">
        <f t="shared" si="1"/>
        <v>#REF!</v>
      </c>
      <c r="F20">
        <v>9</v>
      </c>
      <c r="G20">
        <v>-69.477392830479943</v>
      </c>
      <c r="J20" s="5"/>
    </row>
    <row r="21" spans="1:10" x14ac:dyDescent="0.25">
      <c r="A21" s="2">
        <v>43709</v>
      </c>
      <c r="B21" s="3">
        <v>1255</v>
      </c>
      <c r="C21" t="e">
        <f>$G$7+$G$8*#REF!+VLOOKUP(#REF!,$F$12:$G$23,2)</f>
        <v>#REF!</v>
      </c>
      <c r="D21" t="e">
        <f t="shared" si="0"/>
        <v>#REF!</v>
      </c>
      <c r="E21" t="e">
        <f t="shared" si="1"/>
        <v>#REF!</v>
      </c>
      <c r="F21">
        <v>10</v>
      </c>
      <c r="G21">
        <v>-54.835659045644114</v>
      </c>
      <c r="J21" s="5"/>
    </row>
    <row r="22" spans="1:10" x14ac:dyDescent="0.25">
      <c r="A22" s="2">
        <v>43739</v>
      </c>
      <c r="B22" s="3">
        <v>1368</v>
      </c>
      <c r="C22" t="e">
        <f>$G$7+$G$8*#REF!+VLOOKUP(#REF!,$F$12:$G$23,2)</f>
        <v>#REF!</v>
      </c>
      <c r="D22" t="e">
        <f t="shared" si="0"/>
        <v>#REF!</v>
      </c>
      <c r="E22" t="e">
        <f t="shared" si="1"/>
        <v>#REF!</v>
      </c>
      <c r="F22">
        <v>11</v>
      </c>
      <c r="G22">
        <v>220.4780844684727</v>
      </c>
      <c r="J22" s="5"/>
    </row>
    <row r="23" spans="1:10" x14ac:dyDescent="0.25">
      <c r="A23" s="2">
        <v>43770</v>
      </c>
      <c r="B23" s="3">
        <v>1600</v>
      </c>
      <c r="C23" t="e">
        <f>$G$7+$G$8*#REF!+VLOOKUP(#REF!,$F$12:$G$23,2)</f>
        <v>#REF!</v>
      </c>
      <c r="D23" t="e">
        <f t="shared" si="0"/>
        <v>#REF!</v>
      </c>
      <c r="E23" t="e">
        <f t="shared" si="1"/>
        <v>#REF!</v>
      </c>
      <c r="F23">
        <v>12</v>
      </c>
      <c r="G23">
        <v>270.7872021545495</v>
      </c>
      <c r="J23" s="5"/>
    </row>
    <row r="24" spans="1:10" x14ac:dyDescent="0.25">
      <c r="A24" s="2">
        <v>43800</v>
      </c>
      <c r="B24" s="3">
        <v>1685</v>
      </c>
      <c r="C24" t="e">
        <f>$G$7+$G$8*#REF!+VLOOKUP(#REF!,$F$12:$G$23,2)</f>
        <v>#REF!</v>
      </c>
      <c r="D24" t="e">
        <f t="shared" si="0"/>
        <v>#REF!</v>
      </c>
      <c r="E24" t="e">
        <f t="shared" si="1"/>
        <v>#REF!</v>
      </c>
      <c r="F24" t="s">
        <v>7</v>
      </c>
      <c r="G24">
        <f>AVERAGE(G12:G23)</f>
        <v>0</v>
      </c>
      <c r="J24" s="5"/>
    </row>
    <row r="25" spans="1:10" x14ac:dyDescent="0.25">
      <c r="A25" s="2">
        <v>43831</v>
      </c>
      <c r="B25" s="3">
        <v>1338</v>
      </c>
      <c r="C25" t="e">
        <f>$G$7+$G$8*#REF!+VLOOKUP(#REF!,$F$12:$G$23,2)</f>
        <v>#REF!</v>
      </c>
      <c r="D25" t="e">
        <f t="shared" si="0"/>
        <v>#REF!</v>
      </c>
      <c r="E25" t="e">
        <f t="shared" si="1"/>
        <v>#REF!</v>
      </c>
      <c r="J25" s="5"/>
    </row>
    <row r="26" spans="1:10" x14ac:dyDescent="0.25">
      <c r="A26" s="2">
        <v>43862</v>
      </c>
      <c r="B26" s="3">
        <v>1378</v>
      </c>
      <c r="C26" t="e">
        <f>$G$7+$G$8*#REF!+VLOOKUP(#REF!,$F$12:$G$23,2)</f>
        <v>#REF!</v>
      </c>
      <c r="D26" t="e">
        <f t="shared" si="0"/>
        <v>#REF!</v>
      </c>
      <c r="E26" t="e">
        <f t="shared" si="1"/>
        <v>#REF!</v>
      </c>
      <c r="J26" s="5"/>
    </row>
    <row r="27" spans="1:10" x14ac:dyDescent="0.25">
      <c r="A27" s="2">
        <v>43891</v>
      </c>
      <c r="B27" s="3">
        <v>1349</v>
      </c>
      <c r="C27" t="e">
        <f>$G$7+$G$8*#REF!+VLOOKUP(#REF!,$F$12:$G$23,2)</f>
        <v>#REF!</v>
      </c>
      <c r="D27" t="e">
        <f t="shared" si="0"/>
        <v>#REF!</v>
      </c>
      <c r="E27" t="e">
        <f t="shared" si="1"/>
        <v>#REF!</v>
      </c>
      <c r="J27" s="5"/>
    </row>
    <row r="28" spans="1:10" x14ac:dyDescent="0.25">
      <c r="A28" s="2">
        <v>43922</v>
      </c>
      <c r="B28" s="3">
        <v>1367</v>
      </c>
      <c r="C28" t="e">
        <f>$G$7+$G$8*#REF!+VLOOKUP(#REF!,$F$12:$G$23,2)</f>
        <v>#REF!</v>
      </c>
      <c r="D28" t="e">
        <f t="shared" si="0"/>
        <v>#REF!</v>
      </c>
      <c r="E28" t="e">
        <f t="shared" si="1"/>
        <v>#REF!</v>
      </c>
      <c r="J28" s="5"/>
    </row>
    <row r="29" spans="1:10" x14ac:dyDescent="0.25">
      <c r="A29" s="2">
        <v>43952</v>
      </c>
      <c r="B29" s="3">
        <v>1333</v>
      </c>
      <c r="C29" t="e">
        <f>$G$7+$G$8*#REF!+VLOOKUP(#REF!,$F$12:$G$23,2)</f>
        <v>#REF!</v>
      </c>
      <c r="D29" t="e">
        <f t="shared" si="0"/>
        <v>#REF!</v>
      </c>
      <c r="E29" t="e">
        <f t="shared" si="1"/>
        <v>#REF!</v>
      </c>
      <c r="J29" s="5"/>
    </row>
    <row r="30" spans="1:10" x14ac:dyDescent="0.25">
      <c r="A30" s="2">
        <v>43983</v>
      </c>
      <c r="B30" s="3">
        <v>1423</v>
      </c>
      <c r="C30" t="e">
        <f>$G$7+$G$8*#REF!+VLOOKUP(#REF!,$F$12:$G$23,2)</f>
        <v>#REF!</v>
      </c>
      <c r="D30" t="e">
        <f t="shared" si="0"/>
        <v>#REF!</v>
      </c>
      <c r="E30" t="e">
        <f t="shared" si="1"/>
        <v>#REF!</v>
      </c>
      <c r="J30" s="5"/>
    </row>
    <row r="31" spans="1:10" x14ac:dyDescent="0.25">
      <c r="A31" s="2">
        <v>44013</v>
      </c>
      <c r="B31" s="3">
        <v>1341</v>
      </c>
      <c r="C31" t="e">
        <f>$G$7+$G$8*#REF!+VLOOKUP(#REF!,$F$12:$G$23,2)</f>
        <v>#REF!</v>
      </c>
      <c r="D31" t="e">
        <f t="shared" si="0"/>
        <v>#REF!</v>
      </c>
      <c r="E31" t="e">
        <f t="shared" si="1"/>
        <v>#REF!</v>
      </c>
      <c r="J31" s="5"/>
    </row>
    <row r="32" spans="1:10" x14ac:dyDescent="0.25">
      <c r="A32" s="2">
        <v>44044</v>
      </c>
      <c r="B32" s="3">
        <v>1356</v>
      </c>
      <c r="C32" t="e">
        <f>$G$7+$G$8*#REF!+VLOOKUP(#REF!,$F$12:$G$23,2)</f>
        <v>#REF!</v>
      </c>
      <c r="D32" t="e">
        <f t="shared" si="0"/>
        <v>#REF!</v>
      </c>
      <c r="E32" t="e">
        <f t="shared" si="1"/>
        <v>#REF!</v>
      </c>
      <c r="J32" s="5"/>
    </row>
    <row r="33" spans="1:10" x14ac:dyDescent="0.25">
      <c r="A33" s="2">
        <v>44075</v>
      </c>
      <c r="B33" s="3">
        <v>1433</v>
      </c>
      <c r="C33" t="e">
        <f>$G$7+$G$8*#REF!+VLOOKUP(#REF!,$F$12:$G$23,2)</f>
        <v>#REF!</v>
      </c>
      <c r="D33" t="e">
        <f t="shared" si="0"/>
        <v>#REF!</v>
      </c>
      <c r="E33" t="e">
        <f t="shared" si="1"/>
        <v>#REF!</v>
      </c>
      <c r="J33" s="5"/>
    </row>
    <row r="34" spans="1:10" x14ac:dyDescent="0.25">
      <c r="A34" s="2">
        <v>44105</v>
      </c>
      <c r="B34" s="3">
        <v>1274</v>
      </c>
      <c r="C34" t="e">
        <f>$G$7+$G$8*#REF!+VLOOKUP(#REF!,$F$12:$G$23,2)</f>
        <v>#REF!</v>
      </c>
      <c r="D34" t="e">
        <f t="shared" si="0"/>
        <v>#REF!</v>
      </c>
      <c r="E34" t="e">
        <f t="shared" si="1"/>
        <v>#REF!</v>
      </c>
      <c r="J34" s="5"/>
    </row>
    <row r="35" spans="1:10" x14ac:dyDescent="0.25">
      <c r="A35" s="2">
        <v>44136</v>
      </c>
      <c r="B35" s="3">
        <v>1582</v>
      </c>
      <c r="C35" t="e">
        <f>$G$7+$G$8*#REF!+VLOOKUP(#REF!,$F$12:$G$23,2)</f>
        <v>#REF!</v>
      </c>
      <c r="D35" t="e">
        <f t="shared" si="0"/>
        <v>#REF!</v>
      </c>
      <c r="E35" t="e">
        <f t="shared" si="1"/>
        <v>#REF!</v>
      </c>
      <c r="J35" s="5"/>
    </row>
    <row r="36" spans="1:10" x14ac:dyDescent="0.25">
      <c r="A36" s="2">
        <v>44166</v>
      </c>
      <c r="B36" s="3">
        <v>1699</v>
      </c>
      <c r="C36" t="e">
        <f>$G$7+$G$8*#REF!+VLOOKUP(#REF!,$F$12:$G$23,2)</f>
        <v>#REF!</v>
      </c>
      <c r="D36" t="e">
        <f t="shared" si="0"/>
        <v>#REF!</v>
      </c>
      <c r="E36" t="e">
        <f t="shared" si="1"/>
        <v>#REF!</v>
      </c>
      <c r="J36" s="5"/>
    </row>
    <row r="37" spans="1:10" x14ac:dyDescent="0.25">
      <c r="A37" s="2">
        <v>44197</v>
      </c>
      <c r="B37" s="3">
        <v>1299</v>
      </c>
      <c r="C37" t="e">
        <f>$G$7+$G$8*#REF!+VLOOKUP(#REF!,$F$12:$G$23,2)</f>
        <v>#REF!</v>
      </c>
      <c r="D37" t="e">
        <f t="shared" si="0"/>
        <v>#REF!</v>
      </c>
      <c r="E37" t="e">
        <f t="shared" si="1"/>
        <v>#REF!</v>
      </c>
      <c r="J37" s="5"/>
    </row>
    <row r="38" spans="1:10" x14ac:dyDescent="0.25">
      <c r="A38" s="2">
        <v>44228</v>
      </c>
      <c r="B38" s="3">
        <v>1463</v>
      </c>
      <c r="C38" t="e">
        <f>$G$7+$G$8*#REF!+VLOOKUP(#REF!,$F$12:$G$23,2)</f>
        <v>#REF!</v>
      </c>
      <c r="D38" t="e">
        <f t="shared" si="0"/>
        <v>#REF!</v>
      </c>
      <c r="E38" t="e">
        <f t="shared" si="1"/>
        <v>#REF!</v>
      </c>
      <c r="J38" s="5"/>
    </row>
    <row r="39" spans="1:10" x14ac:dyDescent="0.25">
      <c r="A39" s="2">
        <v>44256</v>
      </c>
      <c r="B39" s="3">
        <v>1354</v>
      </c>
      <c r="C39" t="e">
        <f>$G$7+$G$8*#REF!+VLOOKUP(#REF!,$F$12:$G$23,2)</f>
        <v>#REF!</v>
      </c>
      <c r="D39" t="e">
        <f t="shared" si="0"/>
        <v>#REF!</v>
      </c>
      <c r="E39" t="e">
        <f t="shared" si="1"/>
        <v>#REF!</v>
      </c>
      <c r="J39" s="5"/>
    </row>
    <row r="40" spans="1:10" x14ac:dyDescent="0.25">
      <c r="A40" s="2">
        <v>44287</v>
      </c>
      <c r="B40" s="3">
        <v>1349</v>
      </c>
      <c r="C40" t="e">
        <f>$G$7+$G$8*#REF!+VLOOKUP(#REF!,$F$12:$G$23,2)</f>
        <v>#REF!</v>
      </c>
      <c r="D40" t="e">
        <f t="shared" si="0"/>
        <v>#REF!</v>
      </c>
      <c r="E40" t="e">
        <f t="shared" si="1"/>
        <v>#REF!</v>
      </c>
      <c r="J40" s="5"/>
    </row>
    <row r="41" spans="1:10" x14ac:dyDescent="0.25">
      <c r="A41" s="2">
        <v>44317</v>
      </c>
      <c r="B41" s="3">
        <v>1496</v>
      </c>
      <c r="C41" t="e">
        <f>$G$7+$G$8*#REF!+VLOOKUP(#REF!,$F$12:$G$23,2)</f>
        <v>#REF!</v>
      </c>
      <c r="D41" t="e">
        <f t="shared" si="0"/>
        <v>#REF!</v>
      </c>
      <c r="E41" t="e">
        <f t="shared" si="1"/>
        <v>#REF!</v>
      </c>
      <c r="J41" s="5"/>
    </row>
    <row r="42" spans="1:10" x14ac:dyDescent="0.25">
      <c r="A42" s="2">
        <v>44348</v>
      </c>
      <c r="B42" s="3">
        <v>1488</v>
      </c>
      <c r="C42" t="e">
        <f>$G$7+$G$8*#REF!+VLOOKUP(#REF!,$F$12:$G$23,2)</f>
        <v>#REF!</v>
      </c>
      <c r="D42" t="e">
        <f t="shared" si="0"/>
        <v>#REF!</v>
      </c>
      <c r="E42" t="e">
        <f t="shared" si="1"/>
        <v>#REF!</v>
      </c>
      <c r="J42" s="5"/>
    </row>
    <row r="43" spans="1:10" x14ac:dyDescent="0.25">
      <c r="A43" s="2">
        <v>44378</v>
      </c>
      <c r="B43" s="3">
        <v>1524</v>
      </c>
      <c r="C43" t="e">
        <f>$G$7+$G$8*#REF!+VLOOKUP(#REF!,$F$12:$G$23,2)</f>
        <v>#REF!</v>
      </c>
      <c r="D43" t="e">
        <f t="shared" si="0"/>
        <v>#REF!</v>
      </c>
      <c r="E43" t="e">
        <f t="shared" si="1"/>
        <v>#REF!</v>
      </c>
      <c r="J43" s="5"/>
    </row>
    <row r="44" spans="1:10" x14ac:dyDescent="0.25">
      <c r="A44" s="2">
        <v>44409</v>
      </c>
      <c r="B44" s="3">
        <v>1494</v>
      </c>
      <c r="C44" t="e">
        <f>$G$7+$G$8*#REF!+VLOOKUP(#REF!,$F$12:$G$23,2)</f>
        <v>#REF!</v>
      </c>
      <c r="D44" t="e">
        <f t="shared" si="0"/>
        <v>#REF!</v>
      </c>
      <c r="E44" t="e">
        <f t="shared" si="1"/>
        <v>#REF!</v>
      </c>
      <c r="J44" s="5"/>
    </row>
    <row r="45" spans="1:10" x14ac:dyDescent="0.25">
      <c r="A45" s="2">
        <v>44440</v>
      </c>
      <c r="B45" s="3">
        <v>1425</v>
      </c>
      <c r="C45" t="e">
        <f>$G$7+$G$8*#REF!+VLOOKUP(#REF!,$F$12:$G$23,2)</f>
        <v>#REF!</v>
      </c>
      <c r="D45" t="e">
        <f t="shared" si="0"/>
        <v>#REF!</v>
      </c>
      <c r="E45" t="e">
        <f t="shared" si="1"/>
        <v>#REF!</v>
      </c>
      <c r="J45" s="5"/>
    </row>
    <row r="46" spans="1:10" x14ac:dyDescent="0.25">
      <c r="A46" s="2">
        <v>44470</v>
      </c>
      <c r="B46" s="3">
        <v>1585</v>
      </c>
      <c r="C46" t="e">
        <f>$G$7+$G$8*#REF!+VLOOKUP(#REF!,$F$12:$G$23,2)</f>
        <v>#REF!</v>
      </c>
      <c r="D46" t="e">
        <f t="shared" si="0"/>
        <v>#REF!</v>
      </c>
      <c r="E46" t="e">
        <f t="shared" si="1"/>
        <v>#REF!</v>
      </c>
      <c r="J46" s="5"/>
    </row>
    <row r="47" spans="1:10" x14ac:dyDescent="0.25">
      <c r="A47" s="2">
        <v>44501</v>
      </c>
      <c r="B47" s="3">
        <v>1799</v>
      </c>
      <c r="C47" t="e">
        <f>$G$7+$G$8*#REF!+VLOOKUP(#REF!,$F$12:$G$23,2)</f>
        <v>#REF!</v>
      </c>
      <c r="D47" t="e">
        <f t="shared" si="0"/>
        <v>#REF!</v>
      </c>
      <c r="E47" t="e">
        <f t="shared" si="1"/>
        <v>#REF!</v>
      </c>
      <c r="J47" s="5"/>
    </row>
    <row r="48" spans="1:10" x14ac:dyDescent="0.25">
      <c r="A48" s="2">
        <v>44531</v>
      </c>
      <c r="B48" s="3">
        <v>1876</v>
      </c>
      <c r="C48" t="e">
        <f>$G$7+$G$8*#REF!+VLOOKUP(#REF!,$F$12:$G$23,2)</f>
        <v>#REF!</v>
      </c>
      <c r="D48" t="e">
        <f t="shared" si="0"/>
        <v>#REF!</v>
      </c>
      <c r="E48" t="e">
        <f t="shared" si="1"/>
        <v>#REF!</v>
      </c>
      <c r="J48" s="5"/>
    </row>
    <row r="49" spans="1:10" x14ac:dyDescent="0.25">
      <c r="A49" s="2">
        <v>44562</v>
      </c>
      <c r="B49" s="3">
        <v>1608</v>
      </c>
      <c r="C49" t="e">
        <f>$G$7+$G$8*#REF!+VLOOKUP(#REF!,$F$12:$G$23,2)</f>
        <v>#REF!</v>
      </c>
      <c r="D49" t="e">
        <f t="shared" si="0"/>
        <v>#REF!</v>
      </c>
      <c r="E49" t="e">
        <f t="shared" si="1"/>
        <v>#REF!</v>
      </c>
      <c r="J49" s="5"/>
    </row>
    <row r="50" spans="1:10" x14ac:dyDescent="0.25">
      <c r="A50" s="2">
        <v>44593</v>
      </c>
      <c r="B50" s="3">
        <v>1578</v>
      </c>
      <c r="C50" t="e">
        <f>$G$7+$G$8*#REF!+VLOOKUP(#REF!,$F$12:$G$23,2)</f>
        <v>#REF!</v>
      </c>
      <c r="D50" t="e">
        <f t="shared" si="0"/>
        <v>#REF!</v>
      </c>
      <c r="E50" t="e">
        <f t="shared" si="1"/>
        <v>#REF!</v>
      </c>
      <c r="J50" s="5"/>
    </row>
    <row r="51" spans="1:10" x14ac:dyDescent="0.25">
      <c r="A51" s="2">
        <v>44621</v>
      </c>
      <c r="B51" s="3">
        <v>1643</v>
      </c>
      <c r="C51" t="e">
        <f>$G$7+$G$8*#REF!+VLOOKUP(#REF!,$F$12:$G$23,2)</f>
        <v>#REF!</v>
      </c>
      <c r="D51" t="e">
        <f t="shared" si="0"/>
        <v>#REF!</v>
      </c>
      <c r="E51" t="e">
        <f t="shared" si="1"/>
        <v>#REF!</v>
      </c>
      <c r="J51" s="5"/>
    </row>
    <row r="52" spans="1:10" x14ac:dyDescent="0.25">
      <c r="A52" s="2">
        <v>44652</v>
      </c>
      <c r="B52" s="3">
        <v>1685</v>
      </c>
      <c r="C52" t="e">
        <f>$G$7+$G$8*#REF!+VLOOKUP(#REF!,$F$12:$G$23,2)</f>
        <v>#REF!</v>
      </c>
      <c r="D52" t="e">
        <f t="shared" si="0"/>
        <v>#REF!</v>
      </c>
      <c r="E52" t="e">
        <f t="shared" si="1"/>
        <v>#REF!</v>
      </c>
      <c r="J52" s="5"/>
    </row>
    <row r="53" spans="1:10" x14ac:dyDescent="0.25">
      <c r="A53" s="2">
        <v>44682</v>
      </c>
      <c r="B53" s="3">
        <v>1685</v>
      </c>
      <c r="C53" t="e">
        <f>$G$7+$G$8*#REF!+VLOOKUP(#REF!,$F$12:$G$23,2)</f>
        <v>#REF!</v>
      </c>
      <c r="D53" t="e">
        <f t="shared" si="0"/>
        <v>#REF!</v>
      </c>
      <c r="E53" t="e">
        <f t="shared" si="1"/>
        <v>#REF!</v>
      </c>
      <c r="J53" s="5"/>
    </row>
    <row r="54" spans="1:10" x14ac:dyDescent="0.25">
      <c r="A54" s="2">
        <v>44713</v>
      </c>
      <c r="B54" s="3">
        <v>1638</v>
      </c>
      <c r="C54" t="e">
        <f>$G$7+$G$8*#REF!+VLOOKUP(#REF!,$F$12:$G$23,2)</f>
        <v>#REF!</v>
      </c>
      <c r="D54" t="e">
        <f t="shared" si="0"/>
        <v>#REF!</v>
      </c>
      <c r="E54" t="e">
        <f t="shared" si="1"/>
        <v>#REF!</v>
      </c>
      <c r="J54" s="5"/>
    </row>
    <row r="55" spans="1:10" x14ac:dyDescent="0.25">
      <c r="A55" s="2">
        <v>44743</v>
      </c>
      <c r="B55" s="3">
        <v>1735</v>
      </c>
      <c r="C55" t="e">
        <f>$G$7+$G$8*#REF!+VLOOKUP(#REF!,$F$12:$G$23,2)</f>
        <v>#REF!</v>
      </c>
      <c r="D55" t="e">
        <f t="shared" si="0"/>
        <v>#REF!</v>
      </c>
      <c r="E55" t="e">
        <f t="shared" si="1"/>
        <v>#REF!</v>
      </c>
      <c r="J55" s="5"/>
    </row>
    <row r="56" spans="1:10" x14ac:dyDescent="0.25">
      <c r="A56" s="2">
        <v>44774</v>
      </c>
      <c r="B56" s="3">
        <v>1812</v>
      </c>
      <c r="C56" t="e">
        <f>$G$7+$G$8*#REF!+VLOOKUP(#REF!,$F$12:$G$23,2)</f>
        <v>#REF!</v>
      </c>
      <c r="D56" t="e">
        <f t="shared" si="0"/>
        <v>#REF!</v>
      </c>
      <c r="E56" t="e">
        <f t="shared" si="1"/>
        <v>#REF!</v>
      </c>
      <c r="J56" s="5"/>
    </row>
    <row r="57" spans="1:10" x14ac:dyDescent="0.25">
      <c r="A57" s="2">
        <v>44805</v>
      </c>
      <c r="B57" s="3">
        <v>1737</v>
      </c>
      <c r="C57" t="e">
        <f>$G$7+$G$8*#REF!+VLOOKUP(#REF!,$F$12:$G$23,2)</f>
        <v>#REF!</v>
      </c>
      <c r="D57" t="e">
        <f t="shared" si="0"/>
        <v>#REF!</v>
      </c>
      <c r="E57" t="e">
        <f t="shared" si="1"/>
        <v>#REF!</v>
      </c>
      <c r="J57" s="5"/>
    </row>
    <row r="58" spans="1:10" x14ac:dyDescent="0.25">
      <c r="A58" s="2">
        <v>44835</v>
      </c>
      <c r="B58" s="3">
        <v>1789</v>
      </c>
      <c r="C58" t="e">
        <f>$G$7+$G$8*#REF!+VLOOKUP(#REF!,$F$12:$G$23,2)</f>
        <v>#REF!</v>
      </c>
      <c r="D58" t="e">
        <f t="shared" si="0"/>
        <v>#REF!</v>
      </c>
      <c r="E58" t="e">
        <f t="shared" si="1"/>
        <v>#REF!</v>
      </c>
      <c r="J58" s="5"/>
    </row>
    <row r="59" spans="1:10" x14ac:dyDescent="0.25">
      <c r="A59" s="2">
        <v>44866</v>
      </c>
      <c r="B59" s="3">
        <v>2098</v>
      </c>
      <c r="C59" t="e">
        <f>$G$7+$G$8*#REF!+VLOOKUP(#REF!,$F$12:$G$23,2)</f>
        <v>#REF!</v>
      </c>
      <c r="D59" t="e">
        <f t="shared" si="0"/>
        <v>#REF!</v>
      </c>
      <c r="E59" t="e">
        <f t="shared" si="1"/>
        <v>#REF!</v>
      </c>
      <c r="J59" s="5"/>
    </row>
    <row r="60" spans="1:10" x14ac:dyDescent="0.25">
      <c r="A60" s="2">
        <v>44896</v>
      </c>
      <c r="B60" s="3">
        <v>2235</v>
      </c>
      <c r="C60" t="e">
        <f>$G$7+$G$8*#REF!+VLOOKUP(#REF!,$F$12:$G$23,2)</f>
        <v>#REF!</v>
      </c>
      <c r="D60" t="e">
        <f t="shared" si="0"/>
        <v>#REF!</v>
      </c>
      <c r="E60" t="e">
        <f t="shared" si="1"/>
        <v>#REF!</v>
      </c>
      <c r="J60" s="5"/>
    </row>
    <row r="61" spans="1:10" x14ac:dyDescent="0.25">
      <c r="A61" s="2">
        <v>44927</v>
      </c>
      <c r="B61" s="3">
        <v>1897</v>
      </c>
      <c r="C61" t="e">
        <f>$G$7+$G$8*#REF!+VLOOKUP(#REF!,$F$12:$G$23,2)</f>
        <v>#REF!</v>
      </c>
      <c r="D61" t="e">
        <f t="shared" si="0"/>
        <v>#REF!</v>
      </c>
      <c r="E61" t="e">
        <f t="shared" si="1"/>
        <v>#REF!</v>
      </c>
      <c r="J61" s="5"/>
    </row>
    <row r="62" spans="1:10" x14ac:dyDescent="0.25">
      <c r="A62" s="2">
        <v>44958</v>
      </c>
      <c r="B62" s="3">
        <v>1904</v>
      </c>
      <c r="C62" t="e">
        <f>$G$7+$G$8*#REF!+VLOOKUP(#REF!,$F$12:$G$23,2)</f>
        <v>#REF!</v>
      </c>
      <c r="D62" t="e">
        <f t="shared" si="0"/>
        <v>#REF!</v>
      </c>
      <c r="E62" t="e">
        <f t="shared" si="1"/>
        <v>#REF!</v>
      </c>
      <c r="J62" s="5"/>
    </row>
    <row r="63" spans="1:10" x14ac:dyDescent="0.25">
      <c r="A63" s="2">
        <v>44986</v>
      </c>
      <c r="B63" s="3">
        <v>1863</v>
      </c>
      <c r="C63" t="e">
        <f>$G$7+$G$8*#REF!+VLOOKUP(#REF!,$F$12:$G$23,2)</f>
        <v>#REF!</v>
      </c>
      <c r="D63" t="e">
        <f t="shared" si="0"/>
        <v>#REF!</v>
      </c>
      <c r="E63" t="e">
        <f t="shared" si="1"/>
        <v>#REF!</v>
      </c>
      <c r="J63" s="5"/>
    </row>
    <row r="64" spans="1:10" x14ac:dyDescent="0.25">
      <c r="A64" s="2">
        <v>45017</v>
      </c>
      <c r="B64" s="3">
        <v>1945</v>
      </c>
      <c r="C64" t="e">
        <f>$G$7+$G$8*#REF!+VLOOKUP(#REF!,$F$12:$G$23,2)</f>
        <v>#REF!</v>
      </c>
      <c r="D64" t="e">
        <f t="shared" si="0"/>
        <v>#REF!</v>
      </c>
      <c r="E64" t="e">
        <f t="shared" si="1"/>
        <v>#REF!</v>
      </c>
      <c r="J64" s="5"/>
    </row>
    <row r="65" spans="1:19" x14ac:dyDescent="0.25">
      <c r="A65" s="2">
        <v>45047</v>
      </c>
      <c r="B65" s="3">
        <v>1899</v>
      </c>
      <c r="C65" t="e">
        <f>$G$7+$G$8*#REF!+VLOOKUP(#REF!,$F$12:$G$23,2)</f>
        <v>#REF!</v>
      </c>
      <c r="D65" t="e">
        <f t="shared" si="0"/>
        <v>#REF!</v>
      </c>
      <c r="E65" t="e">
        <f t="shared" si="1"/>
        <v>#REF!</v>
      </c>
      <c r="J65" s="5"/>
    </row>
    <row r="66" spans="1:19" x14ac:dyDescent="0.25">
      <c r="A66" s="2">
        <v>45078</v>
      </c>
      <c r="B66" s="3">
        <v>1947</v>
      </c>
      <c r="C66" t="e">
        <f>$G$7+$G$8*#REF!+VLOOKUP(#REF!,$F$12:$G$23,2)</f>
        <v>#REF!</v>
      </c>
      <c r="D66" t="e">
        <f t="shared" si="0"/>
        <v>#REF!</v>
      </c>
      <c r="E66" t="e">
        <f t="shared" si="1"/>
        <v>#REF!</v>
      </c>
      <c r="J66" s="5"/>
    </row>
    <row r="67" spans="1:19" x14ac:dyDescent="0.25">
      <c r="A67" s="2">
        <v>45108</v>
      </c>
      <c r="B67" s="3">
        <v>1925</v>
      </c>
      <c r="C67" t="e">
        <f>$G$7+$G$8*#REF!+VLOOKUP(#REF!,$F$12:$G$23,2)</f>
        <v>#REF!</v>
      </c>
      <c r="D67" t="e">
        <f t="shared" si="0"/>
        <v>#REF!</v>
      </c>
      <c r="E67" t="e">
        <f t="shared" si="1"/>
        <v>#REF!</v>
      </c>
      <c r="J67" s="5"/>
    </row>
    <row r="68" spans="1:19" x14ac:dyDescent="0.25">
      <c r="A68" s="2">
        <v>45139</v>
      </c>
      <c r="B68" s="3">
        <v>2001</v>
      </c>
      <c r="C68" t="e">
        <f>$G$7+$G$8*#REF!+VLOOKUP(#REF!,$F$12:$G$23,2)</f>
        <v>#REF!</v>
      </c>
      <c r="D68" t="e">
        <f t="shared" si="0"/>
        <v>#REF!</v>
      </c>
      <c r="E68" t="e">
        <f t="shared" si="1"/>
        <v>#REF!</v>
      </c>
      <c r="J68" s="5"/>
    </row>
    <row r="69" spans="1:19" x14ac:dyDescent="0.25">
      <c r="A69" s="2">
        <v>45170</v>
      </c>
      <c r="B69" s="3">
        <v>2004</v>
      </c>
      <c r="C69" t="e">
        <f>$G$7+$G$8*#REF!+VLOOKUP(#REF!,$F$12:$G$23,2)</f>
        <v>#REF!</v>
      </c>
      <c r="D69" t="e">
        <f t="shared" si="0"/>
        <v>#REF!</v>
      </c>
      <c r="E69" t="e">
        <f t="shared" si="1"/>
        <v>#REF!</v>
      </c>
      <c r="J69" s="5"/>
    </row>
    <row r="70" spans="1:19" x14ac:dyDescent="0.25">
      <c r="A70" s="2">
        <v>45200</v>
      </c>
      <c r="B70" s="3">
        <v>1971</v>
      </c>
      <c r="C70" t="e">
        <f>$G$7+$G$8*#REF!+VLOOKUP(#REF!,$F$12:$G$23,2)</f>
        <v>#REF!</v>
      </c>
      <c r="D70" t="e">
        <f t="shared" ref="D70:D77" si="2">C70-B70</f>
        <v>#REF!</v>
      </c>
      <c r="E70" t="e">
        <f t="shared" ref="E70:E77" si="3">D70^2</f>
        <v>#REF!</v>
      </c>
      <c r="J70" s="5"/>
    </row>
    <row r="71" spans="1:19" x14ac:dyDescent="0.25">
      <c r="A71" s="2">
        <v>45231</v>
      </c>
      <c r="B71" s="3">
        <v>2307</v>
      </c>
      <c r="C71" t="e">
        <f>$G$7+$G$8*#REF!+VLOOKUP(#REF!,$F$12:$G$23,2)</f>
        <v>#REF!</v>
      </c>
      <c r="D71" t="e">
        <f t="shared" si="2"/>
        <v>#REF!</v>
      </c>
      <c r="E71" t="e">
        <f t="shared" si="3"/>
        <v>#REF!</v>
      </c>
      <c r="J71" s="5"/>
    </row>
    <row r="72" spans="1:19" x14ac:dyDescent="0.25">
      <c r="A72" s="2">
        <v>45261</v>
      </c>
      <c r="B72" s="3">
        <v>2236</v>
      </c>
      <c r="C72" t="e">
        <f>$G$7+$G$8*#REF!+VLOOKUP(#REF!,$F$12:$G$23,2)</f>
        <v>#REF!</v>
      </c>
      <c r="D72" t="e">
        <f t="shared" si="2"/>
        <v>#REF!</v>
      </c>
      <c r="E72" t="e">
        <f t="shared" si="3"/>
        <v>#REF!</v>
      </c>
      <c r="J72" s="5"/>
    </row>
    <row r="73" spans="1:19" x14ac:dyDescent="0.25">
      <c r="A73" s="2">
        <v>45292</v>
      </c>
      <c r="B73" s="3">
        <v>1919</v>
      </c>
      <c r="C73" t="e">
        <f>$G$7+$G$8*#REF!+VLOOKUP(#REF!,$F$12:$G$23,2)</f>
        <v>#REF!</v>
      </c>
      <c r="D73" t="e">
        <f t="shared" si="2"/>
        <v>#REF!</v>
      </c>
      <c r="E73" t="e">
        <f t="shared" si="3"/>
        <v>#REF!</v>
      </c>
      <c r="J73" s="5"/>
    </row>
    <row r="74" spans="1:19" x14ac:dyDescent="0.25">
      <c r="A74" s="2">
        <v>45323</v>
      </c>
      <c r="B74" s="3">
        <v>2018</v>
      </c>
      <c r="C74" t="e">
        <f>$G$7+$G$8*#REF!+VLOOKUP(#REF!,$F$12:$G$23,2)</f>
        <v>#REF!</v>
      </c>
      <c r="D74" t="e">
        <f t="shared" si="2"/>
        <v>#REF!</v>
      </c>
      <c r="E74" t="e">
        <f t="shared" si="3"/>
        <v>#REF!</v>
      </c>
      <c r="J74" s="5"/>
    </row>
    <row r="75" spans="1:19" x14ac:dyDescent="0.25">
      <c r="A75" s="2">
        <v>45352</v>
      </c>
      <c r="B75" s="3">
        <v>2006</v>
      </c>
      <c r="C75" t="e">
        <f>$G$7+$G$8*#REF!+VLOOKUP(#REF!,$F$12:$G$23,2)</f>
        <v>#REF!</v>
      </c>
      <c r="D75" t="e">
        <f t="shared" si="2"/>
        <v>#REF!</v>
      </c>
      <c r="E75" t="e">
        <f t="shared" si="3"/>
        <v>#REF!</v>
      </c>
      <c r="J75" s="5"/>
    </row>
    <row r="76" spans="1:19" x14ac:dyDescent="0.25">
      <c r="A76" s="2">
        <v>45383</v>
      </c>
      <c r="B76" s="3">
        <v>2030</v>
      </c>
      <c r="C76" t="e">
        <f>$G$7+$G$8*#REF!+VLOOKUP(#REF!,$F$12:$G$23,2)</f>
        <v>#REF!</v>
      </c>
      <c r="D76" t="e">
        <f t="shared" si="2"/>
        <v>#REF!</v>
      </c>
      <c r="E76" t="e">
        <f t="shared" si="3"/>
        <v>#REF!</v>
      </c>
      <c r="J76" s="5"/>
    </row>
    <row r="77" spans="1:19" ht="15.75" customHeight="1" thickBot="1" x14ac:dyDescent="0.3">
      <c r="A77" s="2">
        <v>45413</v>
      </c>
      <c r="B77" s="3">
        <v>2119</v>
      </c>
      <c r="C77" t="e">
        <f>$G$7+$G$8*#REF!+VLOOKUP(#REF!,$F$12:$G$23,2)</f>
        <v>#REF!</v>
      </c>
      <c r="D77" t="e">
        <f t="shared" si="2"/>
        <v>#REF!</v>
      </c>
      <c r="E77" t="e">
        <f t="shared" si="3"/>
        <v>#REF!</v>
      </c>
      <c r="H77" s="10" t="s">
        <v>12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x14ac:dyDescent="0.25">
      <c r="A78" s="2">
        <v>45444</v>
      </c>
      <c r="C78" t="e">
        <f>$G$7+$G$8*#REF!+VLOOKUP(#REF!,$F$12:$G$23,2)</f>
        <v>#REF!</v>
      </c>
      <c r="D78" s="9">
        <v>2081.7669999999998</v>
      </c>
      <c r="H78" s="11"/>
      <c r="I78" s="11"/>
      <c r="J78" s="11"/>
      <c r="K78" s="11"/>
      <c r="L78" s="11" t="s">
        <v>13</v>
      </c>
      <c r="M78" s="11"/>
      <c r="N78" s="11"/>
      <c r="O78" s="11"/>
      <c r="P78" s="11" t="s">
        <v>14</v>
      </c>
      <c r="Q78" s="11"/>
      <c r="R78" s="11"/>
      <c r="S78" s="11"/>
    </row>
    <row r="79" spans="1:19" ht="15.75" thickBot="1" x14ac:dyDescent="0.3">
      <c r="A79" s="2">
        <v>45474</v>
      </c>
      <c r="C79" t="e">
        <f>$G$7+$G$8*#REF!+VLOOKUP(#REF!,$F$12:$G$23,2)</f>
        <v>#REF!</v>
      </c>
      <c r="D79" s="9">
        <v>2133.835</v>
      </c>
      <c r="H79" s="12" t="s">
        <v>15</v>
      </c>
      <c r="I79" s="12"/>
      <c r="J79" s="12" t="s">
        <v>1</v>
      </c>
      <c r="K79" s="12"/>
      <c r="L79" s="12" t="s">
        <v>16</v>
      </c>
      <c r="M79" s="12"/>
      <c r="N79" s="12" t="s">
        <v>17</v>
      </c>
      <c r="O79" s="12"/>
      <c r="P79" s="12" t="s">
        <v>16</v>
      </c>
      <c r="Q79" s="12"/>
      <c r="R79" s="12" t="s">
        <v>17</v>
      </c>
      <c r="S79" s="12"/>
    </row>
    <row r="80" spans="1:19" x14ac:dyDescent="0.25">
      <c r="A80" s="2">
        <v>45505</v>
      </c>
      <c r="C80" t="e">
        <f>$G$7+$G$8*#REF!+VLOOKUP(#REF!,$F$12:$G$23,2)</f>
        <v>#REF!</v>
      </c>
      <c r="D80" s="9">
        <v>2156.828</v>
      </c>
      <c r="H80" s="7">
        <v>45444</v>
      </c>
      <c r="I80" s="8"/>
      <c r="J80" s="9">
        <v>2081.7669999999998</v>
      </c>
      <c r="K80" s="8"/>
      <c r="L80" s="9">
        <v>2002.3430000000001</v>
      </c>
      <c r="M80" s="8"/>
      <c r="N80" s="9">
        <v>2161.19</v>
      </c>
      <c r="O80" s="8"/>
      <c r="P80" s="9">
        <v>1960.299</v>
      </c>
      <c r="Q80" s="8"/>
      <c r="R80" s="9">
        <v>2203.2339999999999</v>
      </c>
      <c r="S80" s="8"/>
    </row>
    <row r="81" spans="1:19" x14ac:dyDescent="0.25">
      <c r="A81" s="2">
        <v>45536</v>
      </c>
      <c r="C81" t="e">
        <f>$G$7+$G$8*#REF!+VLOOKUP(#REF!,$F$12:$G$23,2)</f>
        <v>#REF!</v>
      </c>
      <c r="D81" s="9">
        <v>2084.261</v>
      </c>
      <c r="H81" s="7">
        <v>45474</v>
      </c>
      <c r="I81" s="8"/>
      <c r="J81" s="9">
        <v>2133.835</v>
      </c>
      <c r="K81" s="8"/>
      <c r="L81" s="9">
        <v>2049.239</v>
      </c>
      <c r="M81" s="8"/>
      <c r="N81" s="9">
        <v>2218.431</v>
      </c>
      <c r="O81" s="8"/>
      <c r="P81" s="9">
        <v>2004.4570000000001</v>
      </c>
      <c r="Q81" s="8"/>
      <c r="R81" s="9">
        <v>2263.2130000000002</v>
      </c>
      <c r="S81" s="8"/>
    </row>
    <row r="82" spans="1:19" x14ac:dyDescent="0.25">
      <c r="A82" s="2">
        <v>45566</v>
      </c>
      <c r="C82" t="e">
        <f>$G$7+$G$8*#REF!+VLOOKUP(#REF!,$F$12:$G$23,2)</f>
        <v>#REF!</v>
      </c>
      <c r="D82" s="9">
        <v>2183.0030000000002</v>
      </c>
      <c r="H82" s="7">
        <v>45505</v>
      </c>
      <c r="I82" s="8"/>
      <c r="J82" s="9">
        <v>2156.828</v>
      </c>
      <c r="K82" s="8"/>
      <c r="L82" s="9">
        <v>2069.7449999999999</v>
      </c>
      <c r="M82" s="8"/>
      <c r="N82" s="9">
        <v>2243.91</v>
      </c>
      <c r="O82" s="8"/>
      <c r="P82" s="9">
        <v>2023.6469999999999</v>
      </c>
      <c r="Q82" s="8"/>
      <c r="R82" s="9">
        <v>2290.009</v>
      </c>
      <c r="S82" s="8"/>
    </row>
    <row r="83" spans="1:19" x14ac:dyDescent="0.25">
      <c r="A83" s="2">
        <v>45597</v>
      </c>
      <c r="C83" t="e">
        <f>$G$7+$G$8*#REF!+VLOOKUP(#REF!,$F$12:$G$23,2)</f>
        <v>#REF!</v>
      </c>
      <c r="D83" s="9">
        <v>2442.8490000000002</v>
      </c>
      <c r="H83" s="7">
        <v>45536</v>
      </c>
      <c r="I83" s="8"/>
      <c r="J83" s="9">
        <v>2084.261</v>
      </c>
      <c r="K83" s="8"/>
      <c r="L83" s="9">
        <v>1986.9939999999999</v>
      </c>
      <c r="M83" s="8"/>
      <c r="N83" s="9">
        <v>2181.5279999999998</v>
      </c>
      <c r="O83" s="8"/>
      <c r="P83" s="9">
        <v>1935.5039999999999</v>
      </c>
      <c r="Q83" s="8"/>
      <c r="R83" s="9">
        <v>2233.018</v>
      </c>
      <c r="S83" s="8"/>
    </row>
    <row r="84" spans="1:19" x14ac:dyDescent="0.25">
      <c r="A84" s="2">
        <v>45627</v>
      </c>
      <c r="C84" t="e">
        <f>$G$7+$G$8*#REF!+VLOOKUP(#REF!,$F$12:$G$23,2)</f>
        <v>#REF!</v>
      </c>
      <c r="D84" s="9">
        <v>2528.1280000000002</v>
      </c>
      <c r="H84" s="7">
        <v>45566</v>
      </c>
      <c r="I84" s="8"/>
      <c r="J84" s="9">
        <v>2183.0030000000002</v>
      </c>
      <c r="K84" s="8"/>
      <c r="L84" s="9">
        <v>2081.1390000000001</v>
      </c>
      <c r="M84" s="8"/>
      <c r="N84" s="9">
        <v>2284.8670000000002</v>
      </c>
      <c r="O84" s="8"/>
      <c r="P84" s="9">
        <v>2027.2149999999999</v>
      </c>
      <c r="Q84" s="8"/>
      <c r="R84" s="9">
        <v>2338.7910000000002</v>
      </c>
      <c r="S84" s="8"/>
    </row>
    <row r="85" spans="1:19" x14ac:dyDescent="0.25">
      <c r="A85" s="2">
        <v>45658</v>
      </c>
      <c r="C85" t="e">
        <f>$G$7+$G$8*#REF!+VLOOKUP(#REF!,$F$12:$G$23,2)</f>
        <v>#REF!</v>
      </c>
      <c r="D85" s="9">
        <v>2225.8130000000001</v>
      </c>
      <c r="H85" s="7">
        <v>45597</v>
      </c>
      <c r="I85" s="8"/>
      <c r="J85" s="9">
        <v>2442.8490000000002</v>
      </c>
      <c r="K85" s="8"/>
      <c r="L85" s="9">
        <v>2337.989</v>
      </c>
      <c r="M85" s="8"/>
      <c r="N85" s="9">
        <v>2547.71</v>
      </c>
      <c r="O85" s="8"/>
      <c r="P85" s="9">
        <v>2282.4789999999998</v>
      </c>
      <c r="Q85" s="8"/>
      <c r="R85" s="9">
        <v>2603.2199999999998</v>
      </c>
      <c r="S85" s="8"/>
    </row>
    <row r="86" spans="1:19" x14ac:dyDescent="0.25">
      <c r="A86" s="2">
        <v>45689</v>
      </c>
      <c r="C86" t="e">
        <f>$G$7+$G$8*#REF!+VLOOKUP(#REF!,$F$12:$G$23,2)</f>
        <v>#REF!</v>
      </c>
      <c r="D86" s="9">
        <v>2218.5500000000002</v>
      </c>
      <c r="H86" s="7">
        <v>45627</v>
      </c>
      <c r="I86" s="8"/>
      <c r="J86" s="9">
        <v>2528.1280000000002</v>
      </c>
      <c r="K86" s="8"/>
      <c r="L86" s="9">
        <v>2418.9389999999999</v>
      </c>
      <c r="M86" s="8"/>
      <c r="N86" s="9">
        <v>2637.317</v>
      </c>
      <c r="O86" s="8"/>
      <c r="P86" s="9">
        <v>2361.1379999999999</v>
      </c>
      <c r="Q86" s="8"/>
      <c r="R86" s="9">
        <v>2695.1179999999999</v>
      </c>
      <c r="S86" s="8"/>
    </row>
    <row r="87" spans="1:19" x14ac:dyDescent="0.25">
      <c r="A87" s="2">
        <v>45717</v>
      </c>
      <c r="C87" t="e">
        <f>$G$7+$G$8*#REF!+VLOOKUP(#REF!,$F$12:$G$23,2)</f>
        <v>#REF!</v>
      </c>
      <c r="D87" s="9">
        <v>2233.2150000000001</v>
      </c>
      <c r="H87" s="7">
        <v>45658</v>
      </c>
      <c r="I87" s="8"/>
      <c r="J87" s="9">
        <v>2225.8130000000001</v>
      </c>
      <c r="K87" s="8"/>
      <c r="L87" s="9">
        <v>2113.4499999999998</v>
      </c>
      <c r="M87" s="8"/>
      <c r="N87" s="9">
        <v>2338.1750000000002</v>
      </c>
      <c r="O87" s="8"/>
      <c r="P87" s="9">
        <v>2053.9690000000001</v>
      </c>
      <c r="Q87" s="8"/>
      <c r="R87" s="9">
        <v>2397.6559999999999</v>
      </c>
      <c r="S87" s="8"/>
    </row>
    <row r="88" spans="1:19" x14ac:dyDescent="0.25">
      <c r="A88" s="2">
        <v>45748</v>
      </c>
      <c r="C88" t="e">
        <f>$G$7+$G$8*#REF!+VLOOKUP(#REF!,$F$12:$G$23,2)</f>
        <v>#REF!</v>
      </c>
      <c r="D88" s="9">
        <v>2287.1559999999999</v>
      </c>
      <c r="H88" s="7">
        <v>45689</v>
      </c>
      <c r="I88" s="8"/>
      <c r="J88" s="9">
        <v>2218.5500000000002</v>
      </c>
      <c r="K88" s="8"/>
      <c r="L88" s="9">
        <v>2103.7339999999999</v>
      </c>
      <c r="M88" s="8"/>
      <c r="N88" s="9">
        <v>2333.3649999999998</v>
      </c>
      <c r="O88" s="8"/>
      <c r="P88" s="9">
        <v>2042.9549999999999</v>
      </c>
      <c r="Q88" s="8"/>
      <c r="R88" s="9">
        <v>2394.145</v>
      </c>
      <c r="S88" s="8"/>
    </row>
    <row r="89" spans="1:19" x14ac:dyDescent="0.25">
      <c r="A89" s="5"/>
      <c r="D89" s="9">
        <v>2274.0859999999998</v>
      </c>
      <c r="H89" s="7">
        <v>45717</v>
      </c>
      <c r="I89" s="8"/>
      <c r="J89" s="9">
        <v>2233.2150000000001</v>
      </c>
      <c r="K89" s="8"/>
      <c r="L89" s="9">
        <v>2115.8589999999999</v>
      </c>
      <c r="M89" s="8"/>
      <c r="N89" s="9">
        <v>2350.5709999999999</v>
      </c>
      <c r="O89" s="8"/>
      <c r="P89" s="9">
        <v>2053.7339999999999</v>
      </c>
      <c r="Q89" s="8"/>
      <c r="R89" s="9">
        <v>2412.6959999999999</v>
      </c>
      <c r="S89" s="8"/>
    </row>
    <row r="90" spans="1:19" x14ac:dyDescent="0.25">
      <c r="H90" s="7">
        <v>45748</v>
      </c>
      <c r="I90" s="8"/>
      <c r="J90" s="9">
        <v>2287.1559999999999</v>
      </c>
      <c r="K90" s="8"/>
      <c r="L90" s="9">
        <v>2167.6460000000002</v>
      </c>
      <c r="M90" s="8"/>
      <c r="N90" s="9">
        <v>2406.6660000000002</v>
      </c>
      <c r="O90" s="8"/>
      <c r="P90" s="9">
        <v>2104.3809999999999</v>
      </c>
      <c r="Q90" s="8"/>
      <c r="R90" s="9">
        <v>2469.931</v>
      </c>
      <c r="S90" s="8"/>
    </row>
    <row r="91" spans="1:19" x14ac:dyDescent="0.25">
      <c r="H91" s="7">
        <v>45778</v>
      </c>
      <c r="I91" s="8"/>
      <c r="J91" s="9">
        <v>2274.0859999999998</v>
      </c>
      <c r="K91" s="8"/>
      <c r="L91" s="9">
        <v>2152.7660000000001</v>
      </c>
      <c r="M91" s="8"/>
      <c r="N91" s="9">
        <v>2395.4050000000002</v>
      </c>
      <c r="O91" s="8"/>
      <c r="P91" s="9">
        <v>2088.5439999999999</v>
      </c>
      <c r="Q91" s="8"/>
      <c r="R91" s="9">
        <v>2459.6280000000002</v>
      </c>
      <c r="S91" s="8"/>
    </row>
    <row r="92" spans="1:19" ht="15.75" thickBot="1" x14ac:dyDescent="0.3"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5.75" thickTop="1" x14ac:dyDescent="0.25"/>
  </sheetData>
  <mergeCells count="11">
    <mergeCell ref="H92:S92"/>
    <mergeCell ref="H77:S77"/>
    <mergeCell ref="H78:K78"/>
    <mergeCell ref="L78:O78"/>
    <mergeCell ref="P78:S78"/>
    <mergeCell ref="H79:I79"/>
    <mergeCell ref="J79:K79"/>
    <mergeCell ref="L79:M79"/>
    <mergeCell ref="N79:O79"/>
    <mergeCell ref="P79:Q79"/>
    <mergeCell ref="R79:S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Adictive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nandika herath</dc:creator>
  <cp:lastModifiedBy>nandika herath</cp:lastModifiedBy>
  <dcterms:created xsi:type="dcterms:W3CDTF">2015-06-05T18:17:20Z</dcterms:created>
  <dcterms:modified xsi:type="dcterms:W3CDTF">2025-01-15T16:11:37Z</dcterms:modified>
</cp:coreProperties>
</file>