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<sst xmlns="http://schemas.openxmlformats.org/spreadsheetml/2006/main" count="130" uniqueCount="43">
  <si>
    <t xml:space="preserve">S.no.</t>
  </si>
  <si>
    <t xml:space="preserve">Image</t>
  </si>
  <si>
    <t xml:space="preserve">Grayscale/color</t>
  </si>
  <si>
    <t xml:space="preserve">Image Size(pixels)</t>
  </si>
  <si>
    <t xml:space="preserve">Source</t>
  </si>
  <si>
    <t xml:space="preserve">Number of cache lines</t>
  </si>
  <si>
    <t xml:space="preserve">Number of bits in a file</t>
  </si>
  <si>
    <t xml:space="preserve">Compression factor</t>
  </si>
  <si>
    <t xml:space="preserve">Uncompressed</t>
  </si>
  <si>
    <t xml:space="preserve">Compressed</t>
  </si>
  <si>
    <t xml:space="preserve">B+Delta</t>
  </si>
  <si>
    <t xml:space="preserve">B+Delta(B4_dyn)</t>
  </si>
  <si>
    <t xml:space="preserve">B+Delta(B2,B4_dyn)</t>
  </si>
  <si>
    <t xml:space="preserve">Goldhill (bmp)</t>
  </si>
  <si>
    <t xml:space="preserve">grayscale</t>
  </si>
  <si>
    <t xml:space="preserve">512x512</t>
  </si>
  <si>
    <t xml:space="preserve">Mountain (bmp)</t>
  </si>
  <si>
    <t xml:space="preserve">640x480</t>
  </si>
  <si>
    <t xml:space="preserve">Lena (bmp)</t>
  </si>
  <si>
    <t xml:space="preserve">Barbara (bmp)</t>
  </si>
  <si>
    <t xml:space="preserve">Boy (bmp)</t>
  </si>
  <si>
    <t xml:space="preserve">color</t>
  </si>
  <si>
    <t xml:space="preserve">768x512</t>
  </si>
  <si>
    <t xml:space="preserve">Earth (bmp)</t>
  </si>
  <si>
    <t xml:space="preserve">749x768</t>
  </si>
  <si>
    <t xml:space="preserve">Sun (bmp)</t>
  </si>
  <si>
    <t xml:space="preserve">2100x1781</t>
  </si>
  <si>
    <t xml:space="preserve">Brain1 (pgm)</t>
  </si>
  <si>
    <t xml:space="preserve">699x911</t>
  </si>
  <si>
    <t xml:space="preserve">lungs (pgm)</t>
  </si>
  <si>
    <t xml:space="preserve">425x425</t>
  </si>
  <si>
    <t xml:space="preserve">Sunrise (bmp)</t>
  </si>
  <si>
    <t xml:space="preserve">6000x2908</t>
  </si>
  <si>
    <t xml:space="preserve">Black hole (jpg)</t>
  </si>
  <si>
    <t xml:space="preserve">318x159</t>
  </si>
  <si>
    <t xml:space="preserve">California fire (jpg)</t>
  </si>
  <si>
    <t xml:space="preserve">1172x780</t>
  </si>
  <si>
    <t xml:space="preserve">Single atom (jpg)</t>
  </si>
  <si>
    <t xml:space="preserve">800x501</t>
  </si>
  <si>
    <t xml:space="preserve">Arctic (jpg)</t>
  </si>
  <si>
    <t xml:space="preserve">800x534</t>
  </si>
  <si>
    <t xml:space="preserve">% improvement in Bits reduction</t>
  </si>
  <si>
    <t xml:space="preserve">Compression Ratio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</si>
</sst>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00"/>
    <numFmt numFmtId="167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5B9BD5"/>
        <bgColor rgb="FF969696"/>
      </patternFill>
    </fill>
    <fill>
      <patternFill patternType="solid">
        <fgColor rgb="FFC5E0B4"/>
        <bgColor rgb="FFBDD7EE"/>
      </patternFill>
    </fill>
    <fill>
      <patternFill patternType="solid">
        <fgColor rgb="FFCCFF66"/>
        <bgColor rgb="FFC5E0B4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00FF99"/>
        <bgColor rgb="FF00FFFF"/>
      </patternFill>
    </fill>
    <fill>
      <patternFill patternType="solid">
        <fgColor rgb="FFFBE5D6"/>
        <bgColor rgb="FFFFF2CC"/>
      </patternFill>
    </fill>
    <fill>
      <patternFill patternType="solid">
        <fgColor rgb="FFAFABAB"/>
        <bgColor rgb="FF969696"/>
      </patternFill>
    </fill>
    <fill>
      <patternFill patternType="solid">
        <fgColor rgb="FFA9D18E"/>
        <bgColor rgb="FFC5E0B4"/>
      </patternFill>
    </fill>
    <fill>
      <patternFill patternType="solid">
        <fgColor rgb="FFFFF2CC"/>
        <bgColor rgb="FFFBE5D6"/>
      </patternFill>
    </fill>
    <fill>
      <patternFill patternType="solid">
        <fgColor rgb="FFFFC000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BF9000"/>
        <bgColor rgb="FFED7D31"/>
      </patternFill>
    </fill>
    <fill>
      <patternFill patternType="solid">
        <fgColor rgb="FFF4B183"/>
        <bgColor rgb="FFFFD966"/>
      </patternFill>
    </fill>
    <fill>
      <patternFill patternType="solid">
        <fgColor rgb="FFED7D31"/>
        <bgColor rgb="FFFF8080"/>
      </patternFill>
    </fill>
    <fill>
      <patternFill patternType="solid">
        <fgColor rgb="FFBDD7EE"/>
        <bgColor rgb="FFC5E0B4"/>
      </patternFill>
    </fill>
    <fill>
      <patternFill patternType="solid">
        <fgColor rgb="FFDEEBF7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1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99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5B9BD5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5E0B4"/>
      <rgbColor rgb="FFCCFF66"/>
      <rgbColor rgb="FFA9D18E"/>
      <rgbColor rgb="FFF4B183"/>
      <rgbColor rgb="FFCC99FF"/>
      <rgbColor rgb="FFFFD966"/>
      <rgbColor rgb="FF3366FF"/>
      <rgbColor rgb="FF33CCCC"/>
      <rgbColor rgb="FF99CC00"/>
      <rgbColor rgb="FFFFC000"/>
      <rgbColor rgb="FFBF90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8:Y50"/>
  <sheetViews>
    <sheetView windowProtection="false" showFormulas="false" showGridLines="true" showRowColHeaders="true" showZeros="true" rightToLeft="false" tabSelected="true" showOutlineSymbols="true" defaultGridColor="true" view="normal" topLeftCell="J7" colorId="64" zoomScale="85" zoomScaleNormal="85" zoomScalePageLayoutView="30" workbookViewId="0">
      <selection pane="topLeft" activeCell="S11" activeCellId="0" sqref="S11:S24"/>
    </sheetView>
  </sheetViews>
  <sheetFormatPr defaultRowHeight="13.8"/>
  <cols>
    <col collapsed="false" hidden="false" max="2" min="1" style="0" width="8.50510204081633"/>
    <col collapsed="false" hidden="false" max="3" min="3" style="0" width="6.88265306122449"/>
    <col collapsed="false" hidden="false" max="7" min="4" style="0" width="21.8673469387755"/>
    <col collapsed="false" hidden="false" max="8" min="8" style="0" width="15.3877551020408"/>
    <col collapsed="false" hidden="false" max="9" min="9" style="0" width="18.2244897959184"/>
    <col collapsed="false" hidden="false" max="10" min="10" style="0" width="16.1989795918367"/>
    <col collapsed="false" hidden="false" max="11" min="11" style="0" width="18.765306122449"/>
    <col collapsed="false" hidden="false" max="12" min="12" style="0" width="21.5969387755102"/>
    <col collapsed="false" hidden="false" max="15" min="13" style="0" width="23.219387755102"/>
    <col collapsed="false" hidden="false" max="16" min="16" style="0" width="7.83163265306122"/>
    <col collapsed="false" hidden="false" max="17" min="17" style="0" width="13.7704081632653"/>
    <col collapsed="false" hidden="false" max="18" min="18" style="0" width="20.5204081632653"/>
    <col collapsed="false" hidden="false" max="19" min="19" style="0" width="21.734693877551"/>
    <col collapsed="false" hidden="false" max="20" min="20" style="0" width="7.83163265306122"/>
    <col collapsed="false" hidden="false" max="21" min="21" style="0" width="13.0918367346939"/>
    <col collapsed="false" hidden="false" max="22" min="22" style="0" width="21.3265306122449"/>
    <col collapsed="false" hidden="false" max="23" min="23" style="0" width="18.8979591836735"/>
    <col collapsed="false" hidden="false" max="24" min="24" style="0" width="19.3061224489796"/>
    <col collapsed="false" hidden="false" max="25" min="25" style="0" width="18.0867346938776"/>
    <col collapsed="false" hidden="false" max="1025" min="26" style="0" width="8.50510204081633"/>
  </cols>
  <sheetData>
    <row r="8" customFormat="false" ht="13.8" hidden="false" customHeight="false" outlineLevel="0" collapsed="false">
      <c r="C8" s="1" t="s">
        <v>0</v>
      </c>
      <c r="D8" s="2" t="s">
        <v>1</v>
      </c>
      <c r="E8" s="3" t="s">
        <v>2</v>
      </c>
      <c r="F8" s="4" t="s">
        <v>3</v>
      </c>
      <c r="G8" s="2" t="s">
        <v>4</v>
      </c>
      <c r="H8" s="5" t="s">
        <v>5</v>
      </c>
      <c r="I8" s="5"/>
      <c r="J8" s="5"/>
      <c r="K8" s="5"/>
      <c r="L8" s="6" t="s">
        <v>6</v>
      </c>
      <c r="M8" s="6"/>
      <c r="N8" s="6"/>
      <c r="O8" s="6"/>
      <c r="Q8" s="7" t="s">
        <v>7</v>
      </c>
    </row>
    <row r="9" customFormat="false" ht="13.8" hidden="false" customHeight="false" outlineLevel="0" collapsed="false">
      <c r="C9" s="1"/>
      <c r="D9" s="2"/>
      <c r="E9" s="3"/>
      <c r="F9" s="4"/>
      <c r="G9" s="2"/>
      <c r="H9" s="8" t="s">
        <v>8</v>
      </c>
      <c r="I9" s="9" t="s">
        <v>9</v>
      </c>
      <c r="J9" s="9"/>
      <c r="K9" s="9"/>
      <c r="L9" s="10" t="s">
        <v>8</v>
      </c>
      <c r="M9" s="11" t="s">
        <v>9</v>
      </c>
      <c r="N9" s="11"/>
      <c r="O9" s="11"/>
    </row>
    <row r="10" customFormat="false" ht="13.8" hidden="false" customHeight="false" outlineLevel="0" collapsed="false">
      <c r="C10" s="1"/>
      <c r="D10" s="2"/>
      <c r="E10" s="3"/>
      <c r="F10" s="4"/>
      <c r="G10" s="2"/>
      <c r="H10" s="8"/>
      <c r="I10" s="12" t="s">
        <v>10</v>
      </c>
      <c r="J10" s="13" t="s">
        <v>11</v>
      </c>
      <c r="K10" s="14" t="s">
        <v>12</v>
      </c>
      <c r="L10" s="15"/>
      <c r="M10" s="16" t="s">
        <v>10</v>
      </c>
      <c r="N10" s="4" t="s">
        <v>11</v>
      </c>
      <c r="O10" s="13" t="s">
        <v>12</v>
      </c>
      <c r="Q10" s="16" t="s">
        <v>10</v>
      </c>
      <c r="R10" s="4" t="s">
        <v>11</v>
      </c>
      <c r="S10" s="13" t="s">
        <v>12</v>
      </c>
    </row>
    <row r="11" customFormat="false" ht="13.8" hidden="false" customHeight="false" outlineLevel="0" collapsed="false">
      <c r="C11" s="1" t="n">
        <v>1</v>
      </c>
      <c r="D11" s="2" t="s">
        <v>13</v>
      </c>
      <c r="E11" s="3" t="s">
        <v>14</v>
      </c>
      <c r="F11" s="4" t="s">
        <v>15</v>
      </c>
      <c r="G11" s="2"/>
      <c r="H11" s="8" t="n">
        <v>8192</v>
      </c>
      <c r="I11" s="12" t="n">
        <v>50</v>
      </c>
      <c r="J11" s="17" t="n">
        <v>1321</v>
      </c>
      <c r="K11" s="18" t="n">
        <v>1581</v>
      </c>
      <c r="L11" s="19" t="n">
        <v>2097152</v>
      </c>
      <c r="M11" s="20" t="n">
        <v>2125132</v>
      </c>
      <c r="N11" s="21" t="n">
        <v>2082488</v>
      </c>
      <c r="O11" s="22" t="n">
        <v>2073056</v>
      </c>
      <c r="Q11" s="0" t="n">
        <f aca="false">$L11/M11</f>
        <v>0.98683375903238</v>
      </c>
      <c r="R11" s="0" t="n">
        <f aca="false">$L11/N11</f>
        <v>1.00704157719036</v>
      </c>
      <c r="S11" s="0" t="n">
        <f aca="false">$L11/O11</f>
        <v>1.01162341972431</v>
      </c>
    </row>
    <row r="12" customFormat="false" ht="13.8" hidden="false" customHeight="false" outlineLevel="0" collapsed="false">
      <c r="C12" s="1" t="n">
        <v>2</v>
      </c>
      <c r="D12" s="2" t="s">
        <v>16</v>
      </c>
      <c r="E12" s="3" t="s">
        <v>14</v>
      </c>
      <c r="F12" s="4" t="s">
        <v>17</v>
      </c>
      <c r="G12" s="2"/>
      <c r="H12" s="8" t="n">
        <v>9600</v>
      </c>
      <c r="I12" s="12" t="n">
        <v>78</v>
      </c>
      <c r="J12" s="17" t="n">
        <v>1497</v>
      </c>
      <c r="K12" s="18" t="n">
        <v>1741</v>
      </c>
      <c r="L12" s="19" t="n">
        <v>2457600</v>
      </c>
      <c r="M12" s="20" t="n">
        <v>2484728</v>
      </c>
      <c r="N12" s="21" t="n">
        <v>2430612</v>
      </c>
      <c r="O12" s="22" t="n">
        <v>2421308</v>
      </c>
      <c r="Q12" s="0" t="n">
        <f aca="false">$L12/M12</f>
        <v>0.989082104761567</v>
      </c>
      <c r="R12" s="0" t="n">
        <f aca="false">$L12/N12</f>
        <v>1.01110337643359</v>
      </c>
      <c r="S12" s="0" t="n">
        <f aca="false">$L12/O12</f>
        <v>1.01498859294233</v>
      </c>
    </row>
    <row r="13" customFormat="false" ht="13.8" hidden="false" customHeight="false" outlineLevel="0" collapsed="false">
      <c r="C13" s="1" t="n">
        <v>3</v>
      </c>
      <c r="D13" s="2" t="s">
        <v>18</v>
      </c>
      <c r="E13" s="3" t="s">
        <v>14</v>
      </c>
      <c r="F13" s="4" t="s">
        <v>15</v>
      </c>
      <c r="G13" s="2"/>
      <c r="H13" s="8" t="n">
        <v>8192</v>
      </c>
      <c r="I13" s="12" t="n">
        <v>15</v>
      </c>
      <c r="J13" s="17" t="n">
        <v>1455</v>
      </c>
      <c r="K13" s="18" t="n">
        <v>1679</v>
      </c>
      <c r="L13" s="19" t="n">
        <v>2097152</v>
      </c>
      <c r="M13" s="20" t="n">
        <v>2128580</v>
      </c>
      <c r="N13" s="21" t="n">
        <v>2083104</v>
      </c>
      <c r="O13" s="22" t="n">
        <v>2074952</v>
      </c>
      <c r="Q13" s="0" t="n">
        <f aca="false">$L13/M13</f>
        <v>0.985235227240696</v>
      </c>
      <c r="R13" s="0" t="n">
        <f aca="false">$L13/N13</f>
        <v>1.00674378235556</v>
      </c>
      <c r="S13" s="0" t="n">
        <f aca="false">$L13/O13</f>
        <v>1.01069904267665</v>
      </c>
    </row>
    <row r="14" customFormat="false" ht="13.8" hidden="false" customHeight="false" outlineLevel="0" collapsed="false">
      <c r="C14" s="1" t="n">
        <v>4</v>
      </c>
      <c r="D14" s="2" t="s">
        <v>19</v>
      </c>
      <c r="E14" s="3" t="s">
        <v>14</v>
      </c>
      <c r="F14" s="4" t="s">
        <v>15</v>
      </c>
      <c r="G14" s="2"/>
      <c r="H14" s="8" t="n">
        <v>8192</v>
      </c>
      <c r="I14" s="12" t="n">
        <v>11</v>
      </c>
      <c r="J14" s="17" t="n">
        <v>1210</v>
      </c>
      <c r="K14" s="18" t="n">
        <v>1414</v>
      </c>
      <c r="L14" s="19" t="n">
        <v>2097152</v>
      </c>
      <c r="M14" s="20" t="n">
        <v>2129072</v>
      </c>
      <c r="N14" s="21" t="n">
        <v>2091832</v>
      </c>
      <c r="O14" s="22" t="n">
        <v>2084424</v>
      </c>
      <c r="Q14" s="0" t="n">
        <f aca="false">$L14/M14</f>
        <v>0.985007552586291</v>
      </c>
      <c r="R14" s="0" t="n">
        <f aca="false">$L14/N14</f>
        <v>1.00254322526857</v>
      </c>
      <c r="S14" s="0" t="n">
        <f aca="false">$L14/O14</f>
        <v>1.00610624325953</v>
      </c>
    </row>
    <row r="15" customFormat="false" ht="13.8" hidden="false" customHeight="false" outlineLevel="0" collapsed="false">
      <c r="C15" s="1" t="n">
        <v>5</v>
      </c>
      <c r="D15" s="2" t="s">
        <v>20</v>
      </c>
      <c r="E15" s="3" t="s">
        <v>21</v>
      </c>
      <c r="F15" s="4" t="s">
        <v>22</v>
      </c>
      <c r="G15" s="2"/>
      <c r="H15" s="8" t="n">
        <v>12288</v>
      </c>
      <c r="I15" s="12" t="n">
        <v>168</v>
      </c>
      <c r="J15" s="17" t="n">
        <v>697</v>
      </c>
      <c r="K15" s="18" t="n">
        <v>927</v>
      </c>
      <c r="L15" s="19" t="n">
        <v>3145728</v>
      </c>
      <c r="M15" s="20" t="n">
        <v>3165624</v>
      </c>
      <c r="N15" s="21" t="n">
        <v>3147504</v>
      </c>
      <c r="O15" s="22" t="n">
        <v>3139104</v>
      </c>
      <c r="Q15" s="0" t="n">
        <f aca="false">$L15/M15</f>
        <v>0.993714983207102</v>
      </c>
      <c r="R15" s="0" t="n">
        <f aca="false">$L15/N15</f>
        <v>0.999435743369985</v>
      </c>
      <c r="S15" s="0" t="n">
        <f aca="false">$L15/O15</f>
        <v>1.00211015627389</v>
      </c>
    </row>
    <row r="16" customFormat="false" ht="13.8" hidden="false" customHeight="false" outlineLevel="0" collapsed="false">
      <c r="C16" s="1" t="n">
        <v>6</v>
      </c>
      <c r="D16" s="2" t="s">
        <v>23</v>
      </c>
      <c r="E16" s="3" t="s">
        <v>21</v>
      </c>
      <c r="F16" s="4" t="s">
        <v>24</v>
      </c>
      <c r="G16" s="2"/>
      <c r="H16" s="8" t="n">
        <v>17976</v>
      </c>
      <c r="I16" s="12" t="n">
        <v>6610</v>
      </c>
      <c r="J16" s="17" t="n">
        <v>7564</v>
      </c>
      <c r="K16" s="18" t="n">
        <v>7587</v>
      </c>
      <c r="L16" s="19" t="n">
        <v>4601856</v>
      </c>
      <c r="M16" s="20" t="n">
        <v>3417704</v>
      </c>
      <c r="N16" s="21" t="n">
        <v>3353700</v>
      </c>
      <c r="O16" s="22" t="n">
        <v>3352876</v>
      </c>
      <c r="Q16" s="0" t="n">
        <f aca="false">$L16/M16</f>
        <v>1.3464758797134</v>
      </c>
      <c r="R16" s="0" t="n">
        <f aca="false">$L16/N16</f>
        <v>1.37217282404508</v>
      </c>
      <c r="S16" s="0" t="n">
        <f aca="false">$L16/O16</f>
        <v>1.37251004809006</v>
      </c>
    </row>
    <row r="17" customFormat="false" ht="13.8" hidden="false" customHeight="false" outlineLevel="0" collapsed="false">
      <c r="C17" s="1" t="n">
        <v>7</v>
      </c>
      <c r="D17" s="2" t="s">
        <v>25</v>
      </c>
      <c r="E17" s="3" t="s">
        <v>21</v>
      </c>
      <c r="F17" s="4" t="s">
        <v>26</v>
      </c>
      <c r="G17" s="2"/>
      <c r="H17" s="8" t="n">
        <v>116877</v>
      </c>
      <c r="I17" s="12" t="n">
        <v>21</v>
      </c>
      <c r="J17" s="17" t="n">
        <v>9609</v>
      </c>
      <c r="K17" s="18" t="n">
        <v>15416</v>
      </c>
      <c r="L17" s="19" t="n">
        <v>29920512</v>
      </c>
      <c r="M17" s="20" t="n">
        <v>30386340</v>
      </c>
      <c r="N17" s="21" t="n">
        <v>30142388</v>
      </c>
      <c r="O17" s="22" t="n">
        <v>29921028</v>
      </c>
      <c r="Q17" s="0" t="n">
        <f aca="false">$L17/M17</f>
        <v>0.984669822031874</v>
      </c>
      <c r="R17" s="0" t="n">
        <f aca="false">$L17/N17</f>
        <v>0.992639070268752</v>
      </c>
      <c r="S17" s="0" t="n">
        <f aca="false">$L17/O17</f>
        <v>0.999982754603217</v>
      </c>
    </row>
    <row r="18" customFormat="false" ht="13.8" hidden="false" customHeight="false" outlineLevel="0" collapsed="false">
      <c r="C18" s="1" t="n">
        <v>8</v>
      </c>
      <c r="D18" s="2" t="s">
        <v>27</v>
      </c>
      <c r="E18" s="3" t="s">
        <v>14</v>
      </c>
      <c r="F18" s="4" t="s">
        <v>28</v>
      </c>
      <c r="G18" s="2"/>
      <c r="H18" s="8" t="n">
        <v>19899</v>
      </c>
      <c r="I18" s="12" t="n">
        <v>1536</v>
      </c>
      <c r="J18" s="17" t="n">
        <v>4996</v>
      </c>
      <c r="K18" s="18" t="n">
        <v>5059</v>
      </c>
      <c r="L18" s="19" t="n">
        <v>5094144</v>
      </c>
      <c r="M18" s="20" t="n">
        <v>4899560</v>
      </c>
      <c r="N18" s="21" t="n">
        <v>4677968</v>
      </c>
      <c r="O18" s="22" t="n">
        <v>4675576</v>
      </c>
      <c r="Q18" s="0" t="n">
        <f aca="false">$L18/M18</f>
        <v>1.03971458661594</v>
      </c>
      <c r="R18" s="0" t="n">
        <f aca="false">$L18/N18</f>
        <v>1.0889651233185</v>
      </c>
      <c r="S18" s="0" t="n">
        <f aca="false">$L18/O18</f>
        <v>1.08952223212712</v>
      </c>
    </row>
    <row r="19" customFormat="false" ht="13.8" hidden="false" customHeight="false" outlineLevel="0" collapsed="false">
      <c r="C19" s="1" t="n">
        <v>9</v>
      </c>
      <c r="D19" s="2" t="s">
        <v>29</v>
      </c>
      <c r="E19" s="3" t="s">
        <v>14</v>
      </c>
      <c r="F19" s="4" t="s">
        <v>30</v>
      </c>
      <c r="G19" s="2"/>
      <c r="H19" s="8" t="n">
        <v>5644</v>
      </c>
      <c r="I19" s="12" t="n">
        <v>197</v>
      </c>
      <c r="J19" s="17" t="n">
        <v>936</v>
      </c>
      <c r="K19" s="18" t="n">
        <v>974</v>
      </c>
      <c r="L19" s="19" t="n">
        <v>1444864</v>
      </c>
      <c r="M19" s="20" t="n">
        <v>1431944</v>
      </c>
      <c r="N19" s="21" t="n">
        <v>1395096</v>
      </c>
      <c r="O19" s="22" t="n">
        <v>1393656</v>
      </c>
      <c r="Q19" s="0" t="n">
        <f aca="false">$L19/M19</f>
        <v>1.0090226992117</v>
      </c>
      <c r="R19" s="0" t="n">
        <f aca="false">$L19/N19</f>
        <v>1.03567353071043</v>
      </c>
      <c r="S19" s="0" t="n">
        <f aca="false">$L19/O19</f>
        <v>1.03674364405564</v>
      </c>
    </row>
    <row r="20" customFormat="false" ht="13.8" hidden="false" customHeight="false" outlineLevel="0" collapsed="false">
      <c r="C20" s="1" t="n">
        <v>10</v>
      </c>
      <c r="D20" s="2" t="s">
        <v>31</v>
      </c>
      <c r="E20" s="3" t="s">
        <v>21</v>
      </c>
      <c r="F20" s="4" t="s">
        <v>32</v>
      </c>
      <c r="G20" s="2"/>
      <c r="H20" s="8" t="n">
        <v>545250</v>
      </c>
      <c r="I20" s="12" t="n">
        <v>15774</v>
      </c>
      <c r="J20" s="17" t="n">
        <v>120237</v>
      </c>
      <c r="K20" s="18" t="n">
        <v>139300</v>
      </c>
      <c r="L20" s="19" t="n">
        <v>139584000</v>
      </c>
      <c r="M20" s="20" t="n">
        <v>139579308</v>
      </c>
      <c r="N20" s="21" t="n">
        <v>134813180</v>
      </c>
      <c r="O20" s="22" t="n">
        <v>133974588</v>
      </c>
      <c r="Q20" s="0" t="n">
        <f aca="false">$L20/M20</f>
        <v>1.00003361529776</v>
      </c>
      <c r="R20" s="0" t="n">
        <f aca="false">$L20/N20</f>
        <v>1.03538837968216</v>
      </c>
      <c r="S20" s="0" t="n">
        <f aca="false">$L20/O20</f>
        <v>1.04186922373667</v>
      </c>
    </row>
    <row r="21" customFormat="false" ht="13.8" hidden="false" customHeight="false" outlineLevel="0" collapsed="false">
      <c r="C21" s="1" t="n">
        <v>11</v>
      </c>
      <c r="D21" s="2" t="s">
        <v>33</v>
      </c>
      <c r="E21" s="3" t="s">
        <v>21</v>
      </c>
      <c r="F21" s="4" t="s">
        <v>34</v>
      </c>
      <c r="G21" s="2"/>
      <c r="H21" s="8" t="n">
        <v>1580</v>
      </c>
      <c r="I21" s="12" t="n">
        <v>893</v>
      </c>
      <c r="J21" s="17" t="n">
        <v>1205</v>
      </c>
      <c r="K21" s="18" t="n">
        <v>1205</v>
      </c>
      <c r="L21" s="19" t="n">
        <v>404480</v>
      </c>
      <c r="M21" s="20" t="n">
        <v>241676</v>
      </c>
      <c r="N21" s="21" t="n">
        <v>221416</v>
      </c>
      <c r="O21" s="22" t="n">
        <v>221416</v>
      </c>
      <c r="Q21" s="0" t="n">
        <f aca="false">$L21/M21</f>
        <v>1.67364570747613</v>
      </c>
      <c r="R21" s="0" t="n">
        <f aca="false">$L21/N21</f>
        <v>1.82678758535968</v>
      </c>
      <c r="S21" s="0" t="n">
        <f aca="false">$L21/O21</f>
        <v>1.82678758535968</v>
      </c>
    </row>
    <row r="22" customFormat="false" ht="13.8" hidden="false" customHeight="false" outlineLevel="0" collapsed="false">
      <c r="C22" s="1" t="n">
        <v>12</v>
      </c>
      <c r="D22" s="2" t="s">
        <v>35</v>
      </c>
      <c r="E22" s="3" t="s">
        <v>21</v>
      </c>
      <c r="F22" s="4" t="s">
        <v>36</v>
      </c>
      <c r="G22" s="2"/>
      <c r="H22" s="8" t="n">
        <v>28567</v>
      </c>
      <c r="I22" s="12" t="n">
        <v>14</v>
      </c>
      <c r="J22" s="17" t="n">
        <v>5113</v>
      </c>
      <c r="K22" s="18" t="n">
        <v>6249</v>
      </c>
      <c r="L22" s="19" t="n">
        <v>7313152</v>
      </c>
      <c r="M22" s="20" t="n">
        <v>7426164</v>
      </c>
      <c r="N22" s="21" t="n">
        <v>7264100</v>
      </c>
      <c r="O22" s="22" t="n">
        <v>7222596</v>
      </c>
      <c r="Q22" s="0" t="n">
        <f aca="false">$L22/M22</f>
        <v>0.984781914323465</v>
      </c>
      <c r="R22" s="0" t="n">
        <f aca="false">$L22/N22</f>
        <v>1.00675266034333</v>
      </c>
      <c r="S22" s="0" t="n">
        <f aca="false">$L22/O22</f>
        <v>1.01253787419371</v>
      </c>
    </row>
    <row r="23" customFormat="false" ht="13.8" hidden="false" customHeight="false" outlineLevel="0" collapsed="false">
      <c r="C23" s="1" t="n">
        <v>13</v>
      </c>
      <c r="D23" s="2" t="s">
        <v>37</v>
      </c>
      <c r="E23" s="3" t="s">
        <v>21</v>
      </c>
      <c r="F23" s="4" t="s">
        <v>38</v>
      </c>
      <c r="G23" s="2"/>
      <c r="H23" s="8" t="n">
        <v>12525</v>
      </c>
      <c r="I23" s="12" t="n">
        <v>127</v>
      </c>
      <c r="J23" s="17" t="n">
        <v>2099</v>
      </c>
      <c r="K23" s="18" t="n">
        <v>2215</v>
      </c>
      <c r="L23" s="19" t="n">
        <v>3206400</v>
      </c>
      <c r="M23" s="20" t="n">
        <v>3233928</v>
      </c>
      <c r="N23" s="21" t="n">
        <v>3134356</v>
      </c>
      <c r="O23" s="22" t="n">
        <v>3130108</v>
      </c>
      <c r="Q23" s="0" t="n">
        <f aca="false">$L23/M23</f>
        <v>0.991487751118763</v>
      </c>
      <c r="R23" s="0" t="n">
        <f aca="false">$L23/N23</f>
        <v>1.02298526395853</v>
      </c>
      <c r="S23" s="0" t="n">
        <f aca="false">$L23/O23</f>
        <v>1.02437359988857</v>
      </c>
    </row>
    <row r="24" customFormat="false" ht="13.8" hidden="false" customHeight="false" outlineLevel="0" collapsed="false">
      <c r="C24" s="1" t="n">
        <v>14</v>
      </c>
      <c r="D24" s="2" t="s">
        <v>39</v>
      </c>
      <c r="E24" s="3" t="s">
        <v>21</v>
      </c>
      <c r="F24" s="4" t="s">
        <v>40</v>
      </c>
      <c r="G24" s="2"/>
      <c r="H24" s="8" t="n">
        <v>13350</v>
      </c>
      <c r="I24" s="12" t="n">
        <v>372</v>
      </c>
      <c r="J24" s="17" t="n">
        <v>3217</v>
      </c>
      <c r="K24" s="18" t="n">
        <v>3319</v>
      </c>
      <c r="L24" s="19" t="n">
        <v>3417600</v>
      </c>
      <c r="M24" s="20" t="n">
        <v>3407724</v>
      </c>
      <c r="N24" s="21" t="n">
        <v>3259208</v>
      </c>
      <c r="O24" s="22" t="n">
        <v>3255504</v>
      </c>
      <c r="Q24" s="0" t="n">
        <f aca="false">$L24/M24</f>
        <v>1.00289812203101</v>
      </c>
      <c r="R24" s="0" t="n">
        <f aca="false">$L24/N24</f>
        <v>1.04859830977342</v>
      </c>
      <c r="S24" s="0" t="n">
        <f aca="false">$L24/O24</f>
        <v>1.04979136870973</v>
      </c>
    </row>
    <row r="25" customFormat="false" ht="13.8" hidden="false" customHeight="false" outlineLevel="0" collapsed="false">
      <c r="Y25" s="23"/>
    </row>
    <row r="26" customFormat="false" ht="13.8" hidden="false" customHeight="false" outlineLevel="0" collapsed="false">
      <c r="Q26" s="0" t="n">
        <f aca="false">AVERAGE(Q11:Q24)</f>
        <v>1.06947169461772</v>
      </c>
      <c r="R26" s="0" t="n">
        <f aca="false">AVERAGE(R11:R24)</f>
        <v>1.10405931800557</v>
      </c>
      <c r="S26" s="0" t="n">
        <f aca="false">AVERAGE(S11:S24)</f>
        <v>1.10711755611722</v>
      </c>
      <c r="Y26" s="23"/>
    </row>
    <row r="27" customFormat="false" ht="13.8" hidden="false" customHeight="false" outlineLevel="0" collapsed="false">
      <c r="S27" s="0" t="n">
        <f aca="false">(S26-Q26)/Q26</f>
        <v>0.0352004281075979</v>
      </c>
    </row>
    <row r="29" customFormat="false" ht="13.8" hidden="false" customHeight="true" outlineLevel="0" collapsed="false">
      <c r="C29" s="1" t="s">
        <v>0</v>
      </c>
      <c r="D29" s="2" t="s">
        <v>1</v>
      </c>
      <c r="E29" s="3" t="s">
        <v>2</v>
      </c>
      <c r="F29" s="4" t="s">
        <v>3</v>
      </c>
      <c r="G29" s="2" t="s">
        <v>4</v>
      </c>
      <c r="H29" s="5" t="s">
        <v>5</v>
      </c>
      <c r="I29" s="5"/>
      <c r="J29" s="5"/>
      <c r="K29" s="5"/>
      <c r="L29" s="6" t="s">
        <v>6</v>
      </c>
      <c r="M29" s="6"/>
      <c r="N29" s="6"/>
      <c r="O29" s="6"/>
      <c r="Q29" s="24" t="s">
        <v>41</v>
      </c>
      <c r="R29" s="24"/>
      <c r="S29" s="24"/>
      <c r="U29" s="25" t="s">
        <v>42</v>
      </c>
      <c r="V29" s="25"/>
      <c r="W29" s="25"/>
    </row>
    <row r="30" customFormat="false" ht="13.8" hidden="false" customHeight="false" outlineLevel="0" collapsed="false">
      <c r="C30" s="1"/>
      <c r="D30" s="2"/>
      <c r="E30" s="3"/>
      <c r="F30" s="4"/>
      <c r="G30" s="2"/>
      <c r="H30" s="8" t="s">
        <v>8</v>
      </c>
      <c r="I30" s="9" t="s">
        <v>9</v>
      </c>
      <c r="J30" s="9"/>
      <c r="K30" s="9"/>
      <c r="L30" s="10" t="s">
        <v>8</v>
      </c>
      <c r="M30" s="11" t="s">
        <v>9</v>
      </c>
      <c r="N30" s="11"/>
      <c r="O30" s="11"/>
      <c r="Q30" s="24"/>
      <c r="R30" s="24"/>
      <c r="S30" s="24"/>
      <c r="U30" s="25"/>
      <c r="V30" s="25"/>
      <c r="W30" s="25"/>
    </row>
    <row r="31" customFormat="false" ht="13.8" hidden="false" customHeight="false" outlineLevel="0" collapsed="false">
      <c r="C31" s="1"/>
      <c r="D31" s="2"/>
      <c r="E31" s="3"/>
      <c r="F31" s="4"/>
      <c r="G31" s="2"/>
      <c r="H31" s="8"/>
      <c r="I31" s="12" t="s">
        <v>10</v>
      </c>
      <c r="J31" s="13" t="s">
        <v>11</v>
      </c>
      <c r="K31" s="14" t="s">
        <v>12</v>
      </c>
      <c r="L31" s="15"/>
      <c r="M31" s="16" t="s">
        <v>10</v>
      </c>
      <c r="N31" s="4" t="s">
        <v>11</v>
      </c>
      <c r="O31" s="13" t="s">
        <v>12</v>
      </c>
      <c r="Q31" s="26" t="s">
        <v>10</v>
      </c>
      <c r="R31" s="27" t="s">
        <v>11</v>
      </c>
      <c r="S31" s="13" t="s">
        <v>12</v>
      </c>
      <c r="U31" s="16" t="s">
        <v>10</v>
      </c>
      <c r="V31" s="27" t="s">
        <v>11</v>
      </c>
      <c r="W31" s="13" t="s">
        <v>12</v>
      </c>
    </row>
    <row r="32" customFormat="false" ht="13.8" hidden="false" customHeight="false" outlineLevel="0" collapsed="false">
      <c r="C32" s="1" t="n">
        <v>1</v>
      </c>
      <c r="D32" s="2" t="s">
        <v>13</v>
      </c>
      <c r="E32" s="3" t="s">
        <v>14</v>
      </c>
      <c r="F32" s="4" t="s">
        <v>15</v>
      </c>
      <c r="G32" s="2"/>
      <c r="H32" s="8" t="n">
        <v>8192</v>
      </c>
      <c r="I32" s="12" t="n">
        <v>50</v>
      </c>
      <c r="J32" s="17" t="n">
        <v>1321</v>
      </c>
      <c r="K32" s="18" t="n">
        <v>1581</v>
      </c>
      <c r="L32" s="19" t="n">
        <v>2097152</v>
      </c>
      <c r="M32" s="20" t="n">
        <v>2125132</v>
      </c>
      <c r="N32" s="21" t="n">
        <v>2082488</v>
      </c>
      <c r="O32" s="22" t="n">
        <v>2073056</v>
      </c>
      <c r="P32" s="28"/>
      <c r="Q32" s="29" t="n">
        <f aca="false">((-M32+L32)/L32)*100</f>
        <v>-1.33419036865234</v>
      </c>
      <c r="R32" s="30" t="n">
        <f aca="false">((L32-N32)/L32)*100</f>
        <v>0.699234008789063</v>
      </c>
      <c r="S32" s="31" t="n">
        <f aca="false">100*((-O32+L32)/L32)</f>
        <v>1.14898681640625</v>
      </c>
      <c r="T32" s="28"/>
      <c r="U32" s="32" t="n">
        <f aca="false">(L32/M32)</f>
        <v>0.98683375903238</v>
      </c>
      <c r="V32" s="33" t="n">
        <f aca="false">(L32/N32)</f>
        <v>1.00704157719036</v>
      </c>
      <c r="W32" s="34" t="n">
        <f aca="false">(L32/O32)</f>
        <v>1.01162341972431</v>
      </c>
    </row>
    <row r="33" customFormat="false" ht="13.8" hidden="false" customHeight="false" outlineLevel="0" collapsed="false">
      <c r="C33" s="1" t="n">
        <v>2</v>
      </c>
      <c r="D33" s="2" t="s">
        <v>16</v>
      </c>
      <c r="E33" s="3" t="s">
        <v>14</v>
      </c>
      <c r="F33" s="4" t="s">
        <v>17</v>
      </c>
      <c r="G33" s="2"/>
      <c r="H33" s="8" t="n">
        <v>9600</v>
      </c>
      <c r="I33" s="12" t="n">
        <v>78</v>
      </c>
      <c r="J33" s="17" t="n">
        <v>1497</v>
      </c>
      <c r="K33" s="18" t="n">
        <v>1741</v>
      </c>
      <c r="L33" s="19" t="n">
        <v>2457600</v>
      </c>
      <c r="M33" s="20" t="n">
        <v>2484728</v>
      </c>
      <c r="N33" s="21" t="n">
        <v>2430612</v>
      </c>
      <c r="O33" s="22" t="n">
        <v>2421308</v>
      </c>
      <c r="P33" s="28"/>
      <c r="Q33" s="29" t="n">
        <f aca="false">((-M33+L33)/L33)*100</f>
        <v>-1.10384114583333</v>
      </c>
      <c r="R33" s="30" t="n">
        <f aca="false">((L33-N33)/L33)*100</f>
        <v>1.09814453125</v>
      </c>
      <c r="S33" s="31" t="n">
        <f aca="false">100*((-O33+L33)/L33)</f>
        <v>1.47672526041667</v>
      </c>
      <c r="T33" s="28"/>
      <c r="U33" s="32" t="n">
        <f aca="false">(L33/M33)</f>
        <v>0.989082104761567</v>
      </c>
      <c r="V33" s="33" t="n">
        <f aca="false">(L33/N33)</f>
        <v>1.01110337643359</v>
      </c>
      <c r="W33" s="34" t="n">
        <f aca="false">(L33/O33)</f>
        <v>1.01498859294233</v>
      </c>
    </row>
    <row r="34" customFormat="false" ht="13.8" hidden="false" customHeight="false" outlineLevel="0" collapsed="false">
      <c r="C34" s="1" t="n">
        <v>3</v>
      </c>
      <c r="D34" s="2" t="s">
        <v>18</v>
      </c>
      <c r="E34" s="3" t="s">
        <v>14</v>
      </c>
      <c r="F34" s="4" t="s">
        <v>15</v>
      </c>
      <c r="G34" s="2"/>
      <c r="H34" s="8" t="n">
        <v>8192</v>
      </c>
      <c r="I34" s="12" t="n">
        <v>15</v>
      </c>
      <c r="J34" s="17" t="n">
        <v>1455</v>
      </c>
      <c r="K34" s="18" t="n">
        <v>1679</v>
      </c>
      <c r="L34" s="19" t="n">
        <v>2097152</v>
      </c>
      <c r="M34" s="20" t="n">
        <v>2128580</v>
      </c>
      <c r="N34" s="21" t="n">
        <v>2083104</v>
      </c>
      <c r="O34" s="22" t="n">
        <v>2074952</v>
      </c>
      <c r="P34" s="28"/>
      <c r="Q34" s="29" t="n">
        <f aca="false">((-M34+L34)/L34)*100</f>
        <v>-1.49860382080078</v>
      </c>
      <c r="R34" s="30" t="n">
        <f aca="false">((L34-N34)/L34)*100</f>
        <v>0.66986083984375</v>
      </c>
      <c r="S34" s="31" t="n">
        <f aca="false">100*((-O34+L34)/L34)</f>
        <v>1.05857849121094</v>
      </c>
      <c r="T34" s="28"/>
      <c r="U34" s="32" t="n">
        <f aca="false">(L34/M34)</f>
        <v>0.985235227240696</v>
      </c>
      <c r="V34" s="33" t="n">
        <f aca="false">(L34/N34)</f>
        <v>1.00674378235556</v>
      </c>
      <c r="W34" s="34" t="n">
        <f aca="false">(L34/O34)</f>
        <v>1.01069904267665</v>
      </c>
    </row>
    <row r="35" customFormat="false" ht="13.8" hidden="false" customHeight="false" outlineLevel="0" collapsed="false">
      <c r="C35" s="1" t="n">
        <v>4</v>
      </c>
      <c r="D35" s="2" t="s">
        <v>19</v>
      </c>
      <c r="E35" s="3" t="s">
        <v>14</v>
      </c>
      <c r="F35" s="4" t="s">
        <v>15</v>
      </c>
      <c r="G35" s="2"/>
      <c r="H35" s="8" t="n">
        <v>8192</v>
      </c>
      <c r="I35" s="12" t="n">
        <v>11</v>
      </c>
      <c r="J35" s="17" t="n">
        <v>1210</v>
      </c>
      <c r="K35" s="18" t="n">
        <v>1414</v>
      </c>
      <c r="L35" s="19" t="n">
        <v>2097152</v>
      </c>
      <c r="M35" s="20" t="n">
        <v>2129072</v>
      </c>
      <c r="N35" s="21" t="n">
        <v>2091832</v>
      </c>
      <c r="O35" s="22" t="n">
        <v>2084424</v>
      </c>
      <c r="P35" s="28"/>
      <c r="Q35" s="29" t="n">
        <f aca="false">((-M35+L35)/L35)*100</f>
        <v>-1.52206420898438</v>
      </c>
      <c r="R35" s="30" t="n">
        <f aca="false">((L35-N35)/L35)*100</f>
        <v>0.253677368164062</v>
      </c>
      <c r="S35" s="31" t="n">
        <f aca="false">100*((-O35+L35)/L35)</f>
        <v>0.606918334960938</v>
      </c>
      <c r="T35" s="28"/>
      <c r="U35" s="32" t="n">
        <f aca="false">(L35/M35)</f>
        <v>0.985007552586291</v>
      </c>
      <c r="V35" s="33" t="n">
        <f aca="false">(L35/N35)</f>
        <v>1.00254322526857</v>
      </c>
      <c r="W35" s="34" t="n">
        <f aca="false">(L35/O35)</f>
        <v>1.00610624325953</v>
      </c>
    </row>
    <row r="36" customFormat="false" ht="13.8" hidden="false" customHeight="false" outlineLevel="0" collapsed="false">
      <c r="C36" s="1" t="n">
        <v>5</v>
      </c>
      <c r="D36" s="2" t="s">
        <v>20</v>
      </c>
      <c r="E36" s="3" t="s">
        <v>21</v>
      </c>
      <c r="F36" s="4" t="s">
        <v>22</v>
      </c>
      <c r="G36" s="2"/>
      <c r="H36" s="8" t="n">
        <v>12288</v>
      </c>
      <c r="I36" s="12" t="n">
        <v>168</v>
      </c>
      <c r="J36" s="17" t="n">
        <v>697</v>
      </c>
      <c r="K36" s="18" t="n">
        <v>927</v>
      </c>
      <c r="L36" s="19" t="n">
        <v>3145728</v>
      </c>
      <c r="M36" s="20" t="n">
        <v>3165624</v>
      </c>
      <c r="N36" s="21" t="n">
        <v>3147504</v>
      </c>
      <c r="O36" s="22" t="n">
        <v>3139104</v>
      </c>
      <c r="P36" s="28"/>
      <c r="Q36" s="29" t="n">
        <f aca="false">((-M36+L36)/L36)*100</f>
        <v>-0.632476806640625</v>
      </c>
      <c r="R36" s="30" t="n">
        <f aca="false">((L36-N36)/L36)*100</f>
        <v>-0.05645751953125</v>
      </c>
      <c r="S36" s="31" t="n">
        <f aca="false">100*((-O36+L36)/L36)</f>
        <v>0.2105712890625</v>
      </c>
      <c r="T36" s="28"/>
      <c r="U36" s="32" t="n">
        <f aca="false">(L36/M36)</f>
        <v>0.993714983207102</v>
      </c>
      <c r="V36" s="33" t="n">
        <f aca="false">(L36/N36)</f>
        <v>0.999435743369985</v>
      </c>
      <c r="W36" s="34" t="n">
        <f aca="false">(L36/O36)</f>
        <v>1.00211015627389</v>
      </c>
    </row>
    <row r="37" customFormat="false" ht="13.8" hidden="false" customHeight="false" outlineLevel="0" collapsed="false">
      <c r="C37" s="1" t="n">
        <v>6</v>
      </c>
      <c r="D37" s="2" t="s">
        <v>23</v>
      </c>
      <c r="E37" s="3" t="s">
        <v>21</v>
      </c>
      <c r="F37" s="4" t="s">
        <v>24</v>
      </c>
      <c r="G37" s="2"/>
      <c r="H37" s="8" t="n">
        <v>17976</v>
      </c>
      <c r="I37" s="12" t="n">
        <v>6610</v>
      </c>
      <c r="J37" s="17" t="n">
        <v>7564</v>
      </c>
      <c r="K37" s="18" t="n">
        <v>7587</v>
      </c>
      <c r="L37" s="19" t="n">
        <v>4601856</v>
      </c>
      <c r="M37" s="20" t="n">
        <v>3417704</v>
      </c>
      <c r="N37" s="21" t="n">
        <v>3353700</v>
      </c>
      <c r="O37" s="22" t="n">
        <v>3352876</v>
      </c>
      <c r="P37" s="28"/>
      <c r="Q37" s="29" t="n">
        <f aca="false">((-M37+L37)/L37)*100</f>
        <v>25.732052458834</v>
      </c>
      <c r="R37" s="30" t="n">
        <f aca="false">((L37-N37)/L37)*100</f>
        <v>27.1228825934579</v>
      </c>
      <c r="S37" s="31" t="n">
        <f aca="false">100*((-O37+L37)/L37)</f>
        <v>27.1407884123275</v>
      </c>
      <c r="T37" s="28"/>
      <c r="U37" s="32" t="n">
        <f aca="false">(L37/M37)</f>
        <v>1.3464758797134</v>
      </c>
      <c r="V37" s="33" t="n">
        <f aca="false">(L37/N37)</f>
        <v>1.37217282404508</v>
      </c>
      <c r="W37" s="34" t="n">
        <f aca="false">(L37/O37)</f>
        <v>1.37251004809006</v>
      </c>
    </row>
    <row r="38" customFormat="false" ht="13.8" hidden="false" customHeight="false" outlineLevel="0" collapsed="false">
      <c r="C38" s="1" t="n">
        <v>7</v>
      </c>
      <c r="D38" s="2" t="s">
        <v>25</v>
      </c>
      <c r="E38" s="3" t="s">
        <v>21</v>
      </c>
      <c r="F38" s="4" t="s">
        <v>26</v>
      </c>
      <c r="G38" s="2"/>
      <c r="H38" s="8" t="n">
        <v>116877</v>
      </c>
      <c r="I38" s="12" t="n">
        <v>21</v>
      </c>
      <c r="J38" s="17" t="n">
        <v>9609</v>
      </c>
      <c r="K38" s="18" t="n">
        <v>15416</v>
      </c>
      <c r="L38" s="19" t="n">
        <v>29920512</v>
      </c>
      <c r="M38" s="20" t="n">
        <v>30386340</v>
      </c>
      <c r="N38" s="21" t="n">
        <v>30142388</v>
      </c>
      <c r="O38" s="22" t="n">
        <v>29921028</v>
      </c>
      <c r="P38" s="28"/>
      <c r="Q38" s="29" t="n">
        <f aca="false">((-M38+L38)/L38)*100</f>
        <v>-1.55688512282143</v>
      </c>
      <c r="R38" s="30" t="n">
        <f aca="false">((L38-N38)/L38)*100</f>
        <v>-0.741551481471975</v>
      </c>
      <c r="S38" s="31" t="n">
        <f aca="false">100*((-O38+L38)/L38)</f>
        <v>-0.00172456941913293</v>
      </c>
      <c r="T38" s="28"/>
      <c r="U38" s="32" t="n">
        <f aca="false">(L38/M38)</f>
        <v>0.984669822031874</v>
      </c>
      <c r="V38" s="33" t="n">
        <f aca="false">(L38/N38)</f>
        <v>0.992639070268752</v>
      </c>
      <c r="W38" s="34" t="n">
        <f aca="false">(L38/O38)</f>
        <v>0.999982754603217</v>
      </c>
    </row>
    <row r="39" customFormat="false" ht="13.8" hidden="false" customHeight="false" outlineLevel="0" collapsed="false">
      <c r="C39" s="1" t="n">
        <v>8</v>
      </c>
      <c r="D39" s="2" t="s">
        <v>27</v>
      </c>
      <c r="E39" s="3" t="s">
        <v>14</v>
      </c>
      <c r="F39" s="4" t="s">
        <v>28</v>
      </c>
      <c r="G39" s="2"/>
      <c r="H39" s="8" t="n">
        <v>19899</v>
      </c>
      <c r="I39" s="12" t="n">
        <v>1536</v>
      </c>
      <c r="J39" s="17" t="n">
        <v>4995</v>
      </c>
      <c r="K39" s="18" t="n">
        <v>5059</v>
      </c>
      <c r="L39" s="19" t="n">
        <v>5094144</v>
      </c>
      <c r="M39" s="20" t="n">
        <v>4899560</v>
      </c>
      <c r="N39" s="21" t="n">
        <v>4677968</v>
      </c>
      <c r="O39" s="22" t="n">
        <v>4675576</v>
      </c>
      <c r="P39" s="28"/>
      <c r="Q39" s="29" t="n">
        <f aca="false">((-M39+L39)/L39)*100</f>
        <v>3.81975853057943</v>
      </c>
      <c r="R39" s="30" t="n">
        <f aca="false">((L39-N39)/L39)*100</f>
        <v>8.16969445700789</v>
      </c>
      <c r="S39" s="31" t="n">
        <f aca="false">100*((-O39+L39)/L39)</f>
        <v>8.21665033418765</v>
      </c>
      <c r="T39" s="28"/>
      <c r="U39" s="32" t="n">
        <f aca="false">(L39/M39)</f>
        <v>1.03971458661594</v>
      </c>
      <c r="V39" s="33" t="n">
        <f aca="false">(L39/N39)</f>
        <v>1.0889651233185</v>
      </c>
      <c r="W39" s="34" t="n">
        <f aca="false">(L39/O39)</f>
        <v>1.08952223212712</v>
      </c>
    </row>
    <row r="40" customFormat="false" ht="13.8" hidden="false" customHeight="false" outlineLevel="0" collapsed="false">
      <c r="C40" s="1" t="n">
        <v>9</v>
      </c>
      <c r="D40" s="2" t="s">
        <v>29</v>
      </c>
      <c r="E40" s="3" t="s">
        <v>14</v>
      </c>
      <c r="F40" s="4" t="s">
        <v>30</v>
      </c>
      <c r="G40" s="2"/>
      <c r="H40" s="8" t="n">
        <v>5644</v>
      </c>
      <c r="I40" s="12" t="n">
        <v>197</v>
      </c>
      <c r="J40" s="17" t="n">
        <v>936</v>
      </c>
      <c r="K40" s="18" t="n">
        <v>974</v>
      </c>
      <c r="L40" s="19" t="n">
        <v>1444864</v>
      </c>
      <c r="M40" s="20" t="n">
        <v>1431944</v>
      </c>
      <c r="N40" s="21" t="n">
        <v>1395096</v>
      </c>
      <c r="O40" s="22" t="n">
        <v>1393656</v>
      </c>
      <c r="P40" s="28"/>
      <c r="Q40" s="29" t="n">
        <f aca="false">((-M40+L40)/L40)*100</f>
        <v>0.894201807228916</v>
      </c>
      <c r="R40" s="30" t="n">
        <f aca="false">((L40-N40)/L40)*100</f>
        <v>3.44447643515237</v>
      </c>
      <c r="S40" s="31" t="n">
        <f aca="false">100*((-O40+L40)/L40)</f>
        <v>3.54413979447201</v>
      </c>
      <c r="T40" s="28"/>
      <c r="U40" s="32" t="n">
        <f aca="false">(L40/M40)</f>
        <v>1.0090226992117</v>
      </c>
      <c r="V40" s="33" t="n">
        <f aca="false">(L40/N40)</f>
        <v>1.03567353071043</v>
      </c>
      <c r="W40" s="34" t="n">
        <f aca="false">(L40/O40)</f>
        <v>1.03674364405564</v>
      </c>
    </row>
    <row r="41" customFormat="false" ht="13.8" hidden="false" customHeight="false" outlineLevel="0" collapsed="false">
      <c r="C41" s="1" t="n">
        <v>10</v>
      </c>
      <c r="D41" s="2" t="s">
        <v>31</v>
      </c>
      <c r="E41" s="3" t="s">
        <v>21</v>
      </c>
      <c r="F41" s="4" t="s">
        <v>32</v>
      </c>
      <c r="G41" s="2"/>
      <c r="H41" s="8" t="n">
        <v>545250</v>
      </c>
      <c r="I41" s="12" t="n">
        <v>15774</v>
      </c>
      <c r="J41" s="17" t="n">
        <v>120237</v>
      </c>
      <c r="K41" s="18" t="n">
        <v>139300</v>
      </c>
      <c r="L41" s="19" t="n">
        <v>139584000</v>
      </c>
      <c r="M41" s="20" t="n">
        <v>139579308</v>
      </c>
      <c r="N41" s="21" t="n">
        <v>134813180</v>
      </c>
      <c r="O41" s="22" t="n">
        <v>133974588</v>
      </c>
      <c r="P41" s="28"/>
      <c r="Q41" s="29" t="n">
        <f aca="false">((-M41+L41)/L41)*100</f>
        <v>0.00336141678129298</v>
      </c>
      <c r="R41" s="30" t="n">
        <f aca="false">((L41-N41)/L41)*100</f>
        <v>3.41788457129757</v>
      </c>
      <c r="S41" s="31" t="n">
        <f aca="false">100*((-O41+L41)/L41)</f>
        <v>4.01866403026135</v>
      </c>
      <c r="T41" s="28"/>
      <c r="U41" s="32" t="n">
        <f aca="false">(L41/M41)</f>
        <v>1.00003361529776</v>
      </c>
      <c r="V41" s="33" t="n">
        <f aca="false">(L41/N41)</f>
        <v>1.03538837968216</v>
      </c>
      <c r="W41" s="34" t="n">
        <f aca="false">(L41/O41)</f>
        <v>1.04186922373667</v>
      </c>
    </row>
    <row r="42" customFormat="false" ht="13.8" hidden="false" customHeight="false" outlineLevel="0" collapsed="false">
      <c r="C42" s="1" t="n">
        <v>11</v>
      </c>
      <c r="D42" s="2" t="s">
        <v>33</v>
      </c>
      <c r="E42" s="3" t="s">
        <v>21</v>
      </c>
      <c r="F42" s="4" t="s">
        <v>34</v>
      </c>
      <c r="G42" s="2"/>
      <c r="H42" s="8" t="n">
        <v>1580</v>
      </c>
      <c r="I42" s="12" t="n">
        <v>893</v>
      </c>
      <c r="J42" s="17" t="n">
        <v>1205</v>
      </c>
      <c r="K42" s="18" t="n">
        <v>1205</v>
      </c>
      <c r="L42" s="19" t="n">
        <v>404480</v>
      </c>
      <c r="M42" s="20" t="n">
        <v>241676</v>
      </c>
      <c r="N42" s="21" t="n">
        <v>221416</v>
      </c>
      <c r="O42" s="22" t="n">
        <v>221416</v>
      </c>
      <c r="P42" s="28"/>
      <c r="Q42" s="29" t="n">
        <f aca="false">((-M42+L42)/L42)*100</f>
        <v>40.2501977848101</v>
      </c>
      <c r="R42" s="30" t="n">
        <f aca="false">((L42-N42)/L42)*100</f>
        <v>45.2590981012658</v>
      </c>
      <c r="S42" s="31" t="n">
        <f aca="false">100*((-O42+L42)/L42)</f>
        <v>45.2590981012658</v>
      </c>
      <c r="T42" s="28"/>
      <c r="U42" s="32" t="n">
        <f aca="false">(L42/M42)</f>
        <v>1.67364570747613</v>
      </c>
      <c r="V42" s="33" t="n">
        <f aca="false">(L42/N42)</f>
        <v>1.82678758535968</v>
      </c>
      <c r="W42" s="34" t="n">
        <f aca="false">(L42/O42)</f>
        <v>1.82678758535968</v>
      </c>
    </row>
    <row r="43" customFormat="false" ht="13.8" hidden="false" customHeight="false" outlineLevel="0" collapsed="false">
      <c r="C43" s="1" t="n">
        <v>12</v>
      </c>
      <c r="D43" s="2" t="s">
        <v>35</v>
      </c>
      <c r="E43" s="3" t="s">
        <v>21</v>
      </c>
      <c r="F43" s="4" t="s">
        <v>36</v>
      </c>
      <c r="G43" s="2"/>
      <c r="H43" s="8" t="n">
        <v>28567</v>
      </c>
      <c r="I43" s="12" t="n">
        <v>14</v>
      </c>
      <c r="J43" s="17" t="n">
        <v>5113</v>
      </c>
      <c r="K43" s="18" t="n">
        <v>6249</v>
      </c>
      <c r="L43" s="19" t="n">
        <v>7313152</v>
      </c>
      <c r="M43" s="20" t="n">
        <v>7426164</v>
      </c>
      <c r="N43" s="21" t="n">
        <v>7264100</v>
      </c>
      <c r="O43" s="22" t="n">
        <v>7222596</v>
      </c>
      <c r="P43" s="28"/>
      <c r="Q43" s="29" t="n">
        <f aca="false">((-M43+L43)/L43)*100</f>
        <v>-1.54532546294676</v>
      </c>
      <c r="R43" s="30" t="n">
        <f aca="false">((L43-N43)/L43)*100</f>
        <v>0.670736776700389</v>
      </c>
      <c r="S43" s="31" t="n">
        <f aca="false">100*((-O43+L43)/L43)</f>
        <v>1.23826224314769</v>
      </c>
      <c r="T43" s="28"/>
      <c r="U43" s="32" t="n">
        <f aca="false">(L43/M43)</f>
        <v>0.984781914323465</v>
      </c>
      <c r="V43" s="33" t="n">
        <f aca="false">(L43/N43)</f>
        <v>1.00675266034333</v>
      </c>
      <c r="W43" s="34" t="n">
        <f aca="false">(L43/O43)</f>
        <v>1.01253787419371</v>
      </c>
      <c r="Y43" s="23"/>
    </row>
    <row r="44" customFormat="false" ht="13.8" hidden="false" customHeight="false" outlineLevel="0" collapsed="false">
      <c r="C44" s="1" t="n">
        <v>13</v>
      </c>
      <c r="D44" s="2" t="s">
        <v>37</v>
      </c>
      <c r="E44" s="3" t="s">
        <v>21</v>
      </c>
      <c r="F44" s="4" t="s">
        <v>38</v>
      </c>
      <c r="G44" s="2"/>
      <c r="H44" s="8" t="n">
        <v>12525</v>
      </c>
      <c r="I44" s="12" t="n">
        <v>127</v>
      </c>
      <c r="J44" s="17" t="n">
        <v>2099</v>
      </c>
      <c r="K44" s="18" t="n">
        <v>2215</v>
      </c>
      <c r="L44" s="19" t="n">
        <v>3206400</v>
      </c>
      <c r="M44" s="20" t="n">
        <v>3233928</v>
      </c>
      <c r="N44" s="21" t="n">
        <v>3134356</v>
      </c>
      <c r="O44" s="22" t="n">
        <v>3130108</v>
      </c>
      <c r="P44" s="28"/>
      <c r="Q44" s="29" t="n">
        <f aca="false">((-M44+L44)/L44)*100</f>
        <v>-0.858532934131737</v>
      </c>
      <c r="R44" s="30" t="n">
        <f aca="false">((L44-N44)/L44)*100</f>
        <v>2.24688123752495</v>
      </c>
      <c r="S44" s="31" t="n">
        <f aca="false">100*((-O44+L44)/L44)</f>
        <v>2.37936626746507</v>
      </c>
      <c r="T44" s="28"/>
      <c r="U44" s="32" t="n">
        <f aca="false">(L44/M44)</f>
        <v>0.991487751118763</v>
      </c>
      <c r="V44" s="33" t="n">
        <f aca="false">(L44/N44)</f>
        <v>1.02298526395853</v>
      </c>
      <c r="W44" s="34" t="n">
        <f aca="false">(L44/O44)</f>
        <v>1.02437359988857</v>
      </c>
    </row>
    <row r="45" customFormat="false" ht="13.8" hidden="false" customHeight="false" outlineLevel="0" collapsed="false">
      <c r="C45" s="1" t="n">
        <v>14</v>
      </c>
      <c r="D45" s="2" t="s">
        <v>39</v>
      </c>
      <c r="E45" s="3" t="s">
        <v>21</v>
      </c>
      <c r="F45" s="4" t="s">
        <v>40</v>
      </c>
      <c r="G45" s="2"/>
      <c r="H45" s="8" t="n">
        <v>13350</v>
      </c>
      <c r="I45" s="12" t="n">
        <v>372</v>
      </c>
      <c r="J45" s="17" t="n">
        <v>3217</v>
      </c>
      <c r="K45" s="18" t="n">
        <v>3319</v>
      </c>
      <c r="L45" s="19" t="n">
        <v>3417600</v>
      </c>
      <c r="M45" s="20" t="n">
        <v>3407724</v>
      </c>
      <c r="N45" s="21" t="n">
        <v>3259208</v>
      </c>
      <c r="O45" s="22" t="n">
        <v>3255504</v>
      </c>
      <c r="P45" s="28"/>
      <c r="Q45" s="29" t="n">
        <f aca="false">((-M45+L45)/L45)*100</f>
        <v>0.288974719101124</v>
      </c>
      <c r="R45" s="30" t="n">
        <f aca="false">((L45-N45)/L45)*100</f>
        <v>4.63459737827715</v>
      </c>
      <c r="S45" s="31" t="n">
        <f aca="false">100*((-O45+L45)/L45)</f>
        <v>4.74297752808989</v>
      </c>
      <c r="T45" s="28"/>
      <c r="U45" s="32" t="n">
        <f aca="false">(L45/M45)</f>
        <v>1.00289812203101</v>
      </c>
      <c r="V45" s="33" t="n">
        <f aca="false">(L45/N45)</f>
        <v>1.04859830977342</v>
      </c>
      <c r="W45" s="34" t="n">
        <f aca="false">(L45/O45)</f>
        <v>1.04979136870973</v>
      </c>
    </row>
    <row r="46" customFormat="false" ht="13.8" hidden="false" customHeight="false" outlineLevel="0" collapsed="false">
      <c r="P46" s="35"/>
      <c r="Q46" s="35"/>
      <c r="R46" s="35"/>
      <c r="S46" s="35"/>
      <c r="T46" s="35"/>
      <c r="U46" s="35"/>
      <c r="V46" s="35"/>
      <c r="W46" s="35"/>
    </row>
    <row r="47" customFormat="false" ht="13.8" hidden="false" customHeight="false" outlineLevel="0" collapsed="false">
      <c r="P47" s="35"/>
      <c r="Q47" s="35"/>
      <c r="R47" s="35"/>
      <c r="S47" s="35"/>
      <c r="T47" s="35"/>
      <c r="U47" s="35"/>
      <c r="V47" s="35"/>
      <c r="W47" s="35"/>
      <c r="Y47" s="23"/>
    </row>
    <row r="48" customFormat="false" ht="13.8" hidden="false" customHeight="false" outlineLevel="0" collapsed="false">
      <c r="L48" s="23"/>
      <c r="P48" s="28"/>
      <c r="Q48" s="28" t="n">
        <f aca="false">AVERAGE(Q32:Q45)</f>
        <v>4.35261620332311</v>
      </c>
      <c r="R48" s="28" t="n">
        <f aca="false">AVERAGE(R32:R45)</f>
        <v>6.92065423555198</v>
      </c>
      <c r="S48" s="28" t="n">
        <f aca="false">AVERAGE(S32:S45)</f>
        <v>7.2171430238468</v>
      </c>
      <c r="T48" s="28"/>
      <c r="U48" s="36" t="n">
        <f aca="false">AVERAGE(U32:U45)</f>
        <v>1.06947169461772</v>
      </c>
      <c r="V48" s="36" t="n">
        <f aca="false">AVERAGE(V32:V45)</f>
        <v>1.10405931800557</v>
      </c>
      <c r="W48" s="36" t="n">
        <f aca="false">AVERAGE(W32:W45)</f>
        <v>1.10711755611722</v>
      </c>
      <c r="X48" s="36"/>
      <c r="Y48" s="23"/>
    </row>
    <row r="49" customFormat="false" ht="13.8" hidden="false" customHeight="false" outlineLevel="0" collapsed="false">
      <c r="L49" s="23"/>
    </row>
    <row r="50" customFormat="false" ht="13.8" hidden="false" customHeight="false" outlineLevel="0" collapsed="false">
      <c r="L50" s="23"/>
      <c r="R50" s="0" t="n">
        <f aca="false">(R48-Q48)/Q48</f>
        <v>0.589998730020865</v>
      </c>
      <c r="S50" s="0" t="n">
        <f aca="false">(S48-Q48)/Q48</f>
        <v>0.658116104593991</v>
      </c>
    </row>
  </sheetData>
  <mergeCells count="10">
    <mergeCell ref="H8:K8"/>
    <mergeCell ref="L8:O8"/>
    <mergeCell ref="I9:K9"/>
    <mergeCell ref="M9:O9"/>
    <mergeCell ref="H29:K29"/>
    <mergeCell ref="L29:O29"/>
    <mergeCell ref="Q29:S30"/>
    <mergeCell ref="U29:W30"/>
    <mergeCell ref="I30:K30"/>
    <mergeCell ref="M30:O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2019-06-22T15:38:52Z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