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untry codes" sheetId="2" state="hidden" r:id="rId3"/>
    <sheet name="vjk_noiFiu (2)" sheetId="3" state="hidden" r:id="rId4"/>
  </sheets>
  <definedNames>
    <definedName function="false" hidden="false" localSheetId="2" name="_xlnm.Print_Area" vbProcedure="false">'vjk_noiFiu (2)'!$A$1:$Q$59</definedName>
    <definedName function="false" hidden="true" localSheetId="2" name="_xlnm._FilterDatabase" vbProcedure="false">'vjk_noiFiu (2)'!$A$8:$Q$43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<sst xmlns="http://schemas.openxmlformats.org/spreadsheetml/2006/main" count="675" uniqueCount="598">
  <si>
    <t xml:space="preserve">name</t>
  </si>
  <si>
    <t xml:space="preserve">weight</t>
  </si>
  <si>
    <t xml:space="preserve">age</t>
  </si>
  <si>
    <t xml:space="preserve">height</t>
  </si>
  <si>
    <t xml:space="preserve">sex</t>
  </si>
  <si>
    <t xml:space="preserve">Murcsik Gábor</t>
  </si>
  <si>
    <t xml:space="preserve">male</t>
  </si>
  <si>
    <t xml:space="preserve">Hamzsabégi Marika</t>
  </si>
  <si>
    <t xml:space="preserve">female</t>
  </si>
  <si>
    <t xml:space="preserve">Fehérvári Jolán</t>
  </si>
  <si>
    <t xml:space="preserve">Kiss Péter</t>
  </si>
  <si>
    <t xml:space="preserve">Incarnated Marika</t>
  </si>
  <si>
    <t xml:space="preserve">Zsigmond Márta</t>
  </si>
  <si>
    <t xml:space="preserve">Kondorosi Benedek</t>
  </si>
  <si>
    <t xml:space="preserve">Asztalos János</t>
  </si>
  <si>
    <t xml:space="preserve">National Olympic Committee</t>
  </si>
  <si>
    <t xml:space="preserve">Code</t>
  </si>
  <si>
    <t xml:space="preserve">Afghanistan</t>
  </si>
  <si>
    <t xml:space="preserve">AFG</t>
  </si>
  <si>
    <t xml:space="preserve">Albania</t>
  </si>
  <si>
    <t xml:space="preserve">ALB</t>
  </si>
  <si>
    <t xml:space="preserve">Algeria</t>
  </si>
  <si>
    <t xml:space="preserve">ALG</t>
  </si>
  <si>
    <t xml:space="preserve">Andorra</t>
  </si>
  <si>
    <t xml:space="preserve">AND</t>
  </si>
  <si>
    <t xml:space="preserve">Angola</t>
  </si>
  <si>
    <t xml:space="preserve">ANG</t>
  </si>
  <si>
    <t xml:space="preserve">Antigua and Barbuda</t>
  </si>
  <si>
    <t xml:space="preserve">ANT</t>
  </si>
  <si>
    <t xml:space="preserve">Argentina</t>
  </si>
  <si>
    <t xml:space="preserve">ARG</t>
  </si>
  <si>
    <t xml:space="preserve">Armenia</t>
  </si>
  <si>
    <t xml:space="preserve">ARM</t>
  </si>
  <si>
    <t xml:space="preserve">Aruba</t>
  </si>
  <si>
    <t xml:space="preserve">ARU</t>
  </si>
  <si>
    <t xml:space="preserve">American Samoa</t>
  </si>
  <si>
    <t xml:space="preserve">ASA</t>
  </si>
  <si>
    <t xml:space="preserve">Australia</t>
  </si>
  <si>
    <t xml:space="preserve">AUS</t>
  </si>
  <si>
    <t xml:space="preserve">Austria</t>
  </si>
  <si>
    <t xml:space="preserve">AUT</t>
  </si>
  <si>
    <t xml:space="preserve">Azerbaijan</t>
  </si>
  <si>
    <t xml:space="preserve">AZE</t>
  </si>
  <si>
    <t xml:space="preserve">Bahamas</t>
  </si>
  <si>
    <t xml:space="preserve">BAH</t>
  </si>
  <si>
    <t xml:space="preserve">Bangladesh</t>
  </si>
  <si>
    <t xml:space="preserve">BAN</t>
  </si>
  <si>
    <t xml:space="preserve">Barbados</t>
  </si>
  <si>
    <t xml:space="preserve">BAR</t>
  </si>
  <si>
    <t xml:space="preserve">Burundi</t>
  </si>
  <si>
    <t xml:space="preserve">BDI</t>
  </si>
  <si>
    <t xml:space="preserve">Belgium</t>
  </si>
  <si>
    <t xml:space="preserve">BEL</t>
  </si>
  <si>
    <t xml:space="preserve">Benin</t>
  </si>
  <si>
    <t xml:space="preserve">BEN</t>
  </si>
  <si>
    <t xml:space="preserve">Bermuda</t>
  </si>
  <si>
    <t xml:space="preserve">BER</t>
  </si>
  <si>
    <t xml:space="preserve">Bhutan</t>
  </si>
  <si>
    <t xml:space="preserve">BHU</t>
  </si>
  <si>
    <t xml:space="preserve">Bosnia and Herzegovina</t>
  </si>
  <si>
    <t xml:space="preserve">BIH</t>
  </si>
  <si>
    <t xml:space="preserve">Belize</t>
  </si>
  <si>
    <t xml:space="preserve">BIZ</t>
  </si>
  <si>
    <t xml:space="preserve">Belarus</t>
  </si>
  <si>
    <t xml:space="preserve">BLR</t>
  </si>
  <si>
    <t xml:space="preserve">Bolivia</t>
  </si>
  <si>
    <t xml:space="preserve">BOL</t>
  </si>
  <si>
    <t xml:space="preserve">Botswana</t>
  </si>
  <si>
    <t xml:space="preserve">BOT</t>
  </si>
  <si>
    <t xml:space="preserve">Brazil</t>
  </si>
  <si>
    <t xml:space="preserve">BRA</t>
  </si>
  <si>
    <t xml:space="preserve">Bahrain</t>
  </si>
  <si>
    <t xml:space="preserve">BRN</t>
  </si>
  <si>
    <t xml:space="preserve">Brunei</t>
  </si>
  <si>
    <t xml:space="preserve">BRU</t>
  </si>
  <si>
    <t xml:space="preserve">Bulgaria</t>
  </si>
  <si>
    <t xml:space="preserve">BUL</t>
  </si>
  <si>
    <t xml:space="preserve">Burkina Faso</t>
  </si>
  <si>
    <t xml:space="preserve">BUR</t>
  </si>
  <si>
    <t xml:space="preserve">Central African Republic</t>
  </si>
  <si>
    <t xml:space="preserve">CAF</t>
  </si>
  <si>
    <t xml:space="preserve">Cambodia</t>
  </si>
  <si>
    <t xml:space="preserve">CAM</t>
  </si>
  <si>
    <t xml:space="preserve">Canada</t>
  </si>
  <si>
    <t xml:space="preserve">CAN</t>
  </si>
  <si>
    <t xml:space="preserve">Cayman Islands</t>
  </si>
  <si>
    <t xml:space="preserve">CAY</t>
  </si>
  <si>
    <t xml:space="preserve">Republic of the Congo</t>
  </si>
  <si>
    <t xml:space="preserve">CGO</t>
  </si>
  <si>
    <t xml:space="preserve">Chad</t>
  </si>
  <si>
    <t xml:space="preserve">CHA</t>
  </si>
  <si>
    <t xml:space="preserve">Chile</t>
  </si>
  <si>
    <t xml:space="preserve">CHI</t>
  </si>
  <si>
    <t xml:space="preserve">China</t>
  </si>
  <si>
    <t xml:space="preserve">CHN</t>
  </si>
  <si>
    <t xml:space="preserve">Ivory Coast</t>
  </si>
  <si>
    <t xml:space="preserve">CIV</t>
  </si>
  <si>
    <t xml:space="preserve">Cameroon</t>
  </si>
  <si>
    <t xml:space="preserve">CMR</t>
  </si>
  <si>
    <t xml:space="preserve">Democratic Republic of the Congo</t>
  </si>
  <si>
    <t xml:space="preserve">COD</t>
  </si>
  <si>
    <t xml:space="preserve">Cook Islands</t>
  </si>
  <si>
    <t xml:space="preserve">COK</t>
  </si>
  <si>
    <t xml:space="preserve">Colombia</t>
  </si>
  <si>
    <t xml:space="preserve">COL</t>
  </si>
  <si>
    <t xml:space="preserve">Comoros</t>
  </si>
  <si>
    <t xml:space="preserve">COM</t>
  </si>
  <si>
    <t xml:space="preserve">Cape Verde</t>
  </si>
  <si>
    <t xml:space="preserve">CPV</t>
  </si>
  <si>
    <t xml:space="preserve">Costa Rica</t>
  </si>
  <si>
    <t xml:space="preserve">CRC</t>
  </si>
  <si>
    <t xml:space="preserve">Croatia</t>
  </si>
  <si>
    <t xml:space="preserve">CRO</t>
  </si>
  <si>
    <t xml:space="preserve">Cuba</t>
  </si>
  <si>
    <t xml:space="preserve">CUB</t>
  </si>
  <si>
    <t xml:space="preserve">Cyprus</t>
  </si>
  <si>
    <t xml:space="preserve">CYP</t>
  </si>
  <si>
    <t xml:space="preserve">Czech Republic</t>
  </si>
  <si>
    <t xml:space="preserve">CZE</t>
  </si>
  <si>
    <t xml:space="preserve">Denmark</t>
  </si>
  <si>
    <t xml:space="preserve">DEN</t>
  </si>
  <si>
    <t xml:space="preserve">Djibouti</t>
  </si>
  <si>
    <t xml:space="preserve">DJI</t>
  </si>
  <si>
    <t xml:space="preserve">Dominica</t>
  </si>
  <si>
    <t xml:space="preserve">DMA</t>
  </si>
  <si>
    <t xml:space="preserve">Dominican Republic</t>
  </si>
  <si>
    <t xml:space="preserve">DOM</t>
  </si>
  <si>
    <t xml:space="preserve">Ecuador</t>
  </si>
  <si>
    <t xml:space="preserve">ECU</t>
  </si>
  <si>
    <t xml:space="preserve">Egypt</t>
  </si>
  <si>
    <t xml:space="preserve">EGY</t>
  </si>
  <si>
    <t xml:space="preserve">Eritrea</t>
  </si>
  <si>
    <t xml:space="preserve">ERI</t>
  </si>
  <si>
    <t xml:space="preserve">El Salvador</t>
  </si>
  <si>
    <t xml:space="preserve">ESA</t>
  </si>
  <si>
    <t xml:space="preserve">Spain</t>
  </si>
  <si>
    <t xml:space="preserve">ESP</t>
  </si>
  <si>
    <t xml:space="preserve">Estonia</t>
  </si>
  <si>
    <t xml:space="preserve">EST</t>
  </si>
  <si>
    <t xml:space="preserve">Ethiopia</t>
  </si>
  <si>
    <t xml:space="preserve">ETH</t>
  </si>
  <si>
    <t xml:space="preserve">Fiji</t>
  </si>
  <si>
    <t xml:space="preserve">FIJ</t>
  </si>
  <si>
    <t xml:space="preserve">Finland</t>
  </si>
  <si>
    <t xml:space="preserve">FIN</t>
  </si>
  <si>
    <t xml:space="preserve">France</t>
  </si>
  <si>
    <t xml:space="preserve">FRA</t>
  </si>
  <si>
    <t xml:space="preserve">Federated States of Micronesia</t>
  </si>
  <si>
    <t xml:space="preserve">FSM</t>
  </si>
  <si>
    <t xml:space="preserve">Gabon</t>
  </si>
  <si>
    <t xml:space="preserve">GAB</t>
  </si>
  <si>
    <t xml:space="preserve">The Gambia</t>
  </si>
  <si>
    <t xml:space="preserve">GAM</t>
  </si>
  <si>
    <t xml:space="preserve">Great Britain</t>
  </si>
  <si>
    <t xml:space="preserve">GBR</t>
  </si>
  <si>
    <t xml:space="preserve">Guinea-Bissau</t>
  </si>
  <si>
    <t xml:space="preserve">GBS</t>
  </si>
  <si>
    <t xml:space="preserve">Georgia</t>
  </si>
  <si>
    <t xml:space="preserve">GEO</t>
  </si>
  <si>
    <t xml:space="preserve">Equatorial Guinea</t>
  </si>
  <si>
    <t xml:space="preserve">GEQ</t>
  </si>
  <si>
    <t xml:space="preserve">Germany</t>
  </si>
  <si>
    <t xml:space="preserve">GER</t>
  </si>
  <si>
    <t xml:space="preserve">Ghana</t>
  </si>
  <si>
    <t xml:space="preserve">GHA</t>
  </si>
  <si>
    <t xml:space="preserve">Greece</t>
  </si>
  <si>
    <t xml:space="preserve">GRE</t>
  </si>
  <si>
    <t xml:space="preserve">Grenada</t>
  </si>
  <si>
    <t xml:space="preserve">GRN</t>
  </si>
  <si>
    <t xml:space="preserve">Guatemala</t>
  </si>
  <si>
    <t xml:space="preserve">GUA</t>
  </si>
  <si>
    <t xml:space="preserve">Guinea</t>
  </si>
  <si>
    <t xml:space="preserve">GUI</t>
  </si>
  <si>
    <t xml:space="preserve">Guam</t>
  </si>
  <si>
    <t xml:space="preserve">GUM</t>
  </si>
  <si>
    <t xml:space="preserve">Guyana</t>
  </si>
  <si>
    <t xml:space="preserve">GUY</t>
  </si>
  <si>
    <t xml:space="preserve">Haiti</t>
  </si>
  <si>
    <t xml:space="preserve">HAI</t>
  </si>
  <si>
    <t xml:space="preserve">Hong Kong, China</t>
  </si>
  <si>
    <t xml:space="preserve">HKG</t>
  </si>
  <si>
    <t xml:space="preserve">Honduras</t>
  </si>
  <si>
    <t xml:space="preserve">HON</t>
  </si>
  <si>
    <t xml:space="preserve">Hungary</t>
  </si>
  <si>
    <t xml:space="preserve">HUN</t>
  </si>
  <si>
    <t xml:space="preserve">Indonesia</t>
  </si>
  <si>
    <t xml:space="preserve">INA</t>
  </si>
  <si>
    <t xml:space="preserve">India</t>
  </si>
  <si>
    <t xml:space="preserve">IND</t>
  </si>
  <si>
    <t xml:space="preserve">Iran</t>
  </si>
  <si>
    <t xml:space="preserve">IRI</t>
  </si>
  <si>
    <t xml:space="preserve">Ireland</t>
  </si>
  <si>
    <t xml:space="preserve">IRL</t>
  </si>
  <si>
    <t xml:space="preserve">Iraq</t>
  </si>
  <si>
    <t xml:space="preserve">IRQ</t>
  </si>
  <si>
    <t xml:space="preserve">Iceland</t>
  </si>
  <si>
    <t xml:space="preserve">ISL</t>
  </si>
  <si>
    <t xml:space="preserve">Israel</t>
  </si>
  <si>
    <t xml:space="preserve">ISR</t>
  </si>
  <si>
    <t xml:space="preserve">Virgin Islands</t>
  </si>
  <si>
    <t xml:space="preserve">ISV</t>
  </si>
  <si>
    <t xml:space="preserve">Italy</t>
  </si>
  <si>
    <t xml:space="preserve">ITA</t>
  </si>
  <si>
    <t xml:space="preserve">British Virgin Islands</t>
  </si>
  <si>
    <t xml:space="preserve">IVB</t>
  </si>
  <si>
    <t xml:space="preserve">Jamaica</t>
  </si>
  <si>
    <t xml:space="preserve">JAM</t>
  </si>
  <si>
    <t xml:space="preserve">Jordan</t>
  </si>
  <si>
    <t xml:space="preserve">JOR</t>
  </si>
  <si>
    <t xml:space="preserve">Japan</t>
  </si>
  <si>
    <t xml:space="preserve">JPN</t>
  </si>
  <si>
    <t xml:space="preserve">Kazakhstan</t>
  </si>
  <si>
    <t xml:space="preserve">KAZ</t>
  </si>
  <si>
    <t xml:space="preserve">Kenya</t>
  </si>
  <si>
    <t xml:space="preserve">KEN</t>
  </si>
  <si>
    <t xml:space="preserve">Kyrgyzstan</t>
  </si>
  <si>
    <t xml:space="preserve">KGZ</t>
  </si>
  <si>
    <t xml:space="preserve">Kiribati</t>
  </si>
  <si>
    <t xml:space="preserve">KIR</t>
  </si>
  <si>
    <t xml:space="preserve">South Korea</t>
  </si>
  <si>
    <t xml:space="preserve">KOR</t>
  </si>
  <si>
    <t xml:space="preserve">Kosovo</t>
  </si>
  <si>
    <t xml:space="preserve">KOS</t>
  </si>
  <si>
    <t xml:space="preserve">Saudi Arabia</t>
  </si>
  <si>
    <t xml:space="preserve">KSA</t>
  </si>
  <si>
    <t xml:space="preserve">Kuwait</t>
  </si>
  <si>
    <t xml:space="preserve">KUW</t>
  </si>
  <si>
    <t xml:space="preserve">Laos</t>
  </si>
  <si>
    <t xml:space="preserve">LAO</t>
  </si>
  <si>
    <t xml:space="preserve">Latvia</t>
  </si>
  <si>
    <t xml:space="preserve">LAT</t>
  </si>
  <si>
    <t xml:space="preserve">Libya</t>
  </si>
  <si>
    <t xml:space="preserve">LBA</t>
  </si>
  <si>
    <t xml:space="preserve">Lebanon</t>
  </si>
  <si>
    <t xml:space="preserve">LBN</t>
  </si>
  <si>
    <t xml:space="preserve">Liberia</t>
  </si>
  <si>
    <t xml:space="preserve">LBR</t>
  </si>
  <si>
    <t xml:space="preserve">Saint Lucia</t>
  </si>
  <si>
    <t xml:space="preserve">LCA</t>
  </si>
  <si>
    <t xml:space="preserve">Lesotho</t>
  </si>
  <si>
    <t xml:space="preserve">LES</t>
  </si>
  <si>
    <t xml:space="preserve">Liechtenstein</t>
  </si>
  <si>
    <t xml:space="preserve">LIE</t>
  </si>
  <si>
    <t xml:space="preserve">Lithuania</t>
  </si>
  <si>
    <t xml:space="preserve">LTU</t>
  </si>
  <si>
    <t xml:space="preserve">Luxembourg</t>
  </si>
  <si>
    <t xml:space="preserve">LUX</t>
  </si>
  <si>
    <t xml:space="preserve">Madagascar</t>
  </si>
  <si>
    <t xml:space="preserve">MAD</t>
  </si>
  <si>
    <t xml:space="preserve">Morocco</t>
  </si>
  <si>
    <t xml:space="preserve">MAR</t>
  </si>
  <si>
    <t xml:space="preserve">Malaysia</t>
  </si>
  <si>
    <t xml:space="preserve">MAS</t>
  </si>
  <si>
    <t xml:space="preserve">Malawi</t>
  </si>
  <si>
    <t xml:space="preserve">MAW</t>
  </si>
  <si>
    <t xml:space="preserve">Moldova</t>
  </si>
  <si>
    <t xml:space="preserve">MDA</t>
  </si>
  <si>
    <t xml:space="preserve">Maldives</t>
  </si>
  <si>
    <t xml:space="preserve">MDV</t>
  </si>
  <si>
    <t xml:space="preserve">Mexico</t>
  </si>
  <si>
    <t xml:space="preserve">MEX</t>
  </si>
  <si>
    <t xml:space="preserve">Mongolia</t>
  </si>
  <si>
    <t xml:space="preserve">MGL</t>
  </si>
  <si>
    <t xml:space="preserve">Marshall Islands</t>
  </si>
  <si>
    <t xml:space="preserve">MHL</t>
  </si>
  <si>
    <t xml:space="preserve">Macedonia</t>
  </si>
  <si>
    <t xml:space="preserve">MKD</t>
  </si>
  <si>
    <t xml:space="preserve">Mali</t>
  </si>
  <si>
    <t xml:space="preserve">MLI</t>
  </si>
  <si>
    <t xml:space="preserve">Malta</t>
  </si>
  <si>
    <t xml:space="preserve">MLT</t>
  </si>
  <si>
    <t xml:space="preserve">Montenegro</t>
  </si>
  <si>
    <t xml:space="preserve">MNE</t>
  </si>
  <si>
    <t xml:space="preserve">Monaco</t>
  </si>
  <si>
    <t xml:space="preserve">MON</t>
  </si>
  <si>
    <t xml:space="preserve">Mozambique</t>
  </si>
  <si>
    <t xml:space="preserve">MOZ</t>
  </si>
  <si>
    <t xml:space="preserve">Mauritius</t>
  </si>
  <si>
    <t xml:space="preserve">MRI</t>
  </si>
  <si>
    <t xml:space="preserve">Mauritania</t>
  </si>
  <si>
    <t xml:space="preserve">MTN</t>
  </si>
  <si>
    <t xml:space="preserve">Myanmar</t>
  </si>
  <si>
    <t xml:space="preserve">MYA</t>
  </si>
  <si>
    <t xml:space="preserve">Namibia</t>
  </si>
  <si>
    <t xml:space="preserve">NAM</t>
  </si>
  <si>
    <t xml:space="preserve">Nicaragua</t>
  </si>
  <si>
    <t xml:space="preserve">NCA</t>
  </si>
  <si>
    <t xml:space="preserve">Netherlands</t>
  </si>
  <si>
    <t xml:space="preserve">NED</t>
  </si>
  <si>
    <t xml:space="preserve">Nepal</t>
  </si>
  <si>
    <t xml:space="preserve">NEP</t>
  </si>
  <si>
    <t xml:space="preserve">Nigeria</t>
  </si>
  <si>
    <t xml:space="preserve">NGR</t>
  </si>
  <si>
    <t xml:space="preserve">Niger</t>
  </si>
  <si>
    <t xml:space="preserve">NIG</t>
  </si>
  <si>
    <t xml:space="preserve">Norway</t>
  </si>
  <si>
    <t xml:space="preserve">NOR</t>
  </si>
  <si>
    <t xml:space="preserve">Nauru</t>
  </si>
  <si>
    <t xml:space="preserve">NRU</t>
  </si>
  <si>
    <t xml:space="preserve">New Zealand</t>
  </si>
  <si>
    <t xml:space="preserve">NZL</t>
  </si>
  <si>
    <t xml:space="preserve">Oman</t>
  </si>
  <si>
    <t xml:space="preserve">OMA</t>
  </si>
  <si>
    <t xml:space="preserve">Pakistan</t>
  </si>
  <si>
    <t xml:space="preserve">PAK</t>
  </si>
  <si>
    <t xml:space="preserve">Panama</t>
  </si>
  <si>
    <t xml:space="preserve">PAN</t>
  </si>
  <si>
    <t xml:space="preserve">Paraguay</t>
  </si>
  <si>
    <t xml:space="preserve">PAR</t>
  </si>
  <si>
    <t xml:space="preserve">Peru</t>
  </si>
  <si>
    <t xml:space="preserve">PER</t>
  </si>
  <si>
    <t xml:space="preserve">Philippines</t>
  </si>
  <si>
    <t xml:space="preserve">PHI</t>
  </si>
  <si>
    <t xml:space="preserve">Palestine</t>
  </si>
  <si>
    <t xml:space="preserve">PLE</t>
  </si>
  <si>
    <t xml:space="preserve">Palau</t>
  </si>
  <si>
    <t xml:space="preserve">PLW</t>
  </si>
  <si>
    <t xml:space="preserve">Papua New Guinea</t>
  </si>
  <si>
    <t xml:space="preserve">PNG</t>
  </si>
  <si>
    <t xml:space="preserve">Poland</t>
  </si>
  <si>
    <t xml:space="preserve">POL</t>
  </si>
  <si>
    <t xml:space="preserve">Portugal</t>
  </si>
  <si>
    <t xml:space="preserve">POR</t>
  </si>
  <si>
    <t xml:space="preserve">North Korea</t>
  </si>
  <si>
    <t xml:space="preserve">PRK</t>
  </si>
  <si>
    <t xml:space="preserve">Puerto Rico</t>
  </si>
  <si>
    <t xml:space="preserve">PUR</t>
  </si>
  <si>
    <t xml:space="preserve">Qatar</t>
  </si>
  <si>
    <t xml:space="preserve">QAT</t>
  </si>
  <si>
    <t xml:space="preserve">Romania</t>
  </si>
  <si>
    <t xml:space="preserve">ROU</t>
  </si>
  <si>
    <t xml:space="preserve">South Africa</t>
  </si>
  <si>
    <t xml:space="preserve">RSA</t>
  </si>
  <si>
    <t xml:space="preserve">Russia</t>
  </si>
  <si>
    <t xml:space="preserve">RUS</t>
  </si>
  <si>
    <t xml:space="preserve">Rwanda</t>
  </si>
  <si>
    <t xml:space="preserve">RWA</t>
  </si>
  <si>
    <t xml:space="preserve">Samoa</t>
  </si>
  <si>
    <t xml:space="preserve">SAM</t>
  </si>
  <si>
    <t xml:space="preserve">Senegal</t>
  </si>
  <si>
    <t xml:space="preserve">SEN</t>
  </si>
  <si>
    <t xml:space="preserve">Seychelles</t>
  </si>
  <si>
    <t xml:space="preserve">SEY</t>
  </si>
  <si>
    <t xml:space="preserve">Singapore</t>
  </si>
  <si>
    <t xml:space="preserve">SGP</t>
  </si>
  <si>
    <t xml:space="preserve">Saint Kitts and Nevis</t>
  </si>
  <si>
    <t xml:space="preserve">SKN</t>
  </si>
  <si>
    <t xml:space="preserve">Sierra Leone</t>
  </si>
  <si>
    <t xml:space="preserve">SLE</t>
  </si>
  <si>
    <t xml:space="preserve">Slovenia</t>
  </si>
  <si>
    <t xml:space="preserve">SLO</t>
  </si>
  <si>
    <t xml:space="preserve">San Marino</t>
  </si>
  <si>
    <t xml:space="preserve">SMR</t>
  </si>
  <si>
    <t xml:space="preserve">Solomon Islands</t>
  </si>
  <si>
    <t xml:space="preserve">SOL</t>
  </si>
  <si>
    <t xml:space="preserve">Somalia</t>
  </si>
  <si>
    <t xml:space="preserve">SOM</t>
  </si>
  <si>
    <t xml:space="preserve">Serbia</t>
  </si>
  <si>
    <t xml:space="preserve">SRB</t>
  </si>
  <si>
    <t xml:space="preserve">Sri Lanka</t>
  </si>
  <si>
    <t xml:space="preserve">SRI</t>
  </si>
  <si>
    <t xml:space="preserve">South Sudan</t>
  </si>
  <si>
    <t xml:space="preserve">SSD</t>
  </si>
  <si>
    <t xml:space="preserve">São Tomé and Príncipe</t>
  </si>
  <si>
    <t xml:space="preserve">STP</t>
  </si>
  <si>
    <t xml:space="preserve">Sudan</t>
  </si>
  <si>
    <t xml:space="preserve">SUD</t>
  </si>
  <si>
    <t xml:space="preserve">Switzerland</t>
  </si>
  <si>
    <t xml:space="preserve">SUI</t>
  </si>
  <si>
    <t xml:space="preserve">Suriname</t>
  </si>
  <si>
    <t xml:space="preserve">SUR</t>
  </si>
  <si>
    <t xml:space="preserve">Slovakia</t>
  </si>
  <si>
    <t xml:space="preserve">SVK</t>
  </si>
  <si>
    <t xml:space="preserve">Sweden</t>
  </si>
  <si>
    <t xml:space="preserve">SWE</t>
  </si>
  <si>
    <t xml:space="preserve">Swaziland</t>
  </si>
  <si>
    <t xml:space="preserve">SWZ</t>
  </si>
  <si>
    <t xml:space="preserve">Syria</t>
  </si>
  <si>
    <t xml:space="preserve">SYR</t>
  </si>
  <si>
    <t xml:space="preserve">Tanzania</t>
  </si>
  <si>
    <t xml:space="preserve">TAN</t>
  </si>
  <si>
    <t xml:space="preserve">Tonga</t>
  </si>
  <si>
    <t xml:space="preserve">TGA</t>
  </si>
  <si>
    <t xml:space="preserve">Thailand</t>
  </si>
  <si>
    <t xml:space="preserve">THA</t>
  </si>
  <si>
    <t xml:space="preserve">Tajikistan</t>
  </si>
  <si>
    <t xml:space="preserve">TJK</t>
  </si>
  <si>
    <t xml:space="preserve">Turkmenistan</t>
  </si>
  <si>
    <t xml:space="preserve">TKM</t>
  </si>
  <si>
    <t xml:space="preserve">East Timor</t>
  </si>
  <si>
    <t xml:space="preserve">TLS</t>
  </si>
  <si>
    <t xml:space="preserve">Togo</t>
  </si>
  <si>
    <t xml:space="preserve">TOG</t>
  </si>
  <si>
    <t xml:space="preserve">Chinese Taipei[5]</t>
  </si>
  <si>
    <t xml:space="preserve">TPE</t>
  </si>
  <si>
    <t xml:space="preserve">Trinidad and Tobago</t>
  </si>
  <si>
    <t xml:space="preserve">TTO</t>
  </si>
  <si>
    <t xml:space="preserve">Tunisia</t>
  </si>
  <si>
    <t xml:space="preserve">TUN</t>
  </si>
  <si>
    <t xml:space="preserve">Turkey</t>
  </si>
  <si>
    <t xml:space="preserve">TUR</t>
  </si>
  <si>
    <t xml:space="preserve">Tuvalu</t>
  </si>
  <si>
    <t xml:space="preserve">TUV</t>
  </si>
  <si>
    <t xml:space="preserve">United Arab Emirates</t>
  </si>
  <si>
    <t xml:space="preserve">UAE</t>
  </si>
  <si>
    <t xml:space="preserve">Uganda</t>
  </si>
  <si>
    <t xml:space="preserve">UGA</t>
  </si>
  <si>
    <t xml:space="preserve">Ukraine</t>
  </si>
  <si>
    <t xml:space="preserve">UKR</t>
  </si>
  <si>
    <t xml:space="preserve">Uruguay</t>
  </si>
  <si>
    <t xml:space="preserve">URU</t>
  </si>
  <si>
    <t xml:space="preserve">United States</t>
  </si>
  <si>
    <t xml:space="preserve">USA</t>
  </si>
  <si>
    <t xml:space="preserve">Uzbekistan</t>
  </si>
  <si>
    <t xml:space="preserve">UZB</t>
  </si>
  <si>
    <t xml:space="preserve">Vanuatu</t>
  </si>
  <si>
    <t xml:space="preserve">VAN</t>
  </si>
  <si>
    <t xml:space="preserve">Venezuela</t>
  </si>
  <si>
    <t xml:space="preserve">VEN</t>
  </si>
  <si>
    <t xml:space="preserve">Vietnam</t>
  </si>
  <si>
    <t xml:space="preserve">VIE</t>
  </si>
  <si>
    <t xml:space="preserve">Saint Vincent and the Grenadines</t>
  </si>
  <si>
    <t xml:space="preserve">VIN</t>
  </si>
  <si>
    <t xml:space="preserve">Yemen</t>
  </si>
  <si>
    <t xml:space="preserve">YEM</t>
  </si>
  <si>
    <t xml:space="preserve">Zambia</t>
  </si>
  <si>
    <t xml:space="preserve">ZAM</t>
  </si>
  <si>
    <t xml:space="preserve">Zimbabwe</t>
  </si>
  <si>
    <t xml:space="preserve">ZIM</t>
  </si>
  <si>
    <t xml:space="preserve">Békéscsabai Előre SC</t>
  </si>
  <si>
    <t xml:space="preserve">Békéscsaba</t>
  </si>
  <si>
    <t xml:space="preserve">Békési TE</t>
  </si>
  <si>
    <t xml:space="preserve">BKV Előre SC</t>
  </si>
  <si>
    <t xml:space="preserve">BKV Előre</t>
  </si>
  <si>
    <t xml:space="preserve">Crossfit Everybody</t>
  </si>
  <si>
    <t xml:space="preserve">CF Everybody</t>
  </si>
  <si>
    <t xml:space="preserve">Dabas</t>
  </si>
  <si>
    <t xml:space="preserve">Dabas/Szimultán</t>
  </si>
  <si>
    <t xml:space="preserve">Debreceni SFC</t>
  </si>
  <si>
    <t xml:space="preserve">Debrecen</t>
  </si>
  <si>
    <t xml:space="preserve">Diósgyőri SC</t>
  </si>
  <si>
    <t xml:space="preserve">Diósgyőr</t>
  </si>
  <si>
    <t xml:space="preserve">DR Akadémia</t>
  </si>
  <si>
    <t xml:space="preserve">Egyéni</t>
  </si>
  <si>
    <t xml:space="preserve">Európa 2012 KSE</t>
  </si>
  <si>
    <t xml:space="preserve">Európa 2012</t>
  </si>
  <si>
    <t xml:space="preserve">Európa 2024 IKSE</t>
  </si>
  <si>
    <t xml:space="preserve">Európa 2024</t>
  </si>
  <si>
    <t xml:space="preserve">Európa/SOSE</t>
  </si>
  <si>
    <t xml:space="preserve">Fehérvári Rugby Club</t>
  </si>
  <si>
    <t xml:space="preserve">Fehérvár</t>
  </si>
  <si>
    <t xml:space="preserve">Forcenow</t>
  </si>
  <si>
    <t xml:space="preserve">G.D.S.K.</t>
  </si>
  <si>
    <t xml:space="preserve">Gázláng SE</t>
  </si>
  <si>
    <t xml:space="preserve">Gyömrő</t>
  </si>
  <si>
    <t xml:space="preserve">Haladás VSE</t>
  </si>
  <si>
    <t xml:space="preserve">Hartmann</t>
  </si>
  <si>
    <t xml:space="preserve">Hegedűs Gy Ált Isk</t>
  </si>
  <si>
    <t xml:space="preserve">Hegedűs Gy</t>
  </si>
  <si>
    <t xml:space="preserve">Iregszemcse</t>
  </si>
  <si>
    <t xml:space="preserve">Ironman</t>
  </si>
  <si>
    <t xml:space="preserve">Kazincbarcikai VSE</t>
  </si>
  <si>
    <t xml:space="preserve">Kazincb.</t>
  </si>
  <si>
    <t xml:space="preserve">Kecskeméti TE</t>
  </si>
  <si>
    <t xml:space="preserve">Kecskemét</t>
  </si>
  <si>
    <t xml:space="preserve">Kertváros</t>
  </si>
  <si>
    <t xml:space="preserve">Kisbér</t>
  </si>
  <si>
    <t xml:space="preserve">Kisújszállás</t>
  </si>
  <si>
    <t xml:space="preserve">Koppány SE</t>
  </si>
  <si>
    <t xml:space="preserve">Kovács Műhely SE</t>
  </si>
  <si>
    <t xml:space="preserve">Kovács M.</t>
  </si>
  <si>
    <t xml:space="preserve">KRP</t>
  </si>
  <si>
    <t xml:space="preserve">KSC</t>
  </si>
  <si>
    <t xml:space="preserve">Lendület IKSE</t>
  </si>
  <si>
    <t xml:space="preserve">LIKSE</t>
  </si>
  <si>
    <t xml:space="preserve">MAFC</t>
  </si>
  <si>
    <t xml:space="preserve">Maglódi TC</t>
  </si>
  <si>
    <t xml:space="preserve">Nyiregyházi VSC</t>
  </si>
  <si>
    <t xml:space="preserve">Nyiregyháza</t>
  </si>
  <si>
    <t xml:space="preserve">Oroszlányi VSE</t>
  </si>
  <si>
    <t xml:space="preserve">Oroszlány</t>
  </si>
  <si>
    <t xml:space="preserve">Ózdi SC</t>
  </si>
  <si>
    <t xml:space="preserve">Pécsi SE</t>
  </si>
  <si>
    <t xml:space="preserve">RAGE</t>
  </si>
  <si>
    <t xml:space="preserve">REAC</t>
  </si>
  <si>
    <t xml:space="preserve">Rekard SE</t>
  </si>
  <si>
    <t xml:space="preserve">SEDE</t>
  </si>
  <si>
    <t xml:space="preserve">SoSE</t>
  </si>
  <si>
    <t xml:space="preserve">Párkány</t>
  </si>
  <si>
    <t xml:space="preserve">SVK (Párkány)</t>
  </si>
  <si>
    <t xml:space="preserve">Szabadka</t>
  </si>
  <si>
    <t xml:space="preserve">Szabadka (SRB)</t>
  </si>
  <si>
    <t xml:space="preserve">Szegedi Lelkesedés SE</t>
  </si>
  <si>
    <t xml:space="preserve">Szeged</t>
  </si>
  <si>
    <t xml:space="preserve">Szimultán</t>
  </si>
  <si>
    <t xml:space="preserve">Szolnoki MÁV SE</t>
  </si>
  <si>
    <t xml:space="preserve">Szolnok</t>
  </si>
  <si>
    <t xml:space="preserve">Tamási KSE</t>
  </si>
  <si>
    <t xml:space="preserve">Tatabánya SC</t>
  </si>
  <si>
    <t xml:space="preserve">Tatabánya</t>
  </si>
  <si>
    <t xml:space="preserve">Téglás VSE</t>
  </si>
  <si>
    <t xml:space="preserve">Testvériség SE</t>
  </si>
  <si>
    <t xml:space="preserve">Testvériség</t>
  </si>
  <si>
    <t xml:space="preserve">THAC</t>
  </si>
  <si>
    <t xml:space="preserve">Tiszaújvárosi SSE</t>
  </si>
  <si>
    <t xml:space="preserve">Tiszaújváros</t>
  </si>
  <si>
    <t xml:space="preserve">Trafó SC</t>
  </si>
  <si>
    <t xml:space="preserve">TRAFO</t>
  </si>
  <si>
    <t xml:space="preserve">Trió</t>
  </si>
  <si>
    <t xml:space="preserve">TSC</t>
  </si>
  <si>
    <t xml:space="preserve">TSSE</t>
  </si>
  <si>
    <t xml:space="preserve">Univer</t>
  </si>
  <si>
    <t xml:space="preserve">Vállalkozók SE</t>
  </si>
  <si>
    <t xml:space="preserve">Vállalkozók</t>
  </si>
  <si>
    <t xml:space="preserve">Vasvári Pál DSK</t>
  </si>
  <si>
    <t xml:space="preserve">Veresegyházi Fit</t>
  </si>
  <si>
    <t xml:space="preserve">Veresegyház</t>
  </si>
  <si>
    <t xml:space="preserve">Westend Sportaréna</t>
  </si>
  <si>
    <t xml:space="preserve">WSA</t>
  </si>
  <si>
    <t xml:space="preserve">ZTE SC</t>
  </si>
  <si>
    <t xml:space="preserve">VERSENYJEGYZŐKÖNYV</t>
  </si>
  <si>
    <t xml:space="preserve">A verseny helye:</t>
  </si>
  <si>
    <t xml:space="preserve">Ideje:</t>
  </si>
  <si>
    <t xml:space="preserve">Rendező:</t>
  </si>
  <si>
    <t xml:space="preserve">Árkocsovics József</t>
  </si>
  <si>
    <t xml:space="preserve">Boda Tamás</t>
  </si>
  <si>
    <t xml:space="preserve">Kor-csoport</t>
  </si>
  <si>
    <t xml:space="preserve">NÉV</t>
  </si>
  <si>
    <t xml:space="preserve">Születési idő</t>
  </si>
  <si>
    <t xml:space="preserve">Egyesület /Ország</t>
  </si>
  <si>
    <t xml:space="preserve">Testsúly</t>
  </si>
  <si>
    <t xml:space="preserve">Súly- csoport</t>
  </si>
  <si>
    <t xml:space="preserve">SZAKÍTÁS</t>
  </si>
  <si>
    <t xml:space="preserve">LÖKÉS</t>
  </si>
  <si>
    <t xml:space="preserve">Érv. összt.</t>
  </si>
  <si>
    <t xml:space="preserve">Sinclair pont</t>
  </si>
  <si>
    <t xml:space="preserve">Helyezés</t>
  </si>
  <si>
    <t xml:space="preserve">Buda Attila</t>
  </si>
  <si>
    <t xml:space="preserve">Kísérlet</t>
  </si>
  <si>
    <t xml:space="preserve">Érv.</t>
  </si>
  <si>
    <t xml:space="preserve">Copek Károly</t>
  </si>
  <si>
    <t xml:space="preserve">Dániel László</t>
  </si>
  <si>
    <t xml:space="preserve">Dobi Zsolt</t>
  </si>
  <si>
    <t xml:space="preserve">Alexander Krisztián</t>
  </si>
  <si>
    <t xml:space="preserve">Fábik Béla</t>
  </si>
  <si>
    <t xml:space="preserve">Kósa László</t>
  </si>
  <si>
    <t xml:space="preserve">Molnár Jázmin</t>
  </si>
  <si>
    <t xml:space="preserve">Győri Péter</t>
  </si>
  <si>
    <t xml:space="preserve">Tar Máté</t>
  </si>
  <si>
    <t xml:space="preserve">Szalai Bíbor Hanna</t>
  </si>
  <si>
    <t xml:space="preserve">Hegedűs László</t>
  </si>
  <si>
    <t xml:space="preserve">Cseh Botond</t>
  </si>
  <si>
    <t xml:space="preserve">Lóránt Jázmin</t>
  </si>
  <si>
    <t xml:space="preserve">Király Béla</t>
  </si>
  <si>
    <t xml:space="preserve">Csontos Dominik</t>
  </si>
  <si>
    <t xml:space="preserve">Kókai Zsolt</t>
  </si>
  <si>
    <t xml:space="preserve">2. csoport</t>
  </si>
  <si>
    <t xml:space="preserve">Kutlán Edina Boglárka</t>
  </si>
  <si>
    <t xml:space="preserve">Keresztes Ádám</t>
  </si>
  <si>
    <t xml:space="preserve">Murcsik Ferenc</t>
  </si>
  <si>
    <t xml:space="preserve">Baranyai Hunor</t>
  </si>
  <si>
    <t xml:space="preserve">Rózsahegyi Márk</t>
  </si>
  <si>
    <t xml:space="preserve">Izmán Flóra</t>
  </si>
  <si>
    <t xml:space="preserve">Nagy Bernadette</t>
  </si>
  <si>
    <t xml:space="preserve">Torma Szilárd</t>
  </si>
  <si>
    <t xml:space="preserve">Tassy Flóra</t>
  </si>
  <si>
    <t xml:space="preserve">Simai László</t>
  </si>
  <si>
    <t xml:space="preserve">Tasnádi Dominik Acél</t>
  </si>
  <si>
    <t xml:space="preserve">3. csoport</t>
  </si>
  <si>
    <t xml:space="preserve">Szűcs Endre</t>
  </si>
  <si>
    <t xml:space="preserve">Csík Flórián</t>
  </si>
  <si>
    <t xml:space="preserve">Gajdos Anna</t>
  </si>
  <si>
    <t xml:space="preserve">Soltész Dominik</t>
  </si>
  <si>
    <t xml:space="preserve">Szabolcsi Zente</t>
  </si>
  <si>
    <t xml:space="preserve">Csordás Bendegúz Attila</t>
  </si>
  <si>
    <t xml:space="preserve">4. csoport</t>
  </si>
  <si>
    <t xml:space="preserve">Borók János</t>
  </si>
  <si>
    <t xml:space="preserve">Tóth Natália</t>
  </si>
  <si>
    <t xml:space="preserve">Tóth Laura</t>
  </si>
  <si>
    <t xml:space="preserve">Barabás Réka</t>
  </si>
  <si>
    <t xml:space="preserve">Szőcs Gréta</t>
  </si>
  <si>
    <t xml:space="preserve">5. csoport</t>
  </si>
  <si>
    <t xml:space="preserve">Fehér Réka</t>
  </si>
  <si>
    <t xml:space="preserve">6. csoport</t>
  </si>
  <si>
    <t xml:space="preserve">Binszki Lili</t>
  </si>
  <si>
    <t xml:space="preserve">????</t>
  </si>
  <si>
    <t xml:space="preserve">Tyukodi Szonja</t>
  </si>
  <si>
    <t xml:space="preserve">Kémeri Noémi</t>
  </si>
  <si>
    <t xml:space="preserve">Tomasovszki Franciska</t>
  </si>
  <si>
    <t xml:space="preserve">Polgár Csillag Virág</t>
  </si>
  <si>
    <t xml:space="preserve">Sebestyén Kármen</t>
  </si>
  <si>
    <t xml:space="preserve">Putnoki Réka</t>
  </si>
  <si>
    <t xml:space="preserve">Perjési Eszter</t>
  </si>
  <si>
    <t xml:space="preserve">Versenybíróság elnöke:</t>
  </si>
  <si>
    <t xml:space="preserve">Vezető bíró:</t>
  </si>
  <si>
    <t xml:space="preserve">Verseny titkár:</t>
  </si>
  <si>
    <t xml:space="preserve">Oldalbíró (1):</t>
  </si>
  <si>
    <t xml:space="preserve">Oldalbíró (2):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</si>
</sst>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yyyy\.mm\.dd;@"/>
    <numFmt numFmtId="167" formatCode="yyyy/mm/dd;@"/>
    <numFmt numFmtId="168" formatCode="0.00"/>
    <numFmt numFmtId="169" formatCode="#,##0.0000"/>
  </numFmts>
  <fonts count="14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238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238"/>
    </font>
    <font>
      <b val="true"/>
      <sz val="9"/>
      <name val="Arial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51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/>
      <right style="thin"/>
      <top style="medium"/>
      <bottom style="double"/>
      <diagonal/>
    </border>
    <border diagonalUp="false" diagonalDown="false">
      <left style="thin"/>
      <right style="hair"/>
      <top style="medium"/>
      <bottom style="double"/>
      <diagonal/>
    </border>
    <border diagonalUp="false" diagonalDown="false">
      <left style="hair"/>
      <right style="hair"/>
      <top style="medium"/>
      <bottom style="double"/>
      <diagonal/>
    </border>
    <border diagonalUp="false" diagonalDown="false">
      <left style="hair"/>
      <right style="thin"/>
      <top style="medium"/>
      <bottom style="double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hair"/>
      <top/>
      <bottom style="double"/>
      <diagonal/>
    </border>
    <border diagonalUp="false" diagonalDown="false">
      <left style="hair"/>
      <right style="hair"/>
      <top/>
      <bottom style="double"/>
      <diagonal/>
    </border>
    <border diagonalUp="false" diagonalDown="false">
      <left style="hair"/>
      <right style="thin"/>
      <top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 style="double"/>
      <bottom style="double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double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hair"/>
      <right style="thin"/>
      <top style="double"/>
      <bottom style="hair"/>
      <diagonal/>
    </border>
    <border diagonalUp="false" diagonalDown="false">
      <left style="thin"/>
      <right style="hair"/>
      <top style="double"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thin"/>
      <top style="double"/>
      <bottom style="hair"/>
      <diagonal/>
    </border>
    <border diagonalUp="false" diagonalDown="false">
      <left style="thin"/>
      <right style="thin"/>
      <top style="double"/>
      <bottom style="hair"/>
      <diagonal/>
    </border>
    <border diagonalUp="false" diagonalDown="false">
      <left/>
      <right style="medium"/>
      <top style="double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,0" xfId="20"/>
    <cellStyle name="Normál 2" xfId="21"/>
    <cellStyle name="normálne_Dorast liga 3k" xfId="22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FF"/>
        </patternFill>
      </fill>
    </dxf>
    <dxf>
      <font>
        <strike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0" t="n">
        <v>110</v>
      </c>
      <c r="C2" s="0" t="n">
        <v>34</v>
      </c>
      <c r="D2" s="0" t="n">
        <v>178</v>
      </c>
      <c r="E2" s="0" t="s">
        <v>6</v>
      </c>
    </row>
    <row r="3" customFormat="false" ht="12.8" hidden="false" customHeight="false" outlineLevel="0" collapsed="false">
      <c r="A3" s="1" t="s">
        <v>7</v>
      </c>
      <c r="B3" s="0" t="n">
        <v>70</v>
      </c>
      <c r="C3" s="0" t="n">
        <v>50</v>
      </c>
      <c r="D3" s="0" t="n">
        <v>165</v>
      </c>
      <c r="E3" s="0" t="s">
        <v>8</v>
      </c>
    </row>
    <row r="4" customFormat="false" ht="12.8" hidden="false" customHeight="false" outlineLevel="0" collapsed="false">
      <c r="A4" s="1" t="s">
        <v>9</v>
      </c>
      <c r="B4" s="0" t="n">
        <v>65</v>
      </c>
      <c r="C4" s="0" t="n">
        <v>45</v>
      </c>
      <c r="D4" s="0" t="n">
        <v>163</v>
      </c>
      <c r="E4" s="0" t="s">
        <v>8</v>
      </c>
    </row>
    <row r="5" customFormat="false" ht="12.8" hidden="false" customHeight="false" outlineLevel="0" collapsed="false">
      <c r="A5" s="1" t="s">
        <v>10</v>
      </c>
      <c r="B5" s="0" t="n">
        <v>82</v>
      </c>
      <c r="C5" s="0" t="n">
        <v>35</v>
      </c>
      <c r="D5" s="0" t="n">
        <v>180</v>
      </c>
      <c r="E5" s="0" t="s">
        <v>6</v>
      </c>
    </row>
    <row r="6" customFormat="false" ht="12.8" hidden="false" customHeight="false" outlineLevel="0" collapsed="false">
      <c r="A6" s="1" t="s">
        <v>11</v>
      </c>
      <c r="B6" s="0" t="n">
        <v>56</v>
      </c>
      <c r="C6" s="0" t="n">
        <v>5423</v>
      </c>
      <c r="D6" s="0" t="n">
        <v>155</v>
      </c>
      <c r="E6" s="0" t="s">
        <v>8</v>
      </c>
    </row>
    <row r="7" customFormat="false" ht="12.8" hidden="false" customHeight="false" outlineLevel="0" collapsed="false">
      <c r="A7" s="1" t="s">
        <v>12</v>
      </c>
      <c r="B7" s="0" t="n">
        <v>60</v>
      </c>
      <c r="C7" s="0" t="n">
        <v>42</v>
      </c>
      <c r="D7" s="0" t="n">
        <v>192</v>
      </c>
      <c r="E7" s="0" t="s">
        <v>8</v>
      </c>
    </row>
    <row r="8" customFormat="false" ht="12.8" hidden="false" customHeight="false" outlineLevel="0" collapsed="false">
      <c r="A8" s="1" t="s">
        <v>13</v>
      </c>
      <c r="B8" s="0" t="n">
        <v>90</v>
      </c>
      <c r="C8" s="0" t="n">
        <v>31</v>
      </c>
      <c r="D8" s="0" t="n">
        <v>210</v>
      </c>
      <c r="E8" s="0" t="s">
        <v>6</v>
      </c>
    </row>
    <row r="9" customFormat="false" ht="12.8" hidden="false" customHeight="false" outlineLevel="0" collapsed="false">
      <c r="A9" s="1" t="s">
        <v>14</v>
      </c>
      <c r="B9" s="0" t="n">
        <v>78</v>
      </c>
      <c r="C9" s="0" t="n">
        <v>29</v>
      </c>
      <c r="D9" s="0" t="n">
        <v>188</v>
      </c>
      <c r="E9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707031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2" min="2" style="1" width="15.34"/>
  </cols>
  <sheetData>
    <row r="1" customFormat="false" ht="12.75" hidden="false" customHeight="false" outlineLevel="0" collapsed="false">
      <c r="A1" s="2" t="s">
        <v>15</v>
      </c>
      <c r="B1" s="1" t="s">
        <v>16</v>
      </c>
    </row>
    <row r="2" customFormat="false" ht="12.75" hidden="false" customHeight="false" outlineLevel="0" collapsed="false">
      <c r="A2" s="1" t="s">
        <v>17</v>
      </c>
      <c r="B2" s="1" t="s">
        <v>18</v>
      </c>
    </row>
    <row r="3" customFormat="false" ht="12.75" hidden="false" customHeight="false" outlineLevel="0" collapsed="false">
      <c r="A3" s="1" t="s">
        <v>19</v>
      </c>
      <c r="B3" s="1" t="s">
        <v>20</v>
      </c>
    </row>
    <row r="4" customFormat="false" ht="12.75" hidden="false" customHeight="false" outlineLevel="0" collapsed="false">
      <c r="A4" s="1" t="s">
        <v>21</v>
      </c>
      <c r="B4" s="1" t="s">
        <v>22</v>
      </c>
    </row>
    <row r="5" customFormat="false" ht="12.75" hidden="false" customHeight="false" outlineLevel="0" collapsed="false">
      <c r="A5" s="1" t="s">
        <v>23</v>
      </c>
      <c r="B5" s="1" t="s">
        <v>24</v>
      </c>
    </row>
    <row r="6" customFormat="false" ht="12.75" hidden="false" customHeight="false" outlineLevel="0" collapsed="false">
      <c r="A6" s="1" t="s">
        <v>25</v>
      </c>
      <c r="B6" s="1" t="s">
        <v>26</v>
      </c>
    </row>
    <row r="7" customFormat="false" ht="12.75" hidden="false" customHeight="false" outlineLevel="0" collapsed="false">
      <c r="A7" s="1" t="s">
        <v>27</v>
      </c>
      <c r="B7" s="1" t="s">
        <v>28</v>
      </c>
    </row>
    <row r="8" customFormat="false" ht="12.75" hidden="false" customHeight="false" outlineLevel="0" collapsed="false">
      <c r="A8" s="1" t="s">
        <v>29</v>
      </c>
      <c r="B8" s="1" t="s">
        <v>30</v>
      </c>
    </row>
    <row r="9" customFormat="false" ht="12.75" hidden="false" customHeight="false" outlineLevel="0" collapsed="false">
      <c r="A9" s="1" t="s">
        <v>31</v>
      </c>
      <c r="B9" s="1" t="s">
        <v>32</v>
      </c>
    </row>
    <row r="10" customFormat="false" ht="12.75" hidden="false" customHeight="false" outlineLevel="0" collapsed="false">
      <c r="A10" s="1" t="s">
        <v>33</v>
      </c>
      <c r="B10" s="1" t="s">
        <v>34</v>
      </c>
    </row>
    <row r="11" customFormat="false" ht="12.75" hidden="false" customHeight="false" outlineLevel="0" collapsed="false">
      <c r="A11" s="1" t="s">
        <v>35</v>
      </c>
      <c r="B11" s="1" t="s">
        <v>36</v>
      </c>
    </row>
    <row r="12" customFormat="false" ht="12.75" hidden="false" customHeight="false" outlineLevel="0" collapsed="false">
      <c r="A12" s="1" t="s">
        <v>37</v>
      </c>
      <c r="B12" s="1" t="s">
        <v>38</v>
      </c>
    </row>
    <row r="13" customFormat="false" ht="12.75" hidden="false" customHeight="false" outlineLevel="0" collapsed="false">
      <c r="A13" s="1" t="s">
        <v>39</v>
      </c>
      <c r="B13" s="1" t="s">
        <v>40</v>
      </c>
    </row>
    <row r="14" customFormat="false" ht="12.75" hidden="false" customHeight="false" outlineLevel="0" collapsed="false">
      <c r="A14" s="1" t="s">
        <v>41</v>
      </c>
      <c r="B14" s="1" t="s">
        <v>42</v>
      </c>
    </row>
    <row r="15" customFormat="false" ht="12.75" hidden="false" customHeight="false" outlineLevel="0" collapsed="false">
      <c r="A15" s="1" t="s">
        <v>43</v>
      </c>
      <c r="B15" s="1" t="s">
        <v>44</v>
      </c>
    </row>
    <row r="16" customFormat="false" ht="12.75" hidden="false" customHeight="false" outlineLevel="0" collapsed="false">
      <c r="A16" s="1" t="s">
        <v>45</v>
      </c>
      <c r="B16" s="1" t="s">
        <v>46</v>
      </c>
    </row>
    <row r="17" customFormat="false" ht="12.75" hidden="false" customHeight="false" outlineLevel="0" collapsed="false">
      <c r="A17" s="1" t="s">
        <v>47</v>
      </c>
      <c r="B17" s="1" t="s">
        <v>48</v>
      </c>
    </row>
    <row r="18" customFormat="false" ht="12.75" hidden="false" customHeight="false" outlineLevel="0" collapsed="false">
      <c r="A18" s="1" t="s">
        <v>49</v>
      </c>
      <c r="B18" s="1" t="s">
        <v>50</v>
      </c>
    </row>
    <row r="19" customFormat="false" ht="12.75" hidden="false" customHeight="false" outlineLevel="0" collapsed="false">
      <c r="A19" s="1" t="s">
        <v>51</v>
      </c>
      <c r="B19" s="1" t="s">
        <v>52</v>
      </c>
    </row>
    <row r="20" customFormat="false" ht="12.75" hidden="false" customHeight="false" outlineLevel="0" collapsed="false">
      <c r="A20" s="1" t="s">
        <v>53</v>
      </c>
      <c r="B20" s="1" t="s">
        <v>54</v>
      </c>
    </row>
    <row r="21" customFormat="false" ht="12.75" hidden="false" customHeight="false" outlineLevel="0" collapsed="false">
      <c r="A21" s="1" t="s">
        <v>55</v>
      </c>
      <c r="B21" s="1" t="s">
        <v>56</v>
      </c>
    </row>
    <row r="22" customFormat="false" ht="12.75" hidden="false" customHeight="false" outlineLevel="0" collapsed="false">
      <c r="A22" s="1" t="s">
        <v>57</v>
      </c>
      <c r="B22" s="1" t="s">
        <v>58</v>
      </c>
    </row>
    <row r="23" customFormat="false" ht="12.75" hidden="false" customHeight="false" outlineLevel="0" collapsed="false">
      <c r="A23" s="1" t="s">
        <v>59</v>
      </c>
      <c r="B23" s="1" t="s">
        <v>60</v>
      </c>
    </row>
    <row r="24" customFormat="false" ht="12.75" hidden="false" customHeight="false" outlineLevel="0" collapsed="false">
      <c r="A24" s="1" t="s">
        <v>61</v>
      </c>
      <c r="B24" s="1" t="s">
        <v>62</v>
      </c>
    </row>
    <row r="25" customFormat="false" ht="12.75" hidden="false" customHeight="false" outlineLevel="0" collapsed="false">
      <c r="A25" s="1" t="s">
        <v>63</v>
      </c>
      <c r="B25" s="1" t="s">
        <v>64</v>
      </c>
    </row>
    <row r="26" customFormat="false" ht="12.75" hidden="false" customHeight="false" outlineLevel="0" collapsed="false">
      <c r="A26" s="1" t="s">
        <v>65</v>
      </c>
      <c r="B26" s="1" t="s">
        <v>66</v>
      </c>
    </row>
    <row r="27" customFormat="false" ht="12.75" hidden="false" customHeight="false" outlineLevel="0" collapsed="false">
      <c r="A27" s="1" t="s">
        <v>67</v>
      </c>
      <c r="B27" s="1" t="s">
        <v>68</v>
      </c>
    </row>
    <row r="28" customFormat="false" ht="12.75" hidden="false" customHeight="false" outlineLevel="0" collapsed="false">
      <c r="A28" s="1" t="s">
        <v>69</v>
      </c>
      <c r="B28" s="1" t="s">
        <v>70</v>
      </c>
    </row>
    <row r="29" customFormat="false" ht="12.75" hidden="false" customHeight="false" outlineLevel="0" collapsed="false">
      <c r="A29" s="1" t="s">
        <v>71</v>
      </c>
      <c r="B29" s="1" t="s">
        <v>72</v>
      </c>
    </row>
    <row r="30" customFormat="false" ht="12.75" hidden="false" customHeight="false" outlineLevel="0" collapsed="false">
      <c r="A30" s="1" t="s">
        <v>73</v>
      </c>
      <c r="B30" s="1" t="s">
        <v>74</v>
      </c>
    </row>
    <row r="31" customFormat="false" ht="12.75" hidden="false" customHeight="false" outlineLevel="0" collapsed="false">
      <c r="A31" s="1" t="s">
        <v>75</v>
      </c>
      <c r="B31" s="1" t="s">
        <v>76</v>
      </c>
    </row>
    <row r="32" customFormat="false" ht="12.75" hidden="false" customHeight="false" outlineLevel="0" collapsed="false">
      <c r="A32" s="1" t="s">
        <v>77</v>
      </c>
      <c r="B32" s="1" t="s">
        <v>78</v>
      </c>
    </row>
    <row r="33" customFormat="false" ht="12.75" hidden="false" customHeight="false" outlineLevel="0" collapsed="false">
      <c r="A33" s="1" t="s">
        <v>79</v>
      </c>
      <c r="B33" s="1" t="s">
        <v>80</v>
      </c>
    </row>
    <row r="34" customFormat="false" ht="12.75" hidden="false" customHeight="false" outlineLevel="0" collapsed="false">
      <c r="A34" s="1" t="s">
        <v>81</v>
      </c>
      <c r="B34" s="1" t="s">
        <v>82</v>
      </c>
    </row>
    <row r="35" customFormat="false" ht="12.75" hidden="false" customHeight="false" outlineLevel="0" collapsed="false">
      <c r="A35" s="1" t="s">
        <v>83</v>
      </c>
      <c r="B35" s="1" t="s">
        <v>84</v>
      </c>
    </row>
    <row r="36" customFormat="false" ht="12.75" hidden="false" customHeight="false" outlineLevel="0" collapsed="false">
      <c r="A36" s="1" t="s">
        <v>85</v>
      </c>
      <c r="B36" s="1" t="s">
        <v>86</v>
      </c>
    </row>
    <row r="37" customFormat="false" ht="12.75" hidden="false" customHeight="false" outlineLevel="0" collapsed="false">
      <c r="A37" s="1" t="s">
        <v>87</v>
      </c>
      <c r="B37" s="1" t="s">
        <v>88</v>
      </c>
    </row>
    <row r="38" customFormat="false" ht="12.75" hidden="false" customHeight="false" outlineLevel="0" collapsed="false">
      <c r="A38" s="1" t="s">
        <v>89</v>
      </c>
      <c r="B38" s="1" t="s">
        <v>90</v>
      </c>
    </row>
    <row r="39" customFormat="false" ht="12.75" hidden="false" customHeight="false" outlineLevel="0" collapsed="false">
      <c r="A39" s="1" t="s">
        <v>91</v>
      </c>
      <c r="B39" s="1" t="s">
        <v>92</v>
      </c>
    </row>
    <row r="40" customFormat="false" ht="12.75" hidden="false" customHeight="false" outlineLevel="0" collapsed="false">
      <c r="A40" s="1" t="s">
        <v>93</v>
      </c>
      <c r="B40" s="1" t="s">
        <v>94</v>
      </c>
    </row>
    <row r="41" customFormat="false" ht="12.75" hidden="false" customHeight="false" outlineLevel="0" collapsed="false">
      <c r="A41" s="1" t="s">
        <v>95</v>
      </c>
      <c r="B41" s="1" t="s">
        <v>96</v>
      </c>
    </row>
    <row r="42" customFormat="false" ht="12.75" hidden="false" customHeight="false" outlineLevel="0" collapsed="false">
      <c r="A42" s="1" t="s">
        <v>97</v>
      </c>
      <c r="B42" s="1" t="s">
        <v>98</v>
      </c>
    </row>
    <row r="43" customFormat="false" ht="12.75" hidden="false" customHeight="false" outlineLevel="0" collapsed="false">
      <c r="A43" s="1" t="s">
        <v>99</v>
      </c>
      <c r="B43" s="1" t="s">
        <v>100</v>
      </c>
    </row>
    <row r="44" customFormat="false" ht="12.75" hidden="false" customHeight="false" outlineLevel="0" collapsed="false">
      <c r="A44" s="1" t="s">
        <v>101</v>
      </c>
      <c r="B44" s="1" t="s">
        <v>102</v>
      </c>
    </row>
    <row r="45" customFormat="false" ht="12.75" hidden="false" customHeight="false" outlineLevel="0" collapsed="false">
      <c r="A45" s="1" t="s">
        <v>103</v>
      </c>
      <c r="B45" s="1" t="s">
        <v>104</v>
      </c>
    </row>
    <row r="46" customFormat="false" ht="12.75" hidden="false" customHeight="false" outlineLevel="0" collapsed="false">
      <c r="A46" s="1" t="s">
        <v>105</v>
      </c>
      <c r="B46" s="1" t="s">
        <v>106</v>
      </c>
    </row>
    <row r="47" customFormat="false" ht="12.75" hidden="false" customHeight="false" outlineLevel="0" collapsed="false">
      <c r="A47" s="1" t="s">
        <v>107</v>
      </c>
      <c r="B47" s="1" t="s">
        <v>108</v>
      </c>
    </row>
    <row r="48" customFormat="false" ht="12.75" hidden="false" customHeight="false" outlineLevel="0" collapsed="false">
      <c r="A48" s="1" t="s">
        <v>109</v>
      </c>
      <c r="B48" s="1" t="s">
        <v>110</v>
      </c>
    </row>
    <row r="49" customFormat="false" ht="12.75" hidden="false" customHeight="false" outlineLevel="0" collapsed="false">
      <c r="A49" s="1" t="s">
        <v>111</v>
      </c>
      <c r="B49" s="1" t="s">
        <v>112</v>
      </c>
    </row>
    <row r="50" customFormat="false" ht="12.75" hidden="false" customHeight="false" outlineLevel="0" collapsed="false">
      <c r="A50" s="1" t="s">
        <v>113</v>
      </c>
      <c r="B50" s="1" t="s">
        <v>114</v>
      </c>
    </row>
    <row r="51" customFormat="false" ht="12.75" hidden="false" customHeight="false" outlineLevel="0" collapsed="false">
      <c r="A51" s="1" t="s">
        <v>115</v>
      </c>
      <c r="B51" s="1" t="s">
        <v>116</v>
      </c>
    </row>
    <row r="52" customFormat="false" ht="12.75" hidden="false" customHeight="false" outlineLevel="0" collapsed="false">
      <c r="A52" s="1" t="s">
        <v>117</v>
      </c>
      <c r="B52" s="1" t="s">
        <v>118</v>
      </c>
    </row>
    <row r="53" customFormat="false" ht="12.75" hidden="false" customHeight="false" outlineLevel="0" collapsed="false">
      <c r="A53" s="1" t="s">
        <v>119</v>
      </c>
      <c r="B53" s="1" t="s">
        <v>120</v>
      </c>
    </row>
    <row r="54" customFormat="false" ht="12.75" hidden="false" customHeight="false" outlineLevel="0" collapsed="false">
      <c r="A54" s="1" t="s">
        <v>121</v>
      </c>
      <c r="B54" s="1" t="s">
        <v>122</v>
      </c>
    </row>
    <row r="55" customFormat="false" ht="12.75" hidden="false" customHeight="false" outlineLevel="0" collapsed="false">
      <c r="A55" s="1" t="s">
        <v>123</v>
      </c>
      <c r="B55" s="1" t="s">
        <v>124</v>
      </c>
    </row>
    <row r="56" customFormat="false" ht="12.75" hidden="false" customHeight="false" outlineLevel="0" collapsed="false">
      <c r="A56" s="1" t="s">
        <v>125</v>
      </c>
      <c r="B56" s="1" t="s">
        <v>126</v>
      </c>
    </row>
    <row r="57" customFormat="false" ht="12.75" hidden="false" customHeight="false" outlineLevel="0" collapsed="false">
      <c r="A57" s="1" t="s">
        <v>127</v>
      </c>
      <c r="B57" s="1" t="s">
        <v>128</v>
      </c>
    </row>
    <row r="58" customFormat="false" ht="12.75" hidden="false" customHeight="false" outlineLevel="0" collapsed="false">
      <c r="A58" s="1" t="s">
        <v>129</v>
      </c>
      <c r="B58" s="1" t="s">
        <v>130</v>
      </c>
    </row>
    <row r="59" customFormat="false" ht="12.75" hidden="false" customHeight="false" outlineLevel="0" collapsed="false">
      <c r="A59" s="1" t="s">
        <v>131</v>
      </c>
      <c r="B59" s="1" t="s">
        <v>132</v>
      </c>
    </row>
    <row r="60" customFormat="false" ht="12.75" hidden="false" customHeight="false" outlineLevel="0" collapsed="false">
      <c r="A60" s="1" t="s">
        <v>133</v>
      </c>
      <c r="B60" s="1" t="s">
        <v>134</v>
      </c>
    </row>
    <row r="61" customFormat="false" ht="12.75" hidden="false" customHeight="false" outlineLevel="0" collapsed="false">
      <c r="A61" s="1" t="s">
        <v>135</v>
      </c>
      <c r="B61" s="1" t="s">
        <v>136</v>
      </c>
    </row>
    <row r="62" customFormat="false" ht="12.75" hidden="false" customHeight="false" outlineLevel="0" collapsed="false">
      <c r="A62" s="1" t="s">
        <v>137</v>
      </c>
      <c r="B62" s="1" t="s">
        <v>138</v>
      </c>
    </row>
    <row r="63" customFormat="false" ht="12.75" hidden="false" customHeight="false" outlineLevel="0" collapsed="false">
      <c r="A63" s="1" t="s">
        <v>139</v>
      </c>
      <c r="B63" s="1" t="s">
        <v>140</v>
      </c>
    </row>
    <row r="64" customFormat="false" ht="12.75" hidden="false" customHeight="false" outlineLevel="0" collapsed="false">
      <c r="A64" s="1" t="s">
        <v>141</v>
      </c>
      <c r="B64" s="1" t="s">
        <v>142</v>
      </c>
    </row>
    <row r="65" customFormat="false" ht="12.75" hidden="false" customHeight="false" outlineLevel="0" collapsed="false">
      <c r="A65" s="1" t="s">
        <v>143</v>
      </c>
      <c r="B65" s="1" t="s">
        <v>144</v>
      </c>
    </row>
    <row r="66" customFormat="false" ht="12.75" hidden="false" customHeight="false" outlineLevel="0" collapsed="false">
      <c r="A66" s="1" t="s">
        <v>145</v>
      </c>
      <c r="B66" s="1" t="s">
        <v>146</v>
      </c>
    </row>
    <row r="67" customFormat="false" ht="12.75" hidden="false" customHeight="false" outlineLevel="0" collapsed="false">
      <c r="A67" s="1" t="s">
        <v>147</v>
      </c>
      <c r="B67" s="1" t="s">
        <v>148</v>
      </c>
    </row>
    <row r="68" customFormat="false" ht="12.75" hidden="false" customHeight="false" outlineLevel="0" collapsed="false">
      <c r="A68" s="1" t="s">
        <v>149</v>
      </c>
      <c r="B68" s="1" t="s">
        <v>150</v>
      </c>
    </row>
    <row r="69" customFormat="false" ht="12.75" hidden="false" customHeight="false" outlineLevel="0" collapsed="false">
      <c r="A69" s="1" t="s">
        <v>151</v>
      </c>
      <c r="B69" s="1" t="s">
        <v>152</v>
      </c>
    </row>
    <row r="70" customFormat="false" ht="12.75" hidden="false" customHeight="false" outlineLevel="0" collapsed="false">
      <c r="A70" s="1" t="s">
        <v>153</v>
      </c>
      <c r="B70" s="1" t="s">
        <v>154</v>
      </c>
    </row>
    <row r="71" customFormat="false" ht="12.75" hidden="false" customHeight="false" outlineLevel="0" collapsed="false">
      <c r="A71" s="1" t="s">
        <v>155</v>
      </c>
      <c r="B71" s="1" t="s">
        <v>156</v>
      </c>
    </row>
    <row r="72" customFormat="false" ht="12.75" hidden="false" customHeight="false" outlineLevel="0" collapsed="false">
      <c r="A72" s="1" t="s">
        <v>157</v>
      </c>
      <c r="B72" s="1" t="s">
        <v>158</v>
      </c>
    </row>
    <row r="73" customFormat="false" ht="12.75" hidden="false" customHeight="false" outlineLevel="0" collapsed="false">
      <c r="A73" s="1" t="s">
        <v>159</v>
      </c>
      <c r="B73" s="1" t="s">
        <v>160</v>
      </c>
    </row>
    <row r="74" customFormat="false" ht="12.75" hidden="false" customHeight="false" outlineLevel="0" collapsed="false">
      <c r="A74" s="1" t="s">
        <v>161</v>
      </c>
      <c r="B74" s="1" t="s">
        <v>162</v>
      </c>
    </row>
    <row r="75" customFormat="false" ht="12.75" hidden="false" customHeight="false" outlineLevel="0" collapsed="false">
      <c r="A75" s="1" t="s">
        <v>163</v>
      </c>
      <c r="B75" s="1" t="s">
        <v>164</v>
      </c>
    </row>
    <row r="76" customFormat="false" ht="12.75" hidden="false" customHeight="false" outlineLevel="0" collapsed="false">
      <c r="A76" s="1" t="s">
        <v>165</v>
      </c>
      <c r="B76" s="1" t="s">
        <v>166</v>
      </c>
    </row>
    <row r="77" customFormat="false" ht="12.75" hidden="false" customHeight="false" outlineLevel="0" collapsed="false">
      <c r="A77" s="1" t="s">
        <v>167</v>
      </c>
      <c r="B77" s="1" t="s">
        <v>168</v>
      </c>
    </row>
    <row r="78" customFormat="false" ht="12.75" hidden="false" customHeight="false" outlineLevel="0" collapsed="false">
      <c r="A78" s="1" t="s">
        <v>169</v>
      </c>
      <c r="B78" s="1" t="s">
        <v>170</v>
      </c>
    </row>
    <row r="79" customFormat="false" ht="12.75" hidden="false" customHeight="false" outlineLevel="0" collapsed="false">
      <c r="A79" s="1" t="s">
        <v>171</v>
      </c>
      <c r="B79" s="1" t="s">
        <v>172</v>
      </c>
    </row>
    <row r="80" customFormat="false" ht="12.75" hidden="false" customHeight="false" outlineLevel="0" collapsed="false">
      <c r="A80" s="1" t="s">
        <v>173</v>
      </c>
      <c r="B80" s="1" t="s">
        <v>174</v>
      </c>
    </row>
    <row r="81" customFormat="false" ht="12.75" hidden="false" customHeight="false" outlineLevel="0" collapsed="false">
      <c r="A81" s="1" t="s">
        <v>175</v>
      </c>
      <c r="B81" s="1" t="s">
        <v>176</v>
      </c>
    </row>
    <row r="82" customFormat="false" ht="12.75" hidden="false" customHeight="false" outlineLevel="0" collapsed="false">
      <c r="A82" s="1" t="s">
        <v>177</v>
      </c>
      <c r="B82" s="1" t="s">
        <v>178</v>
      </c>
    </row>
    <row r="83" customFormat="false" ht="12.75" hidden="false" customHeight="false" outlineLevel="0" collapsed="false">
      <c r="A83" s="1" t="s">
        <v>179</v>
      </c>
      <c r="B83" s="1" t="s">
        <v>180</v>
      </c>
    </row>
    <row r="84" customFormat="false" ht="12.75" hidden="false" customHeight="false" outlineLevel="0" collapsed="false">
      <c r="A84" s="1" t="s">
        <v>181</v>
      </c>
      <c r="B84" s="1" t="s">
        <v>182</v>
      </c>
    </row>
    <row r="85" customFormat="false" ht="12.75" hidden="false" customHeight="false" outlineLevel="0" collapsed="false">
      <c r="A85" s="1" t="s">
        <v>183</v>
      </c>
      <c r="B85" s="1" t="s">
        <v>184</v>
      </c>
    </row>
    <row r="86" customFormat="false" ht="12.75" hidden="false" customHeight="false" outlineLevel="0" collapsed="false">
      <c r="A86" s="1" t="s">
        <v>185</v>
      </c>
      <c r="B86" s="1" t="s">
        <v>186</v>
      </c>
    </row>
    <row r="87" customFormat="false" ht="12.75" hidden="false" customHeight="false" outlineLevel="0" collapsed="false">
      <c r="A87" s="1" t="s">
        <v>187</v>
      </c>
      <c r="B87" s="1" t="s">
        <v>188</v>
      </c>
    </row>
    <row r="88" customFormat="false" ht="12.75" hidden="false" customHeight="false" outlineLevel="0" collapsed="false">
      <c r="A88" s="1" t="s">
        <v>189</v>
      </c>
      <c r="B88" s="1" t="s">
        <v>190</v>
      </c>
    </row>
    <row r="89" customFormat="false" ht="12.75" hidden="false" customHeight="false" outlineLevel="0" collapsed="false">
      <c r="A89" s="1" t="s">
        <v>191</v>
      </c>
      <c r="B89" s="1" t="s">
        <v>192</v>
      </c>
    </row>
    <row r="90" customFormat="false" ht="12.75" hidden="false" customHeight="false" outlineLevel="0" collapsed="false">
      <c r="A90" s="1" t="s">
        <v>193</v>
      </c>
      <c r="B90" s="1" t="s">
        <v>194</v>
      </c>
    </row>
    <row r="91" customFormat="false" ht="12.75" hidden="false" customHeight="false" outlineLevel="0" collapsed="false">
      <c r="A91" s="1" t="s">
        <v>195</v>
      </c>
      <c r="B91" s="1" t="s">
        <v>196</v>
      </c>
    </row>
    <row r="92" customFormat="false" ht="12.75" hidden="false" customHeight="false" outlineLevel="0" collapsed="false">
      <c r="A92" s="1" t="s">
        <v>197</v>
      </c>
      <c r="B92" s="1" t="s">
        <v>198</v>
      </c>
    </row>
    <row r="93" customFormat="false" ht="12.75" hidden="false" customHeight="false" outlineLevel="0" collapsed="false">
      <c r="A93" s="1" t="s">
        <v>199</v>
      </c>
      <c r="B93" s="1" t="s">
        <v>200</v>
      </c>
    </row>
    <row r="94" customFormat="false" ht="12.75" hidden="false" customHeight="false" outlineLevel="0" collapsed="false">
      <c r="A94" s="1" t="s">
        <v>201</v>
      </c>
      <c r="B94" s="1" t="s">
        <v>202</v>
      </c>
    </row>
    <row r="95" customFormat="false" ht="12.75" hidden="false" customHeight="false" outlineLevel="0" collapsed="false">
      <c r="A95" s="1" t="s">
        <v>203</v>
      </c>
      <c r="B95" s="1" t="s">
        <v>204</v>
      </c>
    </row>
    <row r="96" customFormat="false" ht="12.75" hidden="false" customHeight="false" outlineLevel="0" collapsed="false">
      <c r="A96" s="1" t="s">
        <v>205</v>
      </c>
      <c r="B96" s="1" t="s">
        <v>206</v>
      </c>
    </row>
    <row r="97" customFormat="false" ht="12.75" hidden="false" customHeight="false" outlineLevel="0" collapsed="false">
      <c r="A97" s="1" t="s">
        <v>207</v>
      </c>
      <c r="B97" s="1" t="s">
        <v>208</v>
      </c>
    </row>
    <row r="98" customFormat="false" ht="12.75" hidden="false" customHeight="false" outlineLevel="0" collapsed="false">
      <c r="A98" s="1" t="s">
        <v>209</v>
      </c>
      <c r="B98" s="1" t="s">
        <v>210</v>
      </c>
    </row>
    <row r="99" customFormat="false" ht="12.75" hidden="false" customHeight="false" outlineLevel="0" collapsed="false">
      <c r="A99" s="1" t="s">
        <v>211</v>
      </c>
      <c r="B99" s="1" t="s">
        <v>212</v>
      </c>
    </row>
    <row r="100" customFormat="false" ht="12.75" hidden="false" customHeight="false" outlineLevel="0" collapsed="false">
      <c r="A100" s="1" t="s">
        <v>213</v>
      </c>
      <c r="B100" s="1" t="s">
        <v>214</v>
      </c>
    </row>
    <row r="101" customFormat="false" ht="12.75" hidden="false" customHeight="false" outlineLevel="0" collapsed="false">
      <c r="A101" s="1" t="s">
        <v>215</v>
      </c>
      <c r="B101" s="1" t="s">
        <v>216</v>
      </c>
    </row>
    <row r="102" customFormat="false" ht="12.75" hidden="false" customHeight="false" outlineLevel="0" collapsed="false">
      <c r="A102" s="1" t="s">
        <v>217</v>
      </c>
      <c r="B102" s="1" t="s">
        <v>218</v>
      </c>
    </row>
    <row r="103" customFormat="false" ht="12.75" hidden="false" customHeight="false" outlineLevel="0" collapsed="false">
      <c r="A103" s="1" t="s">
        <v>219</v>
      </c>
      <c r="B103" s="1" t="s">
        <v>220</v>
      </c>
    </row>
    <row r="104" customFormat="false" ht="12.75" hidden="false" customHeight="false" outlineLevel="0" collapsed="false">
      <c r="A104" s="1" t="s">
        <v>221</v>
      </c>
      <c r="B104" s="1" t="s">
        <v>222</v>
      </c>
    </row>
    <row r="105" customFormat="false" ht="12.75" hidden="false" customHeight="false" outlineLevel="0" collapsed="false">
      <c r="A105" s="1" t="s">
        <v>223</v>
      </c>
      <c r="B105" s="1" t="s">
        <v>224</v>
      </c>
    </row>
    <row r="106" customFormat="false" ht="12.75" hidden="false" customHeight="false" outlineLevel="0" collapsed="false">
      <c r="A106" s="1" t="s">
        <v>225</v>
      </c>
      <c r="B106" s="1" t="s">
        <v>226</v>
      </c>
    </row>
    <row r="107" customFormat="false" ht="12.75" hidden="false" customHeight="false" outlineLevel="0" collapsed="false">
      <c r="A107" s="1" t="s">
        <v>227</v>
      </c>
      <c r="B107" s="1" t="s">
        <v>228</v>
      </c>
    </row>
    <row r="108" customFormat="false" ht="12.75" hidden="false" customHeight="false" outlineLevel="0" collapsed="false">
      <c r="A108" s="1" t="s">
        <v>229</v>
      </c>
      <c r="B108" s="1" t="s">
        <v>230</v>
      </c>
    </row>
    <row r="109" customFormat="false" ht="12.75" hidden="false" customHeight="false" outlineLevel="0" collapsed="false">
      <c r="A109" s="1" t="s">
        <v>231</v>
      </c>
      <c r="B109" s="1" t="s">
        <v>232</v>
      </c>
    </row>
    <row r="110" customFormat="false" ht="12.75" hidden="false" customHeight="false" outlineLevel="0" collapsed="false">
      <c r="A110" s="1" t="s">
        <v>233</v>
      </c>
      <c r="B110" s="1" t="s">
        <v>234</v>
      </c>
    </row>
    <row r="111" customFormat="false" ht="12.75" hidden="false" customHeight="false" outlineLevel="0" collapsed="false">
      <c r="A111" s="1" t="s">
        <v>235</v>
      </c>
      <c r="B111" s="1" t="s">
        <v>236</v>
      </c>
    </row>
    <row r="112" customFormat="false" ht="12.75" hidden="false" customHeight="false" outlineLevel="0" collapsed="false">
      <c r="A112" s="1" t="s">
        <v>237</v>
      </c>
      <c r="B112" s="1" t="s">
        <v>238</v>
      </c>
    </row>
    <row r="113" customFormat="false" ht="12.75" hidden="false" customHeight="false" outlineLevel="0" collapsed="false">
      <c r="A113" s="1" t="s">
        <v>239</v>
      </c>
      <c r="B113" s="1" t="s">
        <v>240</v>
      </c>
    </row>
    <row r="114" customFormat="false" ht="12.75" hidden="false" customHeight="false" outlineLevel="0" collapsed="false">
      <c r="A114" s="1" t="s">
        <v>241</v>
      </c>
      <c r="B114" s="1" t="s">
        <v>242</v>
      </c>
    </row>
    <row r="115" customFormat="false" ht="12.75" hidden="false" customHeight="false" outlineLevel="0" collapsed="false">
      <c r="A115" s="1" t="s">
        <v>243</v>
      </c>
      <c r="B115" s="1" t="s">
        <v>244</v>
      </c>
    </row>
    <row r="116" customFormat="false" ht="12.75" hidden="false" customHeight="false" outlineLevel="0" collapsed="false">
      <c r="A116" s="1" t="s">
        <v>245</v>
      </c>
      <c r="B116" s="1" t="s">
        <v>246</v>
      </c>
    </row>
    <row r="117" customFormat="false" ht="12.75" hidden="false" customHeight="false" outlineLevel="0" collapsed="false">
      <c r="A117" s="1" t="s">
        <v>247</v>
      </c>
      <c r="B117" s="1" t="s">
        <v>248</v>
      </c>
    </row>
    <row r="118" customFormat="false" ht="12.75" hidden="false" customHeight="false" outlineLevel="0" collapsed="false">
      <c r="A118" s="1" t="s">
        <v>249</v>
      </c>
      <c r="B118" s="1" t="s">
        <v>250</v>
      </c>
    </row>
    <row r="119" customFormat="false" ht="12.75" hidden="false" customHeight="false" outlineLevel="0" collapsed="false">
      <c r="A119" s="1" t="s">
        <v>251</v>
      </c>
      <c r="B119" s="1" t="s">
        <v>252</v>
      </c>
    </row>
    <row r="120" customFormat="false" ht="12.75" hidden="false" customHeight="false" outlineLevel="0" collapsed="false">
      <c r="A120" s="1" t="s">
        <v>253</v>
      </c>
      <c r="B120" s="1" t="s">
        <v>254</v>
      </c>
    </row>
    <row r="121" customFormat="false" ht="12.75" hidden="false" customHeight="false" outlineLevel="0" collapsed="false">
      <c r="A121" s="1" t="s">
        <v>255</v>
      </c>
      <c r="B121" s="1" t="s">
        <v>256</v>
      </c>
    </row>
    <row r="122" customFormat="false" ht="12.75" hidden="false" customHeight="false" outlineLevel="0" collapsed="false">
      <c r="A122" s="1" t="s">
        <v>257</v>
      </c>
      <c r="B122" s="1" t="s">
        <v>258</v>
      </c>
    </row>
    <row r="123" customFormat="false" ht="12.75" hidden="false" customHeight="false" outlineLevel="0" collapsed="false">
      <c r="A123" s="1" t="s">
        <v>259</v>
      </c>
      <c r="B123" s="1" t="s">
        <v>260</v>
      </c>
    </row>
    <row r="124" customFormat="false" ht="12.75" hidden="false" customHeight="false" outlineLevel="0" collapsed="false">
      <c r="A124" s="1" t="s">
        <v>261</v>
      </c>
      <c r="B124" s="1" t="s">
        <v>262</v>
      </c>
    </row>
    <row r="125" customFormat="false" ht="12.75" hidden="false" customHeight="false" outlineLevel="0" collapsed="false">
      <c r="A125" s="1" t="s">
        <v>263</v>
      </c>
      <c r="B125" s="1" t="s">
        <v>264</v>
      </c>
    </row>
    <row r="126" customFormat="false" ht="12.75" hidden="false" customHeight="false" outlineLevel="0" collapsed="false">
      <c r="A126" s="1" t="s">
        <v>265</v>
      </c>
      <c r="B126" s="1" t="s">
        <v>266</v>
      </c>
    </row>
    <row r="127" customFormat="false" ht="12.75" hidden="false" customHeight="false" outlineLevel="0" collapsed="false">
      <c r="A127" s="1" t="s">
        <v>267</v>
      </c>
      <c r="B127" s="1" t="s">
        <v>268</v>
      </c>
    </row>
    <row r="128" customFormat="false" ht="12.75" hidden="false" customHeight="false" outlineLevel="0" collapsed="false">
      <c r="A128" s="1" t="s">
        <v>269</v>
      </c>
      <c r="B128" s="1" t="s">
        <v>270</v>
      </c>
    </row>
    <row r="129" customFormat="false" ht="12.75" hidden="false" customHeight="false" outlineLevel="0" collapsed="false">
      <c r="A129" s="1" t="s">
        <v>271</v>
      </c>
      <c r="B129" s="1" t="s">
        <v>272</v>
      </c>
    </row>
    <row r="130" customFormat="false" ht="12.75" hidden="false" customHeight="false" outlineLevel="0" collapsed="false">
      <c r="A130" s="1" t="s">
        <v>273</v>
      </c>
      <c r="B130" s="1" t="s">
        <v>274</v>
      </c>
    </row>
    <row r="131" customFormat="false" ht="12.75" hidden="false" customHeight="false" outlineLevel="0" collapsed="false">
      <c r="A131" s="1" t="s">
        <v>275</v>
      </c>
      <c r="B131" s="1" t="s">
        <v>276</v>
      </c>
    </row>
    <row r="132" customFormat="false" ht="12.75" hidden="false" customHeight="false" outlineLevel="0" collapsed="false">
      <c r="A132" s="1" t="s">
        <v>277</v>
      </c>
      <c r="B132" s="1" t="s">
        <v>278</v>
      </c>
    </row>
    <row r="133" customFormat="false" ht="12.75" hidden="false" customHeight="false" outlineLevel="0" collapsed="false">
      <c r="A133" s="1" t="s">
        <v>279</v>
      </c>
      <c r="B133" s="1" t="s">
        <v>280</v>
      </c>
    </row>
    <row r="134" customFormat="false" ht="12.75" hidden="false" customHeight="false" outlineLevel="0" collapsed="false">
      <c r="A134" s="1" t="s">
        <v>281</v>
      </c>
      <c r="B134" s="1" t="s">
        <v>282</v>
      </c>
    </row>
    <row r="135" customFormat="false" ht="12.75" hidden="false" customHeight="false" outlineLevel="0" collapsed="false">
      <c r="A135" s="1" t="s">
        <v>283</v>
      </c>
      <c r="B135" s="1" t="s">
        <v>284</v>
      </c>
    </row>
    <row r="136" customFormat="false" ht="12.75" hidden="false" customHeight="false" outlineLevel="0" collapsed="false">
      <c r="A136" s="1" t="s">
        <v>285</v>
      </c>
      <c r="B136" s="1" t="s">
        <v>286</v>
      </c>
    </row>
    <row r="137" customFormat="false" ht="12.75" hidden="false" customHeight="false" outlineLevel="0" collapsed="false">
      <c r="A137" s="1" t="s">
        <v>287</v>
      </c>
      <c r="B137" s="1" t="s">
        <v>288</v>
      </c>
    </row>
    <row r="138" customFormat="false" ht="12.75" hidden="false" customHeight="false" outlineLevel="0" collapsed="false">
      <c r="A138" s="1" t="s">
        <v>289</v>
      </c>
      <c r="B138" s="1" t="s">
        <v>290</v>
      </c>
    </row>
    <row r="139" customFormat="false" ht="12.75" hidden="false" customHeight="false" outlineLevel="0" collapsed="false">
      <c r="A139" s="1" t="s">
        <v>291</v>
      </c>
      <c r="B139" s="1" t="s">
        <v>292</v>
      </c>
    </row>
    <row r="140" customFormat="false" ht="12.75" hidden="false" customHeight="false" outlineLevel="0" collapsed="false">
      <c r="A140" s="1" t="s">
        <v>293</v>
      </c>
      <c r="B140" s="1" t="s">
        <v>294</v>
      </c>
    </row>
    <row r="141" customFormat="false" ht="12.75" hidden="false" customHeight="false" outlineLevel="0" collapsed="false">
      <c r="A141" s="1" t="s">
        <v>295</v>
      </c>
      <c r="B141" s="1" t="s">
        <v>296</v>
      </c>
    </row>
    <row r="142" customFormat="false" ht="12.75" hidden="false" customHeight="false" outlineLevel="0" collapsed="false">
      <c r="A142" s="1" t="s">
        <v>297</v>
      </c>
      <c r="B142" s="1" t="s">
        <v>298</v>
      </c>
    </row>
    <row r="143" customFormat="false" ht="12.75" hidden="false" customHeight="false" outlineLevel="0" collapsed="false">
      <c r="A143" s="1" t="s">
        <v>299</v>
      </c>
      <c r="B143" s="1" t="s">
        <v>300</v>
      </c>
    </row>
    <row r="144" customFormat="false" ht="12.75" hidden="false" customHeight="false" outlineLevel="0" collapsed="false">
      <c r="A144" s="1" t="s">
        <v>301</v>
      </c>
      <c r="B144" s="1" t="s">
        <v>302</v>
      </c>
    </row>
    <row r="145" customFormat="false" ht="12.75" hidden="false" customHeight="false" outlineLevel="0" collapsed="false">
      <c r="A145" s="1" t="s">
        <v>303</v>
      </c>
      <c r="B145" s="1" t="s">
        <v>304</v>
      </c>
    </row>
    <row r="146" customFormat="false" ht="12.75" hidden="false" customHeight="false" outlineLevel="0" collapsed="false">
      <c r="A146" s="1" t="s">
        <v>305</v>
      </c>
      <c r="B146" s="1" t="s">
        <v>306</v>
      </c>
    </row>
    <row r="147" customFormat="false" ht="12.75" hidden="false" customHeight="false" outlineLevel="0" collapsed="false">
      <c r="A147" s="1" t="s">
        <v>307</v>
      </c>
      <c r="B147" s="1" t="s">
        <v>308</v>
      </c>
    </row>
    <row r="148" customFormat="false" ht="12.75" hidden="false" customHeight="false" outlineLevel="0" collapsed="false">
      <c r="A148" s="1" t="s">
        <v>309</v>
      </c>
      <c r="B148" s="1" t="s">
        <v>310</v>
      </c>
    </row>
    <row r="149" customFormat="false" ht="12.75" hidden="false" customHeight="false" outlineLevel="0" collapsed="false">
      <c r="A149" s="1" t="s">
        <v>311</v>
      </c>
      <c r="B149" s="1" t="s">
        <v>312</v>
      </c>
    </row>
    <row r="150" customFormat="false" ht="12.75" hidden="false" customHeight="false" outlineLevel="0" collapsed="false">
      <c r="A150" s="1" t="s">
        <v>313</v>
      </c>
      <c r="B150" s="1" t="s">
        <v>314</v>
      </c>
    </row>
    <row r="151" customFormat="false" ht="12.75" hidden="false" customHeight="false" outlineLevel="0" collapsed="false">
      <c r="A151" s="1" t="s">
        <v>315</v>
      </c>
      <c r="B151" s="1" t="s">
        <v>316</v>
      </c>
    </row>
    <row r="152" customFormat="false" ht="12.75" hidden="false" customHeight="false" outlineLevel="0" collapsed="false">
      <c r="A152" s="1" t="s">
        <v>317</v>
      </c>
      <c r="B152" s="1" t="s">
        <v>318</v>
      </c>
    </row>
    <row r="153" customFormat="false" ht="12.75" hidden="false" customHeight="false" outlineLevel="0" collapsed="false">
      <c r="A153" s="1" t="s">
        <v>319</v>
      </c>
      <c r="B153" s="1" t="s">
        <v>320</v>
      </c>
    </row>
    <row r="154" customFormat="false" ht="12.75" hidden="false" customHeight="false" outlineLevel="0" collapsed="false">
      <c r="A154" s="1" t="s">
        <v>321</v>
      </c>
      <c r="B154" s="1" t="s">
        <v>322</v>
      </c>
    </row>
    <row r="155" customFormat="false" ht="12.75" hidden="false" customHeight="false" outlineLevel="0" collapsed="false">
      <c r="A155" s="1" t="s">
        <v>323</v>
      </c>
      <c r="B155" s="1" t="s">
        <v>324</v>
      </c>
    </row>
    <row r="156" customFormat="false" ht="12.75" hidden="false" customHeight="false" outlineLevel="0" collapsed="false">
      <c r="A156" s="1" t="s">
        <v>325</v>
      </c>
      <c r="B156" s="1" t="s">
        <v>326</v>
      </c>
    </row>
    <row r="157" customFormat="false" ht="12.75" hidden="false" customHeight="false" outlineLevel="0" collapsed="false">
      <c r="A157" s="1" t="s">
        <v>327</v>
      </c>
      <c r="B157" s="1" t="s">
        <v>328</v>
      </c>
    </row>
    <row r="158" customFormat="false" ht="12.75" hidden="false" customHeight="false" outlineLevel="0" collapsed="false">
      <c r="A158" s="1" t="s">
        <v>329</v>
      </c>
      <c r="B158" s="1" t="s">
        <v>330</v>
      </c>
    </row>
    <row r="159" customFormat="false" ht="12.75" hidden="false" customHeight="false" outlineLevel="0" collapsed="false">
      <c r="A159" s="1" t="s">
        <v>331</v>
      </c>
      <c r="B159" s="1" t="s">
        <v>332</v>
      </c>
    </row>
    <row r="160" customFormat="false" ht="12.75" hidden="false" customHeight="false" outlineLevel="0" collapsed="false">
      <c r="A160" s="1" t="s">
        <v>333</v>
      </c>
      <c r="B160" s="1" t="s">
        <v>334</v>
      </c>
    </row>
    <row r="161" customFormat="false" ht="12.75" hidden="false" customHeight="false" outlineLevel="0" collapsed="false">
      <c r="A161" s="1" t="s">
        <v>335</v>
      </c>
      <c r="B161" s="1" t="s">
        <v>336</v>
      </c>
    </row>
    <row r="162" customFormat="false" ht="12.75" hidden="false" customHeight="false" outlineLevel="0" collapsed="false">
      <c r="A162" s="1" t="s">
        <v>337</v>
      </c>
      <c r="B162" s="1" t="s">
        <v>338</v>
      </c>
    </row>
    <row r="163" customFormat="false" ht="12.75" hidden="false" customHeight="false" outlineLevel="0" collapsed="false">
      <c r="A163" s="1" t="s">
        <v>339</v>
      </c>
      <c r="B163" s="1" t="s">
        <v>340</v>
      </c>
    </row>
    <row r="164" customFormat="false" ht="12.75" hidden="false" customHeight="false" outlineLevel="0" collapsed="false">
      <c r="A164" s="1" t="s">
        <v>341</v>
      </c>
      <c r="B164" s="1" t="s">
        <v>342</v>
      </c>
    </row>
    <row r="165" customFormat="false" ht="12.75" hidden="false" customHeight="false" outlineLevel="0" collapsed="false">
      <c r="A165" s="1" t="s">
        <v>343</v>
      </c>
      <c r="B165" s="1" t="s">
        <v>344</v>
      </c>
    </row>
    <row r="166" customFormat="false" ht="12.75" hidden="false" customHeight="false" outlineLevel="0" collapsed="false">
      <c r="A166" s="1" t="s">
        <v>345</v>
      </c>
      <c r="B166" s="1" t="s">
        <v>346</v>
      </c>
    </row>
    <row r="167" customFormat="false" ht="12.75" hidden="false" customHeight="false" outlineLevel="0" collapsed="false">
      <c r="A167" s="1" t="s">
        <v>347</v>
      </c>
      <c r="B167" s="1" t="s">
        <v>348</v>
      </c>
    </row>
    <row r="168" customFormat="false" ht="12.75" hidden="false" customHeight="false" outlineLevel="0" collapsed="false">
      <c r="A168" s="1" t="s">
        <v>349</v>
      </c>
      <c r="B168" s="1" t="s">
        <v>350</v>
      </c>
    </row>
    <row r="169" customFormat="false" ht="12.75" hidden="false" customHeight="false" outlineLevel="0" collapsed="false">
      <c r="A169" s="1" t="s">
        <v>351</v>
      </c>
      <c r="B169" s="1" t="s">
        <v>352</v>
      </c>
    </row>
    <row r="170" customFormat="false" ht="12.75" hidden="false" customHeight="false" outlineLevel="0" collapsed="false">
      <c r="A170" s="1" t="s">
        <v>353</v>
      </c>
      <c r="B170" s="1" t="s">
        <v>354</v>
      </c>
    </row>
    <row r="171" customFormat="false" ht="12.75" hidden="false" customHeight="false" outlineLevel="0" collapsed="false">
      <c r="A171" s="1" t="s">
        <v>355</v>
      </c>
      <c r="B171" s="1" t="s">
        <v>356</v>
      </c>
    </row>
    <row r="172" customFormat="false" ht="12.75" hidden="false" customHeight="false" outlineLevel="0" collapsed="false">
      <c r="A172" s="1" t="s">
        <v>357</v>
      </c>
      <c r="B172" s="1" t="s">
        <v>358</v>
      </c>
    </row>
    <row r="173" customFormat="false" ht="12.75" hidden="false" customHeight="false" outlineLevel="0" collapsed="false">
      <c r="A173" s="1" t="s">
        <v>359</v>
      </c>
      <c r="B173" s="1" t="s">
        <v>360</v>
      </c>
    </row>
    <row r="174" customFormat="false" ht="12.75" hidden="false" customHeight="false" outlineLevel="0" collapsed="false">
      <c r="A174" s="1" t="s">
        <v>361</v>
      </c>
      <c r="B174" s="1" t="s">
        <v>362</v>
      </c>
    </row>
    <row r="175" customFormat="false" ht="12.75" hidden="false" customHeight="false" outlineLevel="0" collapsed="false">
      <c r="A175" s="1" t="s">
        <v>363</v>
      </c>
      <c r="B175" s="1" t="s">
        <v>364</v>
      </c>
    </row>
    <row r="176" customFormat="false" ht="12.75" hidden="false" customHeight="false" outlineLevel="0" collapsed="false">
      <c r="A176" s="1" t="s">
        <v>365</v>
      </c>
      <c r="B176" s="1" t="s">
        <v>366</v>
      </c>
    </row>
    <row r="177" customFormat="false" ht="12.75" hidden="false" customHeight="false" outlineLevel="0" collapsed="false">
      <c r="A177" s="1" t="s">
        <v>367</v>
      </c>
      <c r="B177" s="1" t="s">
        <v>368</v>
      </c>
    </row>
    <row r="178" customFormat="false" ht="12.75" hidden="false" customHeight="false" outlineLevel="0" collapsed="false">
      <c r="A178" s="1" t="s">
        <v>369</v>
      </c>
      <c r="B178" s="1" t="s">
        <v>370</v>
      </c>
    </row>
    <row r="179" customFormat="false" ht="12.75" hidden="false" customHeight="false" outlineLevel="0" collapsed="false">
      <c r="A179" s="1" t="s">
        <v>371</v>
      </c>
      <c r="B179" s="1" t="s">
        <v>372</v>
      </c>
    </row>
    <row r="180" customFormat="false" ht="12.75" hidden="false" customHeight="false" outlineLevel="0" collapsed="false">
      <c r="A180" s="1" t="s">
        <v>373</v>
      </c>
      <c r="B180" s="1" t="s">
        <v>374</v>
      </c>
    </row>
    <row r="181" customFormat="false" ht="12.75" hidden="false" customHeight="false" outlineLevel="0" collapsed="false">
      <c r="A181" s="1" t="s">
        <v>375</v>
      </c>
      <c r="B181" s="1" t="s">
        <v>376</v>
      </c>
    </row>
    <row r="182" customFormat="false" ht="12.75" hidden="false" customHeight="false" outlineLevel="0" collapsed="false">
      <c r="A182" s="1" t="s">
        <v>377</v>
      </c>
      <c r="B182" s="1" t="s">
        <v>378</v>
      </c>
    </row>
    <row r="183" customFormat="false" ht="12.75" hidden="false" customHeight="false" outlineLevel="0" collapsed="false">
      <c r="A183" s="1" t="s">
        <v>379</v>
      </c>
      <c r="B183" s="1" t="s">
        <v>380</v>
      </c>
    </row>
    <row r="184" customFormat="false" ht="12.75" hidden="false" customHeight="false" outlineLevel="0" collapsed="false">
      <c r="A184" s="1" t="s">
        <v>381</v>
      </c>
      <c r="B184" s="1" t="s">
        <v>382</v>
      </c>
    </row>
    <row r="185" customFormat="false" ht="12.75" hidden="false" customHeight="false" outlineLevel="0" collapsed="false">
      <c r="A185" s="1" t="s">
        <v>383</v>
      </c>
      <c r="B185" s="1" t="s">
        <v>384</v>
      </c>
    </row>
    <row r="186" customFormat="false" ht="12.75" hidden="false" customHeight="false" outlineLevel="0" collapsed="false">
      <c r="A186" s="1" t="s">
        <v>385</v>
      </c>
      <c r="B186" s="1" t="s">
        <v>386</v>
      </c>
    </row>
    <row r="187" customFormat="false" ht="12.75" hidden="false" customHeight="false" outlineLevel="0" collapsed="false">
      <c r="A187" s="1" t="s">
        <v>387</v>
      </c>
      <c r="B187" s="1" t="s">
        <v>388</v>
      </c>
    </row>
    <row r="188" customFormat="false" ht="12.75" hidden="false" customHeight="false" outlineLevel="0" collapsed="false">
      <c r="A188" s="1" t="s">
        <v>389</v>
      </c>
      <c r="B188" s="1" t="s">
        <v>390</v>
      </c>
    </row>
    <row r="189" customFormat="false" ht="12.75" hidden="false" customHeight="false" outlineLevel="0" collapsed="false">
      <c r="A189" s="1" t="s">
        <v>391</v>
      </c>
      <c r="B189" s="1" t="s">
        <v>392</v>
      </c>
    </row>
    <row r="190" customFormat="false" ht="12.75" hidden="false" customHeight="false" outlineLevel="0" collapsed="false">
      <c r="A190" s="1" t="s">
        <v>393</v>
      </c>
      <c r="B190" s="1" t="s">
        <v>394</v>
      </c>
    </row>
    <row r="191" customFormat="false" ht="12.75" hidden="false" customHeight="false" outlineLevel="0" collapsed="false">
      <c r="A191" s="1" t="s">
        <v>395</v>
      </c>
      <c r="B191" s="1" t="s">
        <v>396</v>
      </c>
    </row>
    <row r="192" customFormat="false" ht="12.75" hidden="false" customHeight="false" outlineLevel="0" collapsed="false">
      <c r="A192" s="1" t="s">
        <v>397</v>
      </c>
      <c r="B192" s="1" t="s">
        <v>398</v>
      </c>
    </row>
    <row r="193" customFormat="false" ht="12.75" hidden="false" customHeight="false" outlineLevel="0" collapsed="false">
      <c r="A193" s="1" t="s">
        <v>399</v>
      </c>
      <c r="B193" s="1" t="s">
        <v>400</v>
      </c>
    </row>
    <row r="194" customFormat="false" ht="12.75" hidden="false" customHeight="false" outlineLevel="0" collapsed="false">
      <c r="A194" s="1" t="s">
        <v>401</v>
      </c>
      <c r="B194" s="1" t="s">
        <v>402</v>
      </c>
    </row>
    <row r="195" customFormat="false" ht="12.75" hidden="false" customHeight="false" outlineLevel="0" collapsed="false">
      <c r="A195" s="1" t="s">
        <v>403</v>
      </c>
      <c r="B195" s="1" t="s">
        <v>404</v>
      </c>
    </row>
    <row r="196" customFormat="false" ht="12.75" hidden="false" customHeight="false" outlineLevel="0" collapsed="false">
      <c r="A196" s="1" t="s">
        <v>405</v>
      </c>
      <c r="B196" s="1" t="s">
        <v>406</v>
      </c>
    </row>
    <row r="197" customFormat="false" ht="12.75" hidden="false" customHeight="false" outlineLevel="0" collapsed="false">
      <c r="A197" s="1" t="s">
        <v>407</v>
      </c>
      <c r="B197" s="1" t="s">
        <v>408</v>
      </c>
    </row>
    <row r="198" customFormat="false" ht="12.75" hidden="false" customHeight="false" outlineLevel="0" collapsed="false">
      <c r="A198" s="1" t="s">
        <v>409</v>
      </c>
      <c r="B198" s="1" t="s">
        <v>410</v>
      </c>
    </row>
    <row r="199" customFormat="false" ht="12.75" hidden="false" customHeight="false" outlineLevel="0" collapsed="false">
      <c r="A199" s="1" t="s">
        <v>411</v>
      </c>
      <c r="B199" s="1" t="s">
        <v>412</v>
      </c>
    </row>
    <row r="200" customFormat="false" ht="12.75" hidden="false" customHeight="false" outlineLevel="0" collapsed="false">
      <c r="A200" s="1" t="s">
        <v>413</v>
      </c>
      <c r="B200" s="1" t="s">
        <v>414</v>
      </c>
    </row>
    <row r="201" customFormat="false" ht="12.75" hidden="false" customHeight="false" outlineLevel="0" collapsed="false">
      <c r="A201" s="1" t="s">
        <v>415</v>
      </c>
      <c r="B201" s="1" t="s">
        <v>416</v>
      </c>
    </row>
    <row r="202" customFormat="false" ht="12.75" hidden="false" customHeight="false" outlineLevel="0" collapsed="false">
      <c r="A202" s="1" t="s">
        <v>417</v>
      </c>
      <c r="B202" s="1" t="s">
        <v>418</v>
      </c>
    </row>
    <row r="203" customFormat="false" ht="12.75" hidden="false" customHeight="false" outlineLevel="0" collapsed="false">
      <c r="A203" s="1" t="s">
        <v>419</v>
      </c>
      <c r="B203" s="1" t="s">
        <v>420</v>
      </c>
    </row>
    <row r="204" customFormat="false" ht="12.75" hidden="false" customHeight="false" outlineLevel="0" collapsed="false">
      <c r="A204" s="1" t="s">
        <v>421</v>
      </c>
      <c r="B204" s="1" t="s">
        <v>422</v>
      </c>
    </row>
    <row r="205" customFormat="false" ht="12.75" hidden="false" customHeight="false" outlineLevel="0" collapsed="false">
      <c r="A205" s="1" t="s">
        <v>423</v>
      </c>
      <c r="B205" s="1" t="s">
        <v>424</v>
      </c>
    </row>
    <row r="206" customFormat="false" ht="12.75" hidden="false" customHeight="false" outlineLevel="0" collapsed="false">
      <c r="A206" s="1" t="s">
        <v>425</v>
      </c>
      <c r="B206" s="1" t="s">
        <v>426</v>
      </c>
    </row>
    <row r="207" customFormat="false" ht="12.75" hidden="false" customHeight="false" outlineLevel="0" collapsed="false">
      <c r="A207" s="1" t="s">
        <v>427</v>
      </c>
      <c r="B207" s="1" t="s">
        <v>428</v>
      </c>
    </row>
    <row r="208" customFormat="false" ht="12.75" hidden="false" customHeight="false" outlineLevel="0" collapsed="false">
      <c r="A208" s="3" t="s">
        <v>429</v>
      </c>
      <c r="B208" s="3" t="s">
        <v>430</v>
      </c>
    </row>
    <row r="209" customFormat="false" ht="12.75" hidden="false" customHeight="false" outlineLevel="0" collapsed="false">
      <c r="A209" s="3" t="s">
        <v>431</v>
      </c>
      <c r="B209" s="3" t="s">
        <v>431</v>
      </c>
    </row>
    <row r="210" customFormat="false" ht="12.75" hidden="false" customHeight="false" outlineLevel="0" collapsed="false">
      <c r="A210" s="3" t="s">
        <v>432</v>
      </c>
      <c r="B210" s="3" t="s">
        <v>433</v>
      </c>
    </row>
    <row r="211" customFormat="false" ht="12.75" hidden="false" customHeight="false" outlineLevel="0" collapsed="false">
      <c r="A211" s="1" t="s">
        <v>434</v>
      </c>
      <c r="B211" s="1" t="s">
        <v>435</v>
      </c>
    </row>
    <row r="212" customFormat="false" ht="12.75" hidden="false" customHeight="false" outlineLevel="0" collapsed="false">
      <c r="A212" s="3" t="s">
        <v>436</v>
      </c>
      <c r="B212" s="3" t="s">
        <v>436</v>
      </c>
    </row>
    <row r="213" customFormat="false" ht="12.75" hidden="false" customHeight="false" outlineLevel="0" collapsed="false">
      <c r="A213" s="3" t="s">
        <v>437</v>
      </c>
      <c r="B213" s="3" t="s">
        <v>437</v>
      </c>
    </row>
    <row r="214" customFormat="false" ht="12.75" hidden="false" customHeight="false" outlineLevel="0" collapsed="false">
      <c r="A214" s="3" t="s">
        <v>438</v>
      </c>
      <c r="B214" s="3" t="s">
        <v>439</v>
      </c>
    </row>
    <row r="215" customFormat="false" ht="12.75" hidden="false" customHeight="false" outlineLevel="0" collapsed="false">
      <c r="A215" s="3" t="s">
        <v>440</v>
      </c>
      <c r="B215" s="3" t="s">
        <v>441</v>
      </c>
    </row>
    <row r="216" customFormat="false" ht="12.75" hidden="false" customHeight="false" outlineLevel="0" collapsed="false">
      <c r="A216" s="1" t="s">
        <v>442</v>
      </c>
      <c r="B216" s="1" t="s">
        <v>442</v>
      </c>
    </row>
    <row r="217" customFormat="false" ht="12.75" hidden="false" customHeight="false" outlineLevel="0" collapsed="false">
      <c r="A217" s="1" t="s">
        <v>443</v>
      </c>
      <c r="B217" s="1" t="s">
        <v>443</v>
      </c>
    </row>
    <row r="218" customFormat="false" ht="12.75" hidden="false" customHeight="false" outlineLevel="0" collapsed="false">
      <c r="A218" s="3" t="s">
        <v>444</v>
      </c>
      <c r="B218" s="3" t="s">
        <v>445</v>
      </c>
    </row>
    <row r="219" customFormat="false" ht="12.75" hidden="false" customHeight="false" outlineLevel="0" collapsed="false">
      <c r="A219" s="2" t="s">
        <v>446</v>
      </c>
      <c r="B219" s="2" t="s">
        <v>447</v>
      </c>
    </row>
    <row r="220" customFormat="false" ht="12.75" hidden="false" customHeight="false" outlineLevel="0" collapsed="false">
      <c r="A220" s="3" t="s">
        <v>448</v>
      </c>
      <c r="B220" s="3" t="s">
        <v>448</v>
      </c>
    </row>
    <row r="221" customFormat="false" ht="12.75" hidden="false" customHeight="false" outlineLevel="0" collapsed="false">
      <c r="A221" s="3" t="s">
        <v>449</v>
      </c>
      <c r="B221" s="3" t="s">
        <v>450</v>
      </c>
    </row>
    <row r="222" customFormat="false" ht="12.75" hidden="false" customHeight="false" outlineLevel="0" collapsed="false">
      <c r="A222" s="1" t="s">
        <v>451</v>
      </c>
      <c r="B222" s="1" t="s">
        <v>451</v>
      </c>
    </row>
    <row r="223" customFormat="false" ht="12.75" hidden="false" customHeight="false" outlineLevel="0" collapsed="false">
      <c r="A223" s="3" t="s">
        <v>452</v>
      </c>
      <c r="B223" s="3" t="s">
        <v>452</v>
      </c>
    </row>
    <row r="224" customFormat="false" ht="12.75" hidden="false" customHeight="false" outlineLevel="0" collapsed="false">
      <c r="A224" s="3" t="s">
        <v>453</v>
      </c>
      <c r="B224" s="3" t="s">
        <v>453</v>
      </c>
    </row>
    <row r="225" customFormat="false" ht="12.75" hidden="false" customHeight="false" outlineLevel="0" collapsed="false">
      <c r="A225" s="3" t="s">
        <v>454</v>
      </c>
      <c r="B225" s="3" t="s">
        <v>454</v>
      </c>
    </row>
    <row r="226" customFormat="false" ht="12.75" hidden="false" customHeight="false" outlineLevel="0" collapsed="false">
      <c r="A226" s="3" t="s">
        <v>455</v>
      </c>
      <c r="B226" s="3" t="s">
        <v>455</v>
      </c>
    </row>
    <row r="227" customFormat="false" ht="12.75" hidden="false" customHeight="false" outlineLevel="0" collapsed="false">
      <c r="A227" s="3" t="s">
        <v>456</v>
      </c>
      <c r="B227" s="3" t="s">
        <v>456</v>
      </c>
    </row>
    <row r="228" customFormat="false" ht="12.75" hidden="false" customHeight="false" outlineLevel="0" collapsed="false">
      <c r="A228" s="4" t="s">
        <v>457</v>
      </c>
      <c r="B228" s="4" t="s">
        <v>458</v>
      </c>
    </row>
    <row r="229" customFormat="false" ht="12.75" hidden="false" customHeight="false" outlineLevel="0" collapsed="false">
      <c r="A229" s="3" t="s">
        <v>459</v>
      </c>
      <c r="B229" s="3" t="s">
        <v>459</v>
      </c>
    </row>
    <row r="230" customFormat="false" ht="12.75" hidden="false" customHeight="false" outlineLevel="0" collapsed="false">
      <c r="A230" s="4" t="s">
        <v>460</v>
      </c>
      <c r="B230" s="3" t="s">
        <v>460</v>
      </c>
    </row>
    <row r="231" customFormat="false" ht="12.75" hidden="false" customHeight="false" outlineLevel="0" collapsed="false">
      <c r="A231" s="3" t="s">
        <v>461</v>
      </c>
      <c r="B231" s="3" t="s">
        <v>462</v>
      </c>
    </row>
    <row r="232" customFormat="false" ht="12.75" hidden="false" customHeight="false" outlineLevel="0" collapsed="false">
      <c r="A232" s="3" t="s">
        <v>463</v>
      </c>
      <c r="B232" s="3" t="s">
        <v>464</v>
      </c>
    </row>
    <row r="233" customFormat="false" ht="12.75" hidden="false" customHeight="false" outlineLevel="0" collapsed="false">
      <c r="A233" s="4" t="s">
        <v>465</v>
      </c>
      <c r="B233" s="4" t="s">
        <v>465</v>
      </c>
    </row>
    <row r="234" customFormat="false" ht="12.75" hidden="false" customHeight="false" outlineLevel="0" collapsed="false">
      <c r="A234" s="3" t="s">
        <v>466</v>
      </c>
      <c r="B234" s="3" t="s">
        <v>466</v>
      </c>
    </row>
    <row r="235" customFormat="false" ht="12.75" hidden="false" customHeight="false" outlineLevel="0" collapsed="false">
      <c r="A235" s="3" t="s">
        <v>467</v>
      </c>
      <c r="B235" s="3" t="s">
        <v>467</v>
      </c>
    </row>
    <row r="236" customFormat="false" ht="12.75" hidden="false" customHeight="false" outlineLevel="0" collapsed="false">
      <c r="A236" s="3" t="s">
        <v>468</v>
      </c>
      <c r="B236" s="3" t="s">
        <v>468</v>
      </c>
    </row>
    <row r="237" customFormat="false" ht="12.75" hidden="false" customHeight="false" outlineLevel="0" collapsed="false">
      <c r="A237" s="2" t="s">
        <v>469</v>
      </c>
      <c r="B237" s="2" t="s">
        <v>470</v>
      </c>
    </row>
    <row r="238" customFormat="false" ht="12.75" hidden="false" customHeight="false" outlineLevel="0" collapsed="false">
      <c r="A238" s="3" t="s">
        <v>471</v>
      </c>
      <c r="B238" s="3" t="s">
        <v>471</v>
      </c>
    </row>
    <row r="239" customFormat="false" ht="12.75" hidden="false" customHeight="false" outlineLevel="0" collapsed="false">
      <c r="A239" s="3" t="s">
        <v>472</v>
      </c>
      <c r="B239" s="3" t="s">
        <v>472</v>
      </c>
    </row>
    <row r="240" customFormat="false" ht="12.75" hidden="false" customHeight="false" outlineLevel="0" collapsed="false">
      <c r="A240" s="3" t="s">
        <v>473</v>
      </c>
      <c r="B240" s="3" t="s">
        <v>474</v>
      </c>
    </row>
    <row r="241" customFormat="false" ht="12.75" hidden="false" customHeight="false" outlineLevel="0" collapsed="false">
      <c r="A241" s="3" t="s">
        <v>475</v>
      </c>
      <c r="B241" s="3" t="s">
        <v>475</v>
      </c>
    </row>
    <row r="242" customFormat="false" ht="12.75" hidden="false" customHeight="false" outlineLevel="0" collapsed="false">
      <c r="A242" s="3" t="s">
        <v>476</v>
      </c>
      <c r="B242" s="3" t="s">
        <v>476</v>
      </c>
    </row>
    <row r="243" customFormat="false" ht="12.75" hidden="false" customHeight="false" outlineLevel="0" collapsed="false">
      <c r="A243" s="3" t="s">
        <v>477</v>
      </c>
      <c r="B243" s="3" t="s">
        <v>478</v>
      </c>
    </row>
    <row r="244" customFormat="false" ht="12.75" hidden="false" customHeight="false" outlineLevel="0" collapsed="false">
      <c r="A244" s="3" t="s">
        <v>479</v>
      </c>
      <c r="B244" s="3" t="s">
        <v>480</v>
      </c>
    </row>
    <row r="245" customFormat="false" ht="12.75" hidden="false" customHeight="false" outlineLevel="0" collapsed="false">
      <c r="A245" s="1" t="s">
        <v>480</v>
      </c>
      <c r="B245" s="1" t="s">
        <v>480</v>
      </c>
    </row>
    <row r="246" customFormat="false" ht="12.75" hidden="false" customHeight="false" outlineLevel="0" collapsed="false">
      <c r="A246" s="3" t="s">
        <v>481</v>
      </c>
      <c r="B246" s="3" t="s">
        <v>481</v>
      </c>
    </row>
    <row r="247" customFormat="false" ht="12.75" hidden="false" customHeight="false" outlineLevel="0" collapsed="false">
      <c r="A247" s="3" t="s">
        <v>482</v>
      </c>
      <c r="B247" s="3" t="s">
        <v>482</v>
      </c>
    </row>
    <row r="248" customFormat="false" ht="12.75" hidden="false" customHeight="false" outlineLevel="0" collapsed="false">
      <c r="A248" s="4" t="s">
        <v>483</v>
      </c>
      <c r="B248" s="3" t="s">
        <v>483</v>
      </c>
    </row>
    <row r="249" customFormat="false" ht="12.75" hidden="false" customHeight="false" outlineLevel="0" collapsed="false">
      <c r="A249" s="3" t="s">
        <v>484</v>
      </c>
      <c r="B249" s="3" t="s">
        <v>484</v>
      </c>
    </row>
    <row r="250" customFormat="false" ht="12.75" hidden="false" customHeight="false" outlineLevel="0" collapsed="false">
      <c r="A250" s="3" t="s">
        <v>485</v>
      </c>
      <c r="B250" s="3" t="s">
        <v>485</v>
      </c>
    </row>
    <row r="251" customFormat="false" ht="12.75" hidden="false" customHeight="false" outlineLevel="0" collapsed="false">
      <c r="A251" s="3" t="s">
        <v>486</v>
      </c>
      <c r="B251" s="3" t="s">
        <v>486</v>
      </c>
    </row>
    <row r="252" customFormat="false" ht="12.75" hidden="false" customHeight="false" outlineLevel="0" collapsed="false">
      <c r="A252" s="3" t="s">
        <v>487</v>
      </c>
      <c r="B252" s="3" t="s">
        <v>487</v>
      </c>
    </row>
    <row r="253" customFormat="false" ht="12.75" hidden="false" customHeight="false" outlineLevel="0" collapsed="false">
      <c r="A253" s="4" t="s">
        <v>488</v>
      </c>
      <c r="B253" s="4" t="s">
        <v>489</v>
      </c>
    </row>
    <row r="254" customFormat="false" ht="12.75" hidden="false" customHeight="false" outlineLevel="0" collapsed="false">
      <c r="A254" s="2" t="s">
        <v>490</v>
      </c>
      <c r="B254" s="4" t="s">
        <v>491</v>
      </c>
    </row>
    <row r="255" customFormat="false" ht="12.75" hidden="false" customHeight="false" outlineLevel="0" collapsed="false">
      <c r="A255" s="3" t="s">
        <v>492</v>
      </c>
      <c r="B255" s="3" t="s">
        <v>493</v>
      </c>
    </row>
    <row r="256" customFormat="false" ht="12.75" hidden="false" customHeight="false" outlineLevel="0" collapsed="false">
      <c r="A256" s="3" t="s">
        <v>494</v>
      </c>
      <c r="B256" s="3" t="s">
        <v>494</v>
      </c>
    </row>
    <row r="257" customFormat="false" ht="12.75" hidden="false" customHeight="false" outlineLevel="0" collapsed="false">
      <c r="A257" s="3" t="s">
        <v>495</v>
      </c>
      <c r="B257" s="3" t="s">
        <v>496</v>
      </c>
    </row>
    <row r="258" customFormat="false" ht="12.75" hidden="false" customHeight="false" outlineLevel="0" collapsed="false">
      <c r="A258" s="3" t="s">
        <v>497</v>
      </c>
      <c r="B258" s="3" t="s">
        <v>497</v>
      </c>
    </row>
    <row r="259" customFormat="false" ht="12.75" hidden="false" customHeight="false" outlineLevel="0" collapsed="false">
      <c r="A259" s="3" t="s">
        <v>498</v>
      </c>
      <c r="B259" s="3" t="s">
        <v>499</v>
      </c>
    </row>
    <row r="260" customFormat="false" ht="12.75" hidden="false" customHeight="false" outlineLevel="0" collapsed="false">
      <c r="A260" s="3" t="s">
        <v>500</v>
      </c>
      <c r="B260" s="3" t="s">
        <v>500</v>
      </c>
    </row>
    <row r="261" customFormat="false" ht="12.75" hidden="false" customHeight="false" outlineLevel="0" collapsed="false">
      <c r="A261" s="3" t="s">
        <v>501</v>
      </c>
      <c r="B261" s="3" t="s">
        <v>502</v>
      </c>
    </row>
    <row r="262" customFormat="false" ht="12.75" hidden="false" customHeight="false" outlineLevel="0" collapsed="false">
      <c r="A262" s="3" t="s">
        <v>432</v>
      </c>
      <c r="B262" s="3" t="s">
        <v>502</v>
      </c>
    </row>
    <row r="263" customFormat="false" ht="12.75" hidden="false" customHeight="false" outlineLevel="0" collapsed="false">
      <c r="A263" s="3" t="s">
        <v>502</v>
      </c>
      <c r="B263" s="3" t="s">
        <v>502</v>
      </c>
    </row>
    <row r="264" customFormat="false" ht="12.75" hidden="false" customHeight="false" outlineLevel="0" collapsed="false">
      <c r="A264" s="3" t="s">
        <v>503</v>
      </c>
      <c r="B264" s="3" t="s">
        <v>503</v>
      </c>
    </row>
    <row r="265" customFormat="false" ht="12.75" hidden="false" customHeight="false" outlineLevel="0" collapsed="false">
      <c r="A265" s="3" t="s">
        <v>504</v>
      </c>
      <c r="B265" s="3" t="s">
        <v>505</v>
      </c>
    </row>
    <row r="266" customFormat="false" ht="12.75" hidden="false" customHeight="false" outlineLevel="0" collapsed="false">
      <c r="A266" s="4" t="s">
        <v>506</v>
      </c>
      <c r="B266" s="3" t="s">
        <v>506</v>
      </c>
    </row>
    <row r="267" customFormat="false" ht="12.75" hidden="false" customHeight="false" outlineLevel="0" collapsed="false">
      <c r="A267" s="2" t="s">
        <v>507</v>
      </c>
      <c r="B267" s="3" t="s">
        <v>506</v>
      </c>
    </row>
    <row r="268" customFormat="false" ht="12.75" hidden="false" customHeight="false" outlineLevel="0" collapsed="false">
      <c r="A268" s="3" t="s">
        <v>508</v>
      </c>
      <c r="B268" s="3" t="s">
        <v>508</v>
      </c>
    </row>
    <row r="269" customFormat="false" ht="12.75" hidden="false" customHeight="false" outlineLevel="0" collapsed="false">
      <c r="A269" s="3" t="s">
        <v>509</v>
      </c>
      <c r="B269" s="3" t="s">
        <v>509</v>
      </c>
    </row>
    <row r="270" customFormat="false" ht="12.75" hidden="false" customHeight="false" outlineLevel="0" collapsed="false">
      <c r="A270" s="3" t="s">
        <v>510</v>
      </c>
      <c r="B270" s="3" t="s">
        <v>510</v>
      </c>
    </row>
    <row r="271" customFormat="false" ht="12.75" hidden="false" customHeight="false" outlineLevel="0" collapsed="false">
      <c r="A271" s="3" t="s">
        <v>511</v>
      </c>
      <c r="B271" s="3" t="s">
        <v>511</v>
      </c>
    </row>
    <row r="272" customFormat="false" ht="12.75" hidden="false" customHeight="false" outlineLevel="0" collapsed="false">
      <c r="A272" s="3" t="s">
        <v>512</v>
      </c>
      <c r="B272" s="3" t="s">
        <v>513</v>
      </c>
    </row>
    <row r="273" customFormat="false" ht="12.75" hidden="false" customHeight="false" outlineLevel="0" collapsed="false">
      <c r="A273" s="3" t="s">
        <v>514</v>
      </c>
      <c r="B273" s="3" t="s">
        <v>514</v>
      </c>
    </row>
    <row r="274" customFormat="false" ht="12.75" hidden="false" customHeight="false" outlineLevel="0" collapsed="false">
      <c r="A274" s="3" t="s">
        <v>515</v>
      </c>
      <c r="B274" s="3" t="s">
        <v>516</v>
      </c>
    </row>
    <row r="275" customFormat="false" ht="12.75" hidden="false" customHeight="false" outlineLevel="0" collapsed="false">
      <c r="A275" s="1" t="s">
        <v>517</v>
      </c>
      <c r="B275" s="1" t="s">
        <v>518</v>
      </c>
    </row>
    <row r="276" customFormat="false" ht="12.75" hidden="false" customHeight="false" outlineLevel="0" collapsed="false">
      <c r="A276" s="3" t="s">
        <v>519</v>
      </c>
      <c r="B276" s="3" t="s">
        <v>519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&amp;L&amp;1#&amp;"Calibri,Regular"&amp;7&amp;K000000C2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CCFF"/>
    <pageSetUpPr fitToPage="true"/>
  </sheetPr>
  <dimension ref="A1:AA5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3" activeCellId="0" sqref="B43"/>
    </sheetView>
  </sheetViews>
  <sheetFormatPr defaultColWidth="9.13671875" defaultRowHeight="11.25" zeroHeight="false" outlineLevelRow="0" outlineLevelCol="0"/>
  <cols>
    <col collapsed="false" customWidth="true" hidden="false" outlineLevel="0" max="1" min="1" style="5" width="7.67"/>
    <col collapsed="false" customWidth="true" hidden="false" outlineLevel="0" max="2" min="2" style="5" width="22.11"/>
    <col collapsed="false" customWidth="true" hidden="false" outlineLevel="0" max="3" min="3" style="5" width="10"/>
    <col collapsed="false" customWidth="true" hidden="false" outlineLevel="0" max="4" min="4" style="5" width="12.33"/>
    <col collapsed="false" customWidth="true" hidden="false" outlineLevel="0" max="5" min="5" style="5" width="7.87"/>
    <col collapsed="false" customWidth="true" hidden="false" outlineLevel="0" max="6" min="6" style="5" width="7.34"/>
    <col collapsed="false" customWidth="true" hidden="false" outlineLevel="0" max="14" min="7" style="5" width="6.56"/>
    <col collapsed="false" customWidth="true" hidden="false" outlineLevel="0" max="15" min="15" style="5" width="7.87"/>
    <col collapsed="false" customWidth="true" hidden="false" outlineLevel="0" max="16" min="16" style="5" width="12.66"/>
    <col collapsed="false" customWidth="true" hidden="false" outlineLevel="0" max="17" min="17" style="5" width="8.67"/>
    <col collapsed="false" customWidth="false" hidden="false" outlineLevel="0" max="1024" min="18" style="5" width="9.13"/>
  </cols>
  <sheetData>
    <row r="1" s="13" customFormat="true" ht="19.5" hidden="false" customHeight="true" outlineLevel="0" collapsed="false">
      <c r="A1" s="6"/>
      <c r="B1" s="6"/>
      <c r="C1" s="7"/>
      <c r="D1" s="8" t="e">
        <f aca="false">UPPER(#REF!)</f>
        <v>#REF!</v>
      </c>
      <c r="E1" s="6"/>
      <c r="F1" s="9"/>
      <c r="G1" s="6"/>
      <c r="H1" s="6"/>
      <c r="I1" s="10"/>
      <c r="J1" s="11" t="e">
        <f aca="false">IF(#REF!="Férfi",UPPER(#REF!),IF(#REF!="Nő",CONCATENATE(UPPER(#REF!),"I"),""))</f>
        <v>#REF!</v>
      </c>
      <c r="K1" s="10"/>
      <c r="L1" s="12" t="s">
        <v>520</v>
      </c>
      <c r="M1" s="6"/>
      <c r="N1" s="6"/>
      <c r="O1" s="6"/>
      <c r="P1" s="6"/>
      <c r="Q1" s="6"/>
    </row>
    <row r="2" customFormat="false" ht="15" hidden="false" customHeight="true" outlineLevel="0" collapsed="false">
      <c r="A2" s="14"/>
      <c r="B2" s="15"/>
      <c r="C2" s="15"/>
      <c r="D2" s="16"/>
      <c r="E2" s="15"/>
      <c r="F2" s="17"/>
      <c r="G2" s="18"/>
      <c r="H2" s="15"/>
      <c r="I2" s="15"/>
      <c r="J2" s="15"/>
      <c r="K2" s="15"/>
      <c r="L2" s="15"/>
      <c r="M2" s="15"/>
      <c r="N2" s="15"/>
      <c r="O2" s="15"/>
      <c r="P2" s="15"/>
      <c r="Q2" s="15"/>
      <c r="V2" s="5" t="e">
        <f aca="false">#REF!</f>
        <v>#REF!</v>
      </c>
      <c r="W2" s="5" t="e">
        <f aca="false">#REF!</f>
        <v>#REF!</v>
      </c>
    </row>
    <row r="3" s="2" customFormat="true" ht="15" hidden="false" customHeight="true" outlineLevel="0" collapsed="false">
      <c r="A3" s="4"/>
      <c r="B3" s="19" t="s">
        <v>521</v>
      </c>
      <c r="C3" s="20" t="e">
        <f aca="false">IF(#REF!="","",#REF!)</f>
        <v>#REF!</v>
      </c>
      <c r="D3" s="20"/>
      <c r="E3" s="20"/>
      <c r="F3" s="20"/>
      <c r="G3" s="19" t="s">
        <v>522</v>
      </c>
      <c r="H3" s="21" t="e">
        <f aca="false">#REF!</f>
        <v>#REF!</v>
      </c>
      <c r="I3" s="21"/>
      <c r="J3" s="21"/>
      <c r="K3" s="22"/>
      <c r="L3" s="19" t="s">
        <v>523</v>
      </c>
      <c r="M3" s="19"/>
      <c r="N3" s="20" t="e">
        <f aca="false">IF(#REF!="","",#REF!)</f>
        <v>#REF!</v>
      </c>
      <c r="O3" s="20"/>
      <c r="P3" s="20"/>
      <c r="Q3" s="20"/>
      <c r="V3" s="5" t="s">
        <v>524</v>
      </c>
      <c r="W3" s="5"/>
    </row>
    <row r="4" s="14" customFormat="true" ht="15" hidden="false" customHeight="true" outlineLevel="0" collapsed="false">
      <c r="V4" s="5" t="s">
        <v>525</v>
      </c>
      <c r="W4" s="5"/>
    </row>
    <row r="5" s="32" customFormat="true" ht="12.75" hidden="false" customHeight="true" outlineLevel="0" collapsed="false">
      <c r="A5" s="23" t="s">
        <v>526</v>
      </c>
      <c r="B5" s="24" t="s">
        <v>527</v>
      </c>
      <c r="C5" s="25" t="s">
        <v>528</v>
      </c>
      <c r="D5" s="26" t="s">
        <v>529</v>
      </c>
      <c r="E5" s="27" t="s">
        <v>530</v>
      </c>
      <c r="F5" s="28" t="s">
        <v>531</v>
      </c>
      <c r="G5" s="29" t="s">
        <v>532</v>
      </c>
      <c r="H5" s="29"/>
      <c r="I5" s="29"/>
      <c r="J5" s="29"/>
      <c r="K5" s="29" t="s">
        <v>533</v>
      </c>
      <c r="L5" s="29"/>
      <c r="M5" s="29"/>
      <c r="N5" s="29"/>
      <c r="O5" s="30" t="s">
        <v>534</v>
      </c>
      <c r="P5" s="30" t="s">
        <v>535</v>
      </c>
      <c r="Q5" s="31" t="s">
        <v>536</v>
      </c>
      <c r="V5" s="5" t="s">
        <v>537</v>
      </c>
      <c r="W5" s="5"/>
    </row>
    <row r="6" customFormat="false" ht="12.75" hidden="false" customHeight="true" outlineLevel="0" collapsed="false">
      <c r="A6" s="23"/>
      <c r="B6" s="24"/>
      <c r="C6" s="25"/>
      <c r="D6" s="26"/>
      <c r="E6" s="27"/>
      <c r="F6" s="28"/>
      <c r="G6" s="33" t="s">
        <v>538</v>
      </c>
      <c r="H6" s="33"/>
      <c r="I6" s="33"/>
      <c r="J6" s="34" t="s">
        <v>539</v>
      </c>
      <c r="K6" s="33" t="s">
        <v>538</v>
      </c>
      <c r="L6" s="33"/>
      <c r="M6" s="33"/>
      <c r="N6" s="34" t="s">
        <v>539</v>
      </c>
      <c r="O6" s="30"/>
      <c r="P6" s="30"/>
      <c r="Q6" s="31"/>
      <c r="V6" s="5" t="s">
        <v>540</v>
      </c>
    </row>
    <row r="7" customFormat="false" ht="12.75" hidden="false" customHeight="true" outlineLevel="0" collapsed="false">
      <c r="A7" s="23"/>
      <c r="B7" s="24"/>
      <c r="C7" s="25"/>
      <c r="D7" s="26"/>
      <c r="E7" s="27"/>
      <c r="F7" s="28"/>
      <c r="G7" s="35" t="n">
        <v>1</v>
      </c>
      <c r="H7" s="36" t="n">
        <v>2</v>
      </c>
      <c r="I7" s="37" t="n">
        <v>3</v>
      </c>
      <c r="J7" s="34"/>
      <c r="K7" s="35" t="n">
        <v>1</v>
      </c>
      <c r="L7" s="36" t="n">
        <v>2</v>
      </c>
      <c r="M7" s="37" t="n">
        <v>3</v>
      </c>
      <c r="N7" s="34"/>
      <c r="O7" s="30"/>
      <c r="P7" s="30"/>
      <c r="Q7" s="31"/>
      <c r="V7" s="5" t="s">
        <v>541</v>
      </c>
    </row>
    <row r="8" customFormat="false" ht="7.5" hidden="false" customHeight="true" outlineLevel="0" collapsed="false">
      <c r="A8" s="38"/>
      <c r="B8" s="39"/>
      <c r="C8" s="40"/>
      <c r="D8" s="41"/>
      <c r="E8" s="42"/>
      <c r="F8" s="43"/>
      <c r="G8" s="44"/>
      <c r="H8" s="45"/>
      <c r="I8" s="46"/>
      <c r="J8" s="47"/>
      <c r="K8" s="44"/>
      <c r="L8" s="45"/>
      <c r="M8" s="46"/>
      <c r="N8" s="48"/>
      <c r="O8" s="49"/>
      <c r="P8" s="49"/>
      <c r="Q8" s="50"/>
      <c r="V8" s="5" t="s">
        <v>542</v>
      </c>
    </row>
    <row r="9" s="63" customFormat="true" ht="13.5" hidden="false" customHeight="false" outlineLevel="0" collapsed="false">
      <c r="A9" s="51" t="e">
        <f aca="false">IF(B9="","",VLOOKUP(B9,#REF!,8,0))</f>
        <v>#VALUE!</v>
      </c>
      <c r="B9" s="52" t="s">
        <v>543</v>
      </c>
      <c r="C9" s="53" t="e">
        <f aca="false">IF(B9="","",VLOOKUP(B9,#REF!,2,0))</f>
        <v>#VALUE!</v>
      </c>
      <c r="D9" s="54" t="e">
        <f aca="false">IF(B9="","",VLOOKUP(B9,#REF!,4,0))</f>
        <v>#VALUE!</v>
      </c>
      <c r="E9" s="55" t="e">
        <f aca="false">IF(B9="","",VLOOKUP(B9,#REF!,3,0))</f>
        <v>#VALUE!</v>
      </c>
      <c r="F9" s="56" t="e">
        <f aca="false">IF(B9="","",VLOOKUP(B9,#REF!,6,0))</f>
        <v>#VALUE!</v>
      </c>
      <c r="G9" s="57" t="e">
        <f aca="false">IF(B9="","",VLOOKUP(B9,#REF!,2,0))</f>
        <v>#VALUE!</v>
      </c>
      <c r="H9" s="54" t="e">
        <f aca="false">IF(B9="","",VLOOKUP(B9,#REF!,3,0))</f>
        <v>#VALUE!</v>
      </c>
      <c r="I9" s="56" t="e">
        <f aca="false">IF(B9="","",VLOOKUP(B9,#REF!,4,0))</f>
        <v>#VALUE!</v>
      </c>
      <c r="J9" s="58" t="e">
        <f aca="false">IF($B9="","",IF(OR($A9=#REF!,$A9=#REF!),SUM(G9:I9),MAX(G9:I9)))</f>
        <v>#VALUE!</v>
      </c>
      <c r="K9" s="57" t="e">
        <f aca="false">IF(B9="","",VLOOKUP(B9,#REF!,2,0))</f>
        <v>#VALUE!</v>
      </c>
      <c r="L9" s="54" t="e">
        <f aca="false">IF(B9="","",VLOOKUP(B9,#REF!,3,0))</f>
        <v>#VALUE!</v>
      </c>
      <c r="M9" s="56" t="e">
        <f aca="false">IF(B9="","",VLOOKUP(B9,#REF!,4,0))</f>
        <v>#VALUE!</v>
      </c>
      <c r="N9" s="59" t="e">
        <f aca="false">IF($B9="","",IF(OR($A9=#REF!,$A9=#REF!),SUM(K9:M9),MAX(K9:M9)))</f>
        <v>#VALUE!</v>
      </c>
      <c r="O9" s="60" t="e">
        <f aca="false">IF(B9="","",J9+N9)</f>
        <v>#VALUE!</v>
      </c>
      <c r="P9" s="61" t="e">
        <f aca="false">IF(OR(B9="",$A9=#REF!,$A9=#REF!),"",IF(VLOOKUP(B9,#REF!,7,0)="F",O9*10^(0.75194503*LOG10(E9/175.508)^2),IF(VLOOKUP(B9,#REF!,7,0)="N",O9*10^(0.783497476*LOG10(E9/153.655)^2),"F/N?")))</f>
        <v>#VALUE!</v>
      </c>
      <c r="Q9" s="62"/>
      <c r="V9" s="5" t="s">
        <v>544</v>
      </c>
      <c r="W9" s="5"/>
    </row>
    <row r="10" s="63" customFormat="true" ht="12.75" hidden="false" customHeight="false" outlineLevel="0" collapsed="false">
      <c r="A10" s="64" t="e">
        <f aca="false">IF(B10="","",VLOOKUP(B10,#REF!,8,0))</f>
        <v>#VALUE!</v>
      </c>
      <c r="B10" s="52" t="s">
        <v>545</v>
      </c>
      <c r="C10" s="65" t="e">
        <f aca="false">IF(B10="","",VLOOKUP(B10,#REF!,2,0))</f>
        <v>#VALUE!</v>
      </c>
      <c r="D10" s="66" t="e">
        <f aca="false">IF(B10="","",VLOOKUP(B10,#REF!,4,0))</f>
        <v>#VALUE!</v>
      </c>
      <c r="E10" s="67" t="e">
        <f aca="false">IF(B10="","",VLOOKUP(B10,#REF!,3,0))</f>
        <v>#VALUE!</v>
      </c>
      <c r="F10" s="68" t="e">
        <f aca="false">IF(B10="","",VLOOKUP(B10,#REF!,6,0))</f>
        <v>#VALUE!</v>
      </c>
      <c r="G10" s="69" t="e">
        <f aca="false">IF(B10="","",VLOOKUP(B10,#REF!,2,0))</f>
        <v>#VALUE!</v>
      </c>
      <c r="H10" s="66" t="e">
        <f aca="false">IF(B10="","",VLOOKUP(B10,#REF!,3,0))</f>
        <v>#VALUE!</v>
      </c>
      <c r="I10" s="68" t="e">
        <f aca="false">IF(B10="","",VLOOKUP(B10,#REF!,4,0))</f>
        <v>#VALUE!</v>
      </c>
      <c r="J10" s="70" t="e">
        <f aca="false">IF($B10="","",IF(OR($A10=#REF!,$A10=#REF!),SUM(G10:I10),MAX(G10:I10)))</f>
        <v>#VALUE!</v>
      </c>
      <c r="K10" s="69" t="e">
        <f aca="false">IF(B10="","",VLOOKUP(B10,#REF!,2,0))</f>
        <v>#VALUE!</v>
      </c>
      <c r="L10" s="66" t="e">
        <f aca="false">IF(B10="","",VLOOKUP(B10,#REF!,3,0))</f>
        <v>#VALUE!</v>
      </c>
      <c r="M10" s="68" t="e">
        <f aca="false">IF(B10="","",VLOOKUP(B10,#REF!,4,0))</f>
        <v>#VALUE!</v>
      </c>
      <c r="N10" s="70" t="e">
        <f aca="false">IF($B10="","",IF(OR($A10=#REF!,$A10=#REF!),SUM(K10:M10),MAX(K10:M10)))</f>
        <v>#VALUE!</v>
      </c>
      <c r="O10" s="71" t="e">
        <f aca="false">IF(B10="","",J10+N10)</f>
        <v>#VALUE!</v>
      </c>
      <c r="P10" s="72" t="e">
        <f aca="false">IF(OR(B10="",$A10=#REF!,$A10=#REF!),"",IF(VLOOKUP(B10,#REF!,7,0)="F",O10*10^(0.75194503*LOG10(E10/175.508)^2),IF(VLOOKUP(B10,#REF!,7,0)="N",O10*10^(0.783497476*LOG10(E10/153.655)^2),"F/N?")))</f>
        <v>#VALUE!</v>
      </c>
      <c r="Q10" s="73"/>
      <c r="S10" s="63" t="s">
        <v>546</v>
      </c>
      <c r="V10" s="5" t="s">
        <v>547</v>
      </c>
      <c r="W10" s="5"/>
    </row>
    <row r="11" s="63" customFormat="true" ht="12.75" hidden="false" customHeight="false" outlineLevel="0" collapsed="false">
      <c r="A11" s="64" t="e">
        <f aca="false">IF(B11="","",VLOOKUP(B11,#REF!,8,0))</f>
        <v>#VALUE!</v>
      </c>
      <c r="B11" s="52" t="s">
        <v>548</v>
      </c>
      <c r="C11" s="65" t="e">
        <f aca="false">IF(B11="","",VLOOKUP(B11,#REF!,2,0))</f>
        <v>#VALUE!</v>
      </c>
      <c r="D11" s="66" t="e">
        <f aca="false">IF(B11="","",VLOOKUP(B11,#REF!,4,0))</f>
        <v>#VALUE!</v>
      </c>
      <c r="E11" s="67" t="e">
        <f aca="false">IF(B11="","",VLOOKUP(B11,#REF!,3,0))</f>
        <v>#VALUE!</v>
      </c>
      <c r="F11" s="68" t="e">
        <f aca="false">IF(B11="","",VLOOKUP(B11,#REF!,6,0))</f>
        <v>#VALUE!</v>
      </c>
      <c r="G11" s="69" t="e">
        <f aca="false">IF(B11="","",VLOOKUP(B11,#REF!,2,0))</f>
        <v>#VALUE!</v>
      </c>
      <c r="H11" s="66" t="e">
        <f aca="false">IF(B11="","",VLOOKUP(B11,#REF!,3,0))</f>
        <v>#VALUE!</v>
      </c>
      <c r="I11" s="68" t="e">
        <f aca="false">IF(B11="","",VLOOKUP(B11,#REF!,4,0))</f>
        <v>#VALUE!</v>
      </c>
      <c r="J11" s="70" t="e">
        <f aca="false">IF($B11="","",IF(OR($A11=#REF!,$A11=#REF!),SUM(G11:I11),MAX(G11:I11)))</f>
        <v>#VALUE!</v>
      </c>
      <c r="K11" s="69" t="e">
        <f aca="false">IF(B11="","",VLOOKUP(B11,#REF!,2,0))</f>
        <v>#VALUE!</v>
      </c>
      <c r="L11" s="66" t="e">
        <f aca="false">IF(B11="","",VLOOKUP(B11,#REF!,3,0))</f>
        <v>#VALUE!</v>
      </c>
      <c r="M11" s="68" t="e">
        <f aca="false">IF(B11="","",VLOOKUP(B11,#REF!,4,0))</f>
        <v>#VALUE!</v>
      </c>
      <c r="N11" s="70" t="e">
        <f aca="false">IF($B11="","",IF(OR($A11=#REF!,$A11=#REF!),SUM(K11:M11),MAX(K11:M11)))</f>
        <v>#VALUE!</v>
      </c>
      <c r="O11" s="71" t="e">
        <f aca="false">IF(B11="","",J11+N11)</f>
        <v>#VALUE!</v>
      </c>
      <c r="P11" s="72" t="e">
        <f aca="false">IF(OR(B11="",$A11=#REF!,$A11=#REF!),"",IF(VLOOKUP(B11,#REF!,7,0)="F",O11*10^(0.75194503*LOG10(E11/175.508)^2),IF(VLOOKUP(B11,#REF!,7,0)="N",O11*10^(0.783497476*LOG10(E11/153.655)^2),"F/N?")))</f>
        <v>#VALUE!</v>
      </c>
      <c r="Q11" s="73"/>
      <c r="S11" s="63" t="s">
        <v>549</v>
      </c>
      <c r="V11" s="5" t="s">
        <v>550</v>
      </c>
      <c r="W11" s="5"/>
    </row>
    <row r="12" s="63" customFormat="true" ht="12.75" hidden="false" customHeight="false" outlineLevel="0" collapsed="false">
      <c r="A12" s="64" t="e">
        <f aca="false">IF(B12="","",VLOOKUP(B12,#REF!,8,0))</f>
        <v>#VALUE!</v>
      </c>
      <c r="B12" s="52" t="s">
        <v>551</v>
      </c>
      <c r="C12" s="65" t="e">
        <f aca="false">IF(B12="","",VLOOKUP(B12,#REF!,2,0))</f>
        <v>#VALUE!</v>
      </c>
      <c r="D12" s="66" t="e">
        <f aca="false">IF(B12="","",VLOOKUP(B12,#REF!,4,0))</f>
        <v>#VALUE!</v>
      </c>
      <c r="E12" s="67" t="e">
        <f aca="false">IF(B12="","",VLOOKUP(B12,#REF!,3,0))</f>
        <v>#VALUE!</v>
      </c>
      <c r="F12" s="68" t="e">
        <f aca="false">IF(B12="","",VLOOKUP(B12,#REF!,6,0))</f>
        <v>#VALUE!</v>
      </c>
      <c r="G12" s="69" t="e">
        <f aca="false">IF(B12="","",VLOOKUP(B12,#REF!,2,0))</f>
        <v>#VALUE!</v>
      </c>
      <c r="H12" s="66" t="e">
        <f aca="false">IF(B12="","",VLOOKUP(B12,#REF!,3,0))</f>
        <v>#VALUE!</v>
      </c>
      <c r="I12" s="68" t="e">
        <f aca="false">IF(B12="","",VLOOKUP(B12,#REF!,4,0))</f>
        <v>#VALUE!</v>
      </c>
      <c r="J12" s="70" t="e">
        <f aca="false">IF($B12="","",IF(OR($A12=#REF!,$A12=#REF!),SUM(G12:I12),MAX(G12:I12)))</f>
        <v>#VALUE!</v>
      </c>
      <c r="K12" s="69" t="e">
        <f aca="false">IF(B12="","",VLOOKUP(B12,#REF!,2,0))</f>
        <v>#VALUE!</v>
      </c>
      <c r="L12" s="66" t="e">
        <f aca="false">IF(B12="","",VLOOKUP(B12,#REF!,3,0))</f>
        <v>#VALUE!</v>
      </c>
      <c r="M12" s="68" t="e">
        <f aca="false">IF(B12="","",VLOOKUP(B12,#REF!,4,0))</f>
        <v>#VALUE!</v>
      </c>
      <c r="N12" s="70" t="e">
        <f aca="false">IF($B12="","",IF(OR($A12=#REF!,$A12=#REF!),SUM(K12:M12),MAX(K12:M12)))</f>
        <v>#VALUE!</v>
      </c>
      <c r="O12" s="71" t="e">
        <f aca="false">IF(B12="","",J12+N12)</f>
        <v>#VALUE!</v>
      </c>
      <c r="P12" s="72" t="e">
        <f aca="false">IF(OR(B12="",$A12=#REF!,$A12=#REF!),"",IF(VLOOKUP(B12,#REF!,7,0)="F",O12*10^(0.75194503*LOG10(E12/175.508)^2),IF(VLOOKUP(B12,#REF!,7,0)="N",O12*10^(0.783497476*LOG10(E12/153.655)^2),"F/N?")))</f>
        <v>#VALUE!</v>
      </c>
      <c r="Q12" s="73"/>
      <c r="S12" s="63" t="s">
        <v>552</v>
      </c>
      <c r="V12" s="5" t="s">
        <v>553</v>
      </c>
      <c r="W12" s="5"/>
    </row>
    <row r="13" s="63" customFormat="true" ht="12.75" hidden="false" customHeight="false" outlineLevel="0" collapsed="false">
      <c r="A13" s="64" t="e">
        <f aca="false">IF(B13="","",VLOOKUP(B13,#REF!,8,0))</f>
        <v>#VALUE!</v>
      </c>
      <c r="B13" s="52" t="s">
        <v>554</v>
      </c>
      <c r="C13" s="65" t="e">
        <f aca="false">IF(B13="","",VLOOKUP(B13,#REF!,2,0))</f>
        <v>#VALUE!</v>
      </c>
      <c r="D13" s="66" t="e">
        <f aca="false">IF(B13="","",VLOOKUP(B13,#REF!,4,0))</f>
        <v>#VALUE!</v>
      </c>
      <c r="E13" s="67" t="e">
        <f aca="false">IF(B13="","",VLOOKUP(B13,#REF!,3,0))</f>
        <v>#VALUE!</v>
      </c>
      <c r="F13" s="68" t="e">
        <f aca="false">IF(B13="","",VLOOKUP(B13,#REF!,6,0))</f>
        <v>#VALUE!</v>
      </c>
      <c r="G13" s="69" t="e">
        <f aca="false">IF(B13="","",VLOOKUP(B13,#REF!,2,0))</f>
        <v>#VALUE!</v>
      </c>
      <c r="H13" s="66" t="e">
        <f aca="false">IF(B13="","",VLOOKUP(B13,#REF!,3,0))</f>
        <v>#VALUE!</v>
      </c>
      <c r="I13" s="68" t="e">
        <f aca="false">IF(B13="","",VLOOKUP(B13,#REF!,4,0))</f>
        <v>#VALUE!</v>
      </c>
      <c r="J13" s="70" t="e">
        <f aca="false">IF($B13="","",IF(OR($A13=#REF!,$A13=#REF!),SUM(G13:I13),MAX(G13:I13)))</f>
        <v>#VALUE!</v>
      </c>
      <c r="K13" s="69" t="e">
        <f aca="false">IF(B13="","",VLOOKUP(B13,#REF!,2,0))</f>
        <v>#VALUE!</v>
      </c>
      <c r="L13" s="66" t="e">
        <f aca="false">IF(B13="","",VLOOKUP(B13,#REF!,3,0))</f>
        <v>#VALUE!</v>
      </c>
      <c r="M13" s="68" t="e">
        <f aca="false">IF(B13="","",VLOOKUP(B13,#REF!,4,0))</f>
        <v>#VALUE!</v>
      </c>
      <c r="N13" s="70" t="e">
        <f aca="false">IF($B13="","",IF(OR($A13=#REF!,$A13=#REF!),SUM(K13:M13),MAX(K13:M13)))</f>
        <v>#VALUE!</v>
      </c>
      <c r="O13" s="71" t="e">
        <f aca="false">IF(B13="","",J13+N13)</f>
        <v>#VALUE!</v>
      </c>
      <c r="P13" s="72" t="e">
        <f aca="false">IF(OR(B13="",$A13=#REF!,$A13=#REF!),"",IF(VLOOKUP(B13,#REF!,7,0)="F",O13*10^(0.75194503*LOG10(E13/175.508)^2),IF(VLOOKUP(B13,#REF!,7,0)="N",O13*10^(0.783497476*LOG10(E13/153.655)^2),"F/N?")))</f>
        <v>#VALUE!</v>
      </c>
      <c r="Q13" s="73"/>
      <c r="S13" s="63" t="s">
        <v>548</v>
      </c>
      <c r="V13" s="5" t="s">
        <v>555</v>
      </c>
      <c r="W13" s="5"/>
    </row>
    <row r="14" s="63" customFormat="true" ht="12.75" hidden="false" customHeight="false" outlineLevel="0" collapsed="false">
      <c r="A14" s="64" t="str">
        <f aca="false">IF(B14="","",VLOOKUP(B14,#REF!,8,0))</f>
        <v/>
      </c>
      <c r="B14" s="74"/>
      <c r="C14" s="65" t="str">
        <f aca="false">IF(B14="","",VLOOKUP(B14,#REF!,2,0))</f>
        <v/>
      </c>
      <c r="D14" s="66" t="str">
        <f aca="false">IF(B14="","",VLOOKUP(B14,#REF!,4,0))</f>
        <v/>
      </c>
      <c r="E14" s="67" t="str">
        <f aca="false">IF(B14="","",VLOOKUP(B14,#REF!,3,0))</f>
        <v/>
      </c>
      <c r="F14" s="68" t="str">
        <f aca="false">IF(B14="","",VLOOKUP(B14,#REF!,6,0))</f>
        <v/>
      </c>
      <c r="G14" s="69" t="str">
        <f aca="false">IF(B14="","",VLOOKUP(B14,#REF!,2,0))</f>
        <v/>
      </c>
      <c r="H14" s="66" t="str">
        <f aca="false">IF(B14="","",VLOOKUP(B14,#REF!,3,0))</f>
        <v/>
      </c>
      <c r="I14" s="68" t="str">
        <f aca="false">IF(B14="","",VLOOKUP(B14,#REF!,4,0))</f>
        <v/>
      </c>
      <c r="J14" s="70" t="str">
        <f aca="false">IF($B14="","",IF(OR($A14=#REF!,$A14=#REF!),SUM(G14:I14),MAX(G14:I14)))</f>
        <v/>
      </c>
      <c r="K14" s="69" t="str">
        <f aca="false">IF(B14="","",VLOOKUP(B14,#REF!,2,0))</f>
        <v/>
      </c>
      <c r="L14" s="66" t="str">
        <f aca="false">IF(B14="","",VLOOKUP(B14,#REF!,3,0))</f>
        <v/>
      </c>
      <c r="M14" s="68" t="str">
        <f aca="false">IF(B14="","",VLOOKUP(B14,#REF!,4,0))</f>
        <v/>
      </c>
      <c r="N14" s="70" t="str">
        <f aca="false">IF($B14="","",IF(OR($A14=#REF!,$A14=#REF!),SUM(K14:M14),MAX(K14:M14)))</f>
        <v/>
      </c>
      <c r="O14" s="71" t="str">
        <f aca="false">IF(B14="","",J14+N14)</f>
        <v/>
      </c>
      <c r="P14" s="72" t="e">
        <f aca="false">IF(OR(B14="",$A14=#REF!,$A14=#REF!),"",IF(VLOOKUP(B14,#REF!,7,0)="F",O14*10^(0.75194503*LOG10(E14/175.508)^2),IF(VLOOKUP(B14,#REF!,7,0)="N",O14*10^(0.783497476*LOG10(E14/153.655)^2),"F/N?")))</f>
        <v>#REF!</v>
      </c>
      <c r="Q14" s="73"/>
      <c r="S14" s="63" t="s">
        <v>556</v>
      </c>
      <c r="V14" s="5" t="s">
        <v>557</v>
      </c>
      <c r="W14" s="5"/>
    </row>
    <row r="15" s="63" customFormat="true" ht="12.75" hidden="false" customHeight="false" outlineLevel="0" collapsed="false">
      <c r="A15" s="64" t="e">
        <f aca="false">IF(B15="","",VLOOKUP(B15,#REF!,8,0))</f>
        <v>#VALUE!</v>
      </c>
      <c r="B15" s="52" t="s">
        <v>558</v>
      </c>
      <c r="C15" s="65" t="e">
        <f aca="false">IF(B15="","",VLOOKUP(B15,#REF!,2,0))</f>
        <v>#VALUE!</v>
      </c>
      <c r="D15" s="66" t="e">
        <f aca="false">IF(B15="","",VLOOKUP(B15,#REF!,4,0))</f>
        <v>#VALUE!</v>
      </c>
      <c r="E15" s="67" t="e">
        <f aca="false">IF(B15="","",VLOOKUP(B15,#REF!,3,0))</f>
        <v>#VALUE!</v>
      </c>
      <c r="F15" s="68" t="e">
        <f aca="false">IF(B15="","",VLOOKUP(B15,#REF!,6,0))</f>
        <v>#VALUE!</v>
      </c>
      <c r="G15" s="69" t="e">
        <f aca="false">IF(B15="","",VLOOKUP(B15,#REF!,2,0))</f>
        <v>#VALUE!</v>
      </c>
      <c r="H15" s="66" t="e">
        <f aca="false">IF(B15="","",VLOOKUP(B15,#REF!,3,0))</f>
        <v>#VALUE!</v>
      </c>
      <c r="I15" s="68" t="e">
        <f aca="false">IF(B15="","",VLOOKUP(B15,#REF!,4,0))</f>
        <v>#VALUE!</v>
      </c>
      <c r="J15" s="70" t="e">
        <f aca="false">IF($B15="","",IF(OR($A15=#REF!,$A15=#REF!),SUM(G15:I15),MAX(G15:I15)))</f>
        <v>#VALUE!</v>
      </c>
      <c r="K15" s="69" t="e">
        <f aca="false">IF(B15="","",VLOOKUP(B15,#REF!,2,0))</f>
        <v>#VALUE!</v>
      </c>
      <c r="L15" s="66" t="e">
        <f aca="false">IF(B15="","",VLOOKUP(B15,#REF!,3,0))</f>
        <v>#VALUE!</v>
      </c>
      <c r="M15" s="68" t="e">
        <f aca="false">IF(B15="","",VLOOKUP(B15,#REF!,4,0))</f>
        <v>#VALUE!</v>
      </c>
      <c r="N15" s="70" t="e">
        <f aca="false">IF($B15="","",IF(OR($A15=#REF!,$A15=#REF!),SUM(K15:M15),MAX(K15:M15)))</f>
        <v>#VALUE!</v>
      </c>
      <c r="O15" s="71" t="e">
        <f aca="false">IF(B15="","",J15+N15)</f>
        <v>#VALUE!</v>
      </c>
      <c r="P15" s="72" t="e">
        <f aca="false">IF(OR(B15="",$A15=#REF!,$A15=#REF!),"",IF(VLOOKUP(B15,#REF!,7,0)="F",O15*10^(0.75194503*LOG10(E15/175.508)^2),IF(VLOOKUP(B15,#REF!,7,0)="N",O15*10^(0.783497476*LOG10(E15/153.655)^2),"F/N?")))</f>
        <v>#VALUE!</v>
      </c>
      <c r="Q15" s="73"/>
      <c r="S15" s="63" t="s">
        <v>551</v>
      </c>
      <c r="V15" s="5" t="s">
        <v>559</v>
      </c>
      <c r="W15" s="5"/>
    </row>
    <row r="16" s="63" customFormat="true" ht="12.75" hidden="false" customHeight="false" outlineLevel="0" collapsed="false">
      <c r="A16" s="64" t="e">
        <f aca="false">IF(B16="","",VLOOKUP(B16,#REF!,8,0))</f>
        <v>#VALUE!</v>
      </c>
      <c r="B16" s="75" t="s">
        <v>560</v>
      </c>
      <c r="C16" s="65" t="e">
        <f aca="false">IF(B16="","",VLOOKUP(B16,#REF!,2,0))</f>
        <v>#VALUE!</v>
      </c>
      <c r="D16" s="66" t="e">
        <f aca="false">IF(B16="","",VLOOKUP(B16,#REF!,4,0))</f>
        <v>#VALUE!</v>
      </c>
      <c r="E16" s="67" t="e">
        <f aca="false">IF(B16="","",VLOOKUP(B16,#REF!,3,0))</f>
        <v>#VALUE!</v>
      </c>
      <c r="F16" s="68" t="e">
        <f aca="false">IF(B16="","",VLOOKUP(B16,#REF!,6,0))</f>
        <v>#VALUE!</v>
      </c>
      <c r="G16" s="69" t="e">
        <f aca="false">IF(B16="","",VLOOKUP(B16,#REF!,2,0))</f>
        <v>#VALUE!</v>
      </c>
      <c r="H16" s="66" t="e">
        <f aca="false">IF(B16="","",VLOOKUP(B16,#REF!,3,0))</f>
        <v>#VALUE!</v>
      </c>
      <c r="I16" s="68" t="e">
        <f aca="false">IF(B16="","",VLOOKUP(B16,#REF!,4,0))</f>
        <v>#VALUE!</v>
      </c>
      <c r="J16" s="70" t="e">
        <f aca="false">IF($B16="","",IF(OR($A16=#REF!,$A16=#REF!),SUM(G16:I16),MAX(G16:I16)))</f>
        <v>#VALUE!</v>
      </c>
      <c r="K16" s="69" t="e">
        <f aca="false">IF(B16="","",VLOOKUP(B16,#REF!,2,0))</f>
        <v>#VALUE!</v>
      </c>
      <c r="L16" s="66" t="e">
        <f aca="false">IF(B16="","",VLOOKUP(B16,#REF!,3,0))</f>
        <v>#VALUE!</v>
      </c>
      <c r="M16" s="68" t="e">
        <f aca="false">IF(B16="","",VLOOKUP(B16,#REF!,4,0))</f>
        <v>#VALUE!</v>
      </c>
      <c r="N16" s="70" t="e">
        <f aca="false">IF($B16="","",IF(OR($A16=#REF!,$A16=#REF!),SUM(K16:M16),MAX(K16:M16)))</f>
        <v>#VALUE!</v>
      </c>
      <c r="O16" s="71" t="e">
        <f aca="false">IF(B16="","",J16+N16)</f>
        <v>#VALUE!</v>
      </c>
      <c r="P16" s="72" t="e">
        <f aca="false">IF(OR(B16="",$A16=#REF!,$A16=#REF!),"",IF(VLOOKUP(B16,#REF!,7,0)="F",O16*10^(0.75194503*LOG10(E16/175.508)^2),IF(VLOOKUP(B16,#REF!,7,0)="N",O16*10^(0.783497476*LOG10(E16/153.655)^2),"F/N?")))</f>
        <v>#VALUE!</v>
      </c>
      <c r="Q16" s="73"/>
      <c r="S16" s="63" t="s">
        <v>545</v>
      </c>
      <c r="V16" s="5" t="s">
        <v>5</v>
      </c>
      <c r="W16" s="5"/>
    </row>
    <row r="17" s="63" customFormat="true" ht="12.75" hidden="false" customHeight="false" outlineLevel="0" collapsed="false">
      <c r="A17" s="64" t="e">
        <f aca="false">IF(B17="","",VLOOKUP(B17,#REF!,8,0))</f>
        <v>#VALUE!</v>
      </c>
      <c r="B17" s="76" t="s">
        <v>561</v>
      </c>
      <c r="C17" s="65" t="e">
        <f aca="false">IF(B17="","",VLOOKUP(B17,#REF!,2,0))</f>
        <v>#VALUE!</v>
      </c>
      <c r="D17" s="66" t="e">
        <f aca="false">IF(B17="","",VLOOKUP(B17,#REF!,4,0))</f>
        <v>#VALUE!</v>
      </c>
      <c r="E17" s="67" t="e">
        <f aca="false">IF(B17="","",VLOOKUP(B17,#REF!,3,0))</f>
        <v>#VALUE!</v>
      </c>
      <c r="F17" s="68" t="e">
        <f aca="false">IF(B17="","",VLOOKUP(B17,#REF!,6,0))</f>
        <v>#VALUE!</v>
      </c>
      <c r="G17" s="69" t="e">
        <f aca="false">IF(B17="","",VLOOKUP(B17,#REF!,2,0))</f>
        <v>#VALUE!</v>
      </c>
      <c r="H17" s="66" t="e">
        <f aca="false">IF(B17="","",VLOOKUP(B17,#REF!,3,0))</f>
        <v>#VALUE!</v>
      </c>
      <c r="I17" s="68" t="e">
        <f aca="false">IF(B17="","",VLOOKUP(B17,#REF!,4,0))</f>
        <v>#VALUE!</v>
      </c>
      <c r="J17" s="70" t="e">
        <f aca="false">IF($B17="","",IF(OR($A17=#REF!,$A17=#REF!),SUM(G17:I17),MAX(G17:I17)))</f>
        <v>#VALUE!</v>
      </c>
      <c r="K17" s="69" t="e">
        <f aca="false">IF(B17="","",VLOOKUP(B17,#REF!,2,0))</f>
        <v>#VALUE!</v>
      </c>
      <c r="L17" s="66" t="e">
        <f aca="false">IF(B17="","",VLOOKUP(B17,#REF!,3,0))</f>
        <v>#VALUE!</v>
      </c>
      <c r="M17" s="68" t="e">
        <f aca="false">IF(B17="","",VLOOKUP(B17,#REF!,4,0))</f>
        <v>#VALUE!</v>
      </c>
      <c r="N17" s="70" t="e">
        <f aca="false">IF($B17="","",IF(OR($A17=#REF!,$A17=#REF!),SUM(K17:M17),MAX(K17:M17)))</f>
        <v>#VALUE!</v>
      </c>
      <c r="O17" s="71" t="e">
        <f aca="false">IF(B17="","",J17+N17)</f>
        <v>#VALUE!</v>
      </c>
      <c r="P17" s="72" t="e">
        <f aca="false">IF(OR(B17="",$A17=#REF!,$A17=#REF!),"",IF(VLOOKUP(B17,#REF!,7,0)="F",O17*10^(0.75194503*LOG10(E17/175.508)^2),IF(VLOOKUP(B17,#REF!,7,0)="N",O17*10^(0.783497476*LOG10(E17/153.655)^2),"F/N?")))</f>
        <v>#VALUE!</v>
      </c>
      <c r="Q17" s="73"/>
      <c r="S17" s="63" t="s">
        <v>562</v>
      </c>
      <c r="V17" s="5" t="s">
        <v>563</v>
      </c>
      <c r="W17" s="5"/>
    </row>
    <row r="18" s="63" customFormat="true" ht="12.75" hidden="false" customHeight="false" outlineLevel="0" collapsed="false">
      <c r="A18" s="64" t="e">
        <f aca="false">IF(B18="","",VLOOKUP(B18,#REF!,8,0))</f>
        <v>#VALUE!</v>
      </c>
      <c r="B18" s="77" t="s">
        <v>564</v>
      </c>
      <c r="C18" s="65" t="e">
        <f aca="false">IF(B18="","",VLOOKUP(B18,#REF!,2,0))</f>
        <v>#VALUE!</v>
      </c>
      <c r="D18" s="66" t="e">
        <f aca="false">IF(B18="","",VLOOKUP(B18,#REF!,4,0))</f>
        <v>#VALUE!</v>
      </c>
      <c r="E18" s="67" t="e">
        <f aca="false">IF(B18="","",VLOOKUP(B18,#REF!,3,0))</f>
        <v>#VALUE!</v>
      </c>
      <c r="F18" s="68" t="e">
        <f aca="false">IF(B18="","",VLOOKUP(B18,#REF!,6,0))</f>
        <v>#VALUE!</v>
      </c>
      <c r="G18" s="69" t="e">
        <f aca="false">IF(B18="","",VLOOKUP(B18,#REF!,2,0))</f>
        <v>#VALUE!</v>
      </c>
      <c r="H18" s="66" t="e">
        <f aca="false">IF(B18="","",VLOOKUP(B18,#REF!,3,0))</f>
        <v>#VALUE!</v>
      </c>
      <c r="I18" s="68" t="e">
        <f aca="false">IF(B18="","",VLOOKUP(B18,#REF!,4,0))</f>
        <v>#VALUE!</v>
      </c>
      <c r="J18" s="70" t="e">
        <f aca="false">IF($B18="","",IF(OR($A18=#REF!,$A18=#REF!),SUM(G18:I18),MAX(G18:I18)))</f>
        <v>#VALUE!</v>
      </c>
      <c r="K18" s="69" t="e">
        <f aca="false">IF(B18="","",VLOOKUP(B18,#REF!,2,0))</f>
        <v>#VALUE!</v>
      </c>
      <c r="L18" s="66" t="e">
        <f aca="false">IF(B18="","",VLOOKUP(B18,#REF!,3,0))</f>
        <v>#VALUE!</v>
      </c>
      <c r="M18" s="68" t="e">
        <f aca="false">IF(B18="","",VLOOKUP(B18,#REF!,4,0))</f>
        <v>#VALUE!</v>
      </c>
      <c r="N18" s="70" t="e">
        <f aca="false">IF($B18="","",IF(OR($A18=#REF!,$A18=#REF!),SUM(K18:M18),MAX(K18:M18)))</f>
        <v>#VALUE!</v>
      </c>
      <c r="O18" s="71" t="e">
        <f aca="false">IF(B18="","",J18+N18)</f>
        <v>#VALUE!</v>
      </c>
      <c r="P18" s="72" t="e">
        <f aca="false">IF(OR(B18="",$A18=#REF!,$A18=#REF!),"",IF(VLOOKUP(B18,#REF!,7,0)="F",O18*10^(0.75194503*LOG10(E18/175.508)^2),IF(VLOOKUP(B18,#REF!,7,0)="N",O18*10^(0.783497476*LOG10(E18/153.655)^2),"F/N?")))</f>
        <v>#VALUE!</v>
      </c>
      <c r="Q18" s="73"/>
      <c r="S18" s="63" t="s">
        <v>565</v>
      </c>
      <c r="V18" s="5" t="s">
        <v>566</v>
      </c>
      <c r="W18" s="5"/>
    </row>
    <row r="19" s="63" customFormat="true" ht="12.75" hidden="false" customHeight="false" outlineLevel="0" collapsed="false">
      <c r="A19" s="64" t="e">
        <f aca="false">IF(B19="","",VLOOKUP(B19,#REF!,8,0))</f>
        <v>#VALUE!</v>
      </c>
      <c r="B19" s="78" t="s">
        <v>567</v>
      </c>
      <c r="C19" s="65" t="e">
        <f aca="false">IF(B19="","",VLOOKUP(B19,#REF!,2,0))</f>
        <v>#VALUE!</v>
      </c>
      <c r="D19" s="66" t="e">
        <f aca="false">IF(B19="","",VLOOKUP(B19,#REF!,4,0))</f>
        <v>#VALUE!</v>
      </c>
      <c r="E19" s="67" t="e">
        <f aca="false">IF(B19="","",VLOOKUP(B19,#REF!,3,0))</f>
        <v>#VALUE!</v>
      </c>
      <c r="F19" s="68" t="e">
        <f aca="false">IF(B19="","",VLOOKUP(B19,#REF!,6,0))</f>
        <v>#VALUE!</v>
      </c>
      <c r="G19" s="69" t="e">
        <f aca="false">IF(B19="","",VLOOKUP(B19,#REF!,2,0))</f>
        <v>#VALUE!</v>
      </c>
      <c r="H19" s="66" t="e">
        <f aca="false">IF(B19="","",VLOOKUP(B19,#REF!,3,0))</f>
        <v>#VALUE!</v>
      </c>
      <c r="I19" s="68" t="e">
        <f aca="false">IF(B19="","",VLOOKUP(B19,#REF!,4,0))</f>
        <v>#VALUE!</v>
      </c>
      <c r="J19" s="70" t="e">
        <f aca="false">IF($B19="","",IF(OR($A19=#REF!,$A19=#REF!),SUM(G19:I19),MAX(G19:I19)))</f>
        <v>#VALUE!</v>
      </c>
      <c r="K19" s="69" t="e">
        <f aca="false">IF(B19="","",VLOOKUP(B19,#REF!,2,0))</f>
        <v>#VALUE!</v>
      </c>
      <c r="L19" s="66" t="e">
        <f aca="false">IF(B19="","",VLOOKUP(B19,#REF!,3,0))</f>
        <v>#VALUE!</v>
      </c>
      <c r="M19" s="68" t="e">
        <f aca="false">IF(B19="","",VLOOKUP(B19,#REF!,4,0))</f>
        <v>#VALUE!</v>
      </c>
      <c r="N19" s="70" t="e">
        <f aca="false">IF($B19="","",IF(OR($A19=#REF!,$A19=#REF!),SUM(K19:M19),MAX(K19:M19)))</f>
        <v>#VALUE!</v>
      </c>
      <c r="O19" s="71" t="e">
        <f aca="false">IF(B19="","",J19+N19)</f>
        <v>#VALUE!</v>
      </c>
      <c r="P19" s="72" t="e">
        <f aca="false">IF(OR(B19="",$A19=#REF!,$A19=#REF!),"",IF(VLOOKUP(B19,#REF!,7,0)="F",O19*10^(0.75194503*LOG10(E19/175.508)^2),IF(VLOOKUP(B19,#REF!,7,0)="N",O19*10^(0.783497476*LOG10(E19/153.655)^2),"F/N?")))</f>
        <v>#VALUE!</v>
      </c>
      <c r="Q19" s="73"/>
      <c r="S19" s="63" t="s">
        <v>568</v>
      </c>
      <c r="V19" s="5" t="s">
        <v>569</v>
      </c>
      <c r="W19" s="5"/>
    </row>
    <row r="20" s="63" customFormat="true" ht="12.75" hidden="false" customHeight="false" outlineLevel="0" collapsed="false">
      <c r="A20" s="64" t="e">
        <f aca="false">IF(B20="","",VLOOKUP(B20,#REF!,8,0))</f>
        <v>#VALUE!</v>
      </c>
      <c r="B20" s="52" t="s">
        <v>570</v>
      </c>
      <c r="C20" s="65" t="e">
        <f aca="false">IF(B20="","",VLOOKUP(B20,#REF!,2,0))</f>
        <v>#VALUE!</v>
      </c>
      <c r="D20" s="66" t="e">
        <f aca="false">IF(B20="","",VLOOKUP(B20,#REF!,4,0))</f>
        <v>#VALUE!</v>
      </c>
      <c r="E20" s="67" t="e">
        <f aca="false">IF(B20="","",VLOOKUP(B20,#REF!,3,0))</f>
        <v>#VALUE!</v>
      </c>
      <c r="F20" s="68" t="e">
        <f aca="false">IF(B20="","",VLOOKUP(B20,#REF!,6,0))</f>
        <v>#VALUE!</v>
      </c>
      <c r="G20" s="69" t="e">
        <f aca="false">IF(B20="","",VLOOKUP(B20,#REF!,2,0))</f>
        <v>#VALUE!</v>
      </c>
      <c r="H20" s="66" t="e">
        <f aca="false">IF(B20="","",VLOOKUP(B20,#REF!,3,0))</f>
        <v>#VALUE!</v>
      </c>
      <c r="I20" s="68" t="e">
        <f aca="false">IF(B20="","",VLOOKUP(B20,#REF!,4,0))</f>
        <v>#VALUE!</v>
      </c>
      <c r="J20" s="70" t="e">
        <f aca="false">IF($B20="","",IF(OR($A20=#REF!,$A20=#REF!),SUM(G20:I20),MAX(G20:I20)))</f>
        <v>#VALUE!</v>
      </c>
      <c r="K20" s="69" t="e">
        <f aca="false">IF(B20="","",VLOOKUP(B20,#REF!,2,0))</f>
        <v>#VALUE!</v>
      </c>
      <c r="L20" s="66" t="e">
        <f aca="false">IF(B20="","",VLOOKUP(B20,#REF!,3,0))</f>
        <v>#VALUE!</v>
      </c>
      <c r="M20" s="68" t="e">
        <f aca="false">IF(B20="","",VLOOKUP(B20,#REF!,4,0))</f>
        <v>#VALUE!</v>
      </c>
      <c r="N20" s="70" t="e">
        <f aca="false">IF($B20="","",IF(OR($A20=#REF!,$A20=#REF!),SUM(K20:M20),MAX(K20:M20)))</f>
        <v>#VALUE!</v>
      </c>
      <c r="O20" s="71" t="e">
        <f aca="false">IF(B20="","",J20+N20)</f>
        <v>#VALUE!</v>
      </c>
      <c r="P20" s="72" t="e">
        <f aca="false">IF(OR(B20="",$A20=#REF!,$A20=#REF!),"",IF(VLOOKUP(B20,#REF!,7,0)="F",O20*10^(0.75194503*LOG10(E20/175.508)^2),IF(VLOOKUP(B20,#REF!,7,0)="N",O20*10^(0.783497476*LOG10(E20/153.655)^2),"F/N?")))</f>
        <v>#VALUE!</v>
      </c>
      <c r="Q20" s="73"/>
      <c r="S20" s="63" t="s">
        <v>571</v>
      </c>
    </row>
    <row r="21" s="63" customFormat="true" ht="12.75" hidden="false" customHeight="false" outlineLevel="0" collapsed="false">
      <c r="A21" s="64" t="e">
        <f aca="false">IF(B21="","",VLOOKUP(B21,#REF!,8,0))</f>
        <v>#VALUE!</v>
      </c>
      <c r="B21" s="52" t="s">
        <v>572</v>
      </c>
      <c r="C21" s="65" t="e">
        <f aca="false">IF(B21="","",VLOOKUP(B21,#REF!,2,0))</f>
        <v>#VALUE!</v>
      </c>
      <c r="D21" s="66" t="e">
        <f aca="false">IF(B21="","",VLOOKUP(B21,#REF!,4,0))</f>
        <v>#VALUE!</v>
      </c>
      <c r="E21" s="67" t="e">
        <f aca="false">IF(B21="","",VLOOKUP(B21,#REF!,3,0))</f>
        <v>#VALUE!</v>
      </c>
      <c r="F21" s="68" t="e">
        <f aca="false">IF(B21="","",VLOOKUP(B21,#REF!,6,0))</f>
        <v>#VALUE!</v>
      </c>
      <c r="G21" s="69" t="e">
        <f aca="false">IF(B21="","",VLOOKUP(B21,#REF!,2,0))</f>
        <v>#VALUE!</v>
      </c>
      <c r="H21" s="66" t="e">
        <f aca="false">IF(B21="","",VLOOKUP(B21,#REF!,3,0))</f>
        <v>#VALUE!</v>
      </c>
      <c r="I21" s="68" t="e">
        <f aca="false">IF(B21="","",VLOOKUP(B21,#REF!,4,0))</f>
        <v>#VALUE!</v>
      </c>
      <c r="J21" s="70" t="e">
        <f aca="false">IF($B21="","",IF(OR($A21=#REF!,$A21=#REF!),SUM(G21:I21),MAX(G21:I21)))</f>
        <v>#VALUE!</v>
      </c>
      <c r="K21" s="69" t="e">
        <f aca="false">IF(B21="","",VLOOKUP(B21,#REF!,2,0))</f>
        <v>#VALUE!</v>
      </c>
      <c r="L21" s="66" t="e">
        <f aca="false">IF(B21="","",VLOOKUP(B21,#REF!,3,0))</f>
        <v>#VALUE!</v>
      </c>
      <c r="M21" s="68" t="e">
        <f aca="false">IF(B21="","",VLOOKUP(B21,#REF!,4,0))</f>
        <v>#VALUE!</v>
      </c>
      <c r="N21" s="70" t="e">
        <f aca="false">IF($B21="","",IF(OR($A21=#REF!,$A21=#REF!),SUM(K21:M21),MAX(K21:M21)))</f>
        <v>#VALUE!</v>
      </c>
      <c r="O21" s="71" t="e">
        <f aca="false">IF(B21="","",J21+N21)</f>
        <v>#VALUE!</v>
      </c>
      <c r="P21" s="72" t="e">
        <f aca="false">IF(OR(B21="",$A21=#REF!,$A21=#REF!),"",IF(VLOOKUP(B21,#REF!,7,0)="F",O21*10^(0.75194503*LOG10(E21/175.508)^2),IF(VLOOKUP(B21,#REF!,7,0)="N",O21*10^(0.783497476*LOG10(E21/153.655)^2),"F/N?")))</f>
        <v>#VALUE!</v>
      </c>
      <c r="Q21" s="73"/>
      <c r="S21" s="63" t="s">
        <v>543</v>
      </c>
    </row>
    <row r="22" s="63" customFormat="true" ht="12.75" hidden="false" customHeight="false" outlineLevel="0" collapsed="false">
      <c r="A22" s="64" t="e">
        <f aca="false">IF(B22="","",VLOOKUP(B22,#REF!,8,0))</f>
        <v>#VALUE!</v>
      </c>
      <c r="B22" s="78" t="s">
        <v>573</v>
      </c>
      <c r="C22" s="65" t="e">
        <f aca="false">IF(B22="","",VLOOKUP(B22,#REF!,2,0))</f>
        <v>#VALUE!</v>
      </c>
      <c r="D22" s="66" t="e">
        <f aca="false">IF(B22="","",VLOOKUP(B22,#REF!,4,0))</f>
        <v>#VALUE!</v>
      </c>
      <c r="E22" s="67" t="e">
        <f aca="false">IF(B22="","",VLOOKUP(B22,#REF!,3,0))</f>
        <v>#VALUE!</v>
      </c>
      <c r="F22" s="68" t="e">
        <f aca="false">IF(B22="","",VLOOKUP(B22,#REF!,6,0))</f>
        <v>#VALUE!</v>
      </c>
      <c r="G22" s="69" t="e">
        <f aca="false">IF(B22="","",VLOOKUP(B22,#REF!,2,0))</f>
        <v>#VALUE!</v>
      </c>
      <c r="H22" s="66" t="e">
        <f aca="false">IF(B22="","",VLOOKUP(B22,#REF!,3,0))</f>
        <v>#VALUE!</v>
      </c>
      <c r="I22" s="68" t="e">
        <f aca="false">IF(B22="","",VLOOKUP(B22,#REF!,4,0))</f>
        <v>#VALUE!</v>
      </c>
      <c r="J22" s="70" t="e">
        <f aca="false">IF($B22="","",IF(OR($A22=#REF!,$A22=#REF!),SUM(G22:I22),MAX(G22:I22)))</f>
        <v>#VALUE!</v>
      </c>
      <c r="K22" s="69" t="e">
        <f aca="false">IF(B22="","",VLOOKUP(B22,#REF!,2,0))</f>
        <v>#VALUE!</v>
      </c>
      <c r="L22" s="66" t="e">
        <f aca="false">IF(B22="","",VLOOKUP(B22,#REF!,3,0))</f>
        <v>#VALUE!</v>
      </c>
      <c r="M22" s="68" t="e">
        <f aca="false">IF(B22="","",VLOOKUP(B22,#REF!,4,0))</f>
        <v>#VALUE!</v>
      </c>
      <c r="N22" s="70" t="e">
        <f aca="false">IF($B22="","",IF(OR($A22=#REF!,$A22=#REF!),SUM(K22:M22),MAX(K22:M22)))</f>
        <v>#VALUE!</v>
      </c>
      <c r="O22" s="71" t="e">
        <f aca="false">IF(B22="","",J22+N22)</f>
        <v>#VALUE!</v>
      </c>
      <c r="P22" s="72" t="e">
        <f aca="false">IF(OR(B22="",$A22=#REF!,$A22=#REF!),"",IF(VLOOKUP(B22,#REF!,7,0)="F",O22*10^(0.75194503*LOG10(E22/175.508)^2),IF(VLOOKUP(B22,#REF!,7,0)="N",O22*10^(0.783497476*LOG10(E22/153.655)^2),"F/N?")))</f>
        <v>#VALUE!</v>
      </c>
      <c r="Q22" s="73"/>
      <c r="S22" s="63" t="s">
        <v>554</v>
      </c>
    </row>
    <row r="23" s="63" customFormat="true" ht="12.75" hidden="false" customHeight="false" outlineLevel="0" collapsed="false">
      <c r="A23" s="64" t="e">
        <f aca="false">IF(B23="","",VLOOKUP(B23,#REF!,8,0))</f>
        <v>#VALUE!</v>
      </c>
      <c r="B23" s="79" t="s">
        <v>574</v>
      </c>
      <c r="C23" s="65" t="e">
        <f aca="false">IF(B23="","",VLOOKUP(B23,#REF!,2,0))</f>
        <v>#VALUE!</v>
      </c>
      <c r="D23" s="66" t="e">
        <f aca="false">IF(B23="","",VLOOKUP(B23,#REF!,4,0))</f>
        <v>#VALUE!</v>
      </c>
      <c r="E23" s="67" t="e">
        <f aca="false">IF(B23="","",VLOOKUP(B23,#REF!,3,0))</f>
        <v>#VALUE!</v>
      </c>
      <c r="F23" s="68" t="e">
        <f aca="false">IF(B23="","",VLOOKUP(B23,#REF!,6,0))</f>
        <v>#VALUE!</v>
      </c>
      <c r="G23" s="69" t="e">
        <f aca="false">IF(B23="","",VLOOKUP(B23,#REF!,2,0))</f>
        <v>#VALUE!</v>
      </c>
      <c r="H23" s="66" t="e">
        <f aca="false">IF(B23="","",VLOOKUP(B23,#REF!,3,0))</f>
        <v>#VALUE!</v>
      </c>
      <c r="I23" s="68" t="e">
        <f aca="false">IF(B23="","",VLOOKUP(B23,#REF!,4,0))</f>
        <v>#VALUE!</v>
      </c>
      <c r="J23" s="70" t="e">
        <f aca="false">IF($B23="","",IF(OR($A23=#REF!,$A23=#REF!),SUM(G23:I23),MAX(G23:I23)))</f>
        <v>#VALUE!</v>
      </c>
      <c r="K23" s="69" t="e">
        <f aca="false">IF(B23="","",VLOOKUP(B23,#REF!,2,0))</f>
        <v>#VALUE!</v>
      </c>
      <c r="L23" s="66" t="e">
        <f aca="false">IF(B23="","",VLOOKUP(B23,#REF!,3,0))</f>
        <v>#VALUE!</v>
      </c>
      <c r="M23" s="68" t="e">
        <f aca="false">IF(B23="","",VLOOKUP(B23,#REF!,4,0))</f>
        <v>#VALUE!</v>
      </c>
      <c r="N23" s="70" t="e">
        <f aca="false">IF($B23="","",IF(OR($A23=#REF!,$A23=#REF!),SUM(K23:M23),MAX(K23:M23)))</f>
        <v>#VALUE!</v>
      </c>
      <c r="O23" s="71" t="e">
        <f aca="false">IF(B23="","",J23+N23)</f>
        <v>#VALUE!</v>
      </c>
      <c r="P23" s="72" t="e">
        <f aca="false">IF(OR(B23="",$A23=#REF!,$A23=#REF!),"",IF(VLOOKUP(B23,#REF!,7,0)="F",O23*10^(0.75194503*LOG10(E23/175.508)^2),IF(VLOOKUP(B23,#REF!,7,0)="N",O23*10^(0.783497476*LOG10(E23/153.655)^2),"F/N?")))</f>
        <v>#VALUE!</v>
      </c>
      <c r="Q23" s="73"/>
      <c r="S23" s="63" t="s">
        <v>575</v>
      </c>
      <c r="AA23" s="5"/>
    </row>
    <row r="24" s="63" customFormat="true" ht="12.75" hidden="false" customHeight="false" outlineLevel="0" collapsed="false">
      <c r="A24" s="64" t="e">
        <f aca="false">IF(B24="","",VLOOKUP(B24,#REF!,8,0))</f>
        <v>#VALUE!</v>
      </c>
      <c r="B24" s="80" t="s">
        <v>576</v>
      </c>
      <c r="C24" s="65" t="e">
        <f aca="false">IF(B24="","",VLOOKUP(B24,#REF!,2,0))</f>
        <v>#VALUE!</v>
      </c>
      <c r="D24" s="66" t="e">
        <f aca="false">IF(B24="","",VLOOKUP(B24,#REF!,4,0))</f>
        <v>#VALUE!</v>
      </c>
      <c r="E24" s="67" t="e">
        <f aca="false">IF(B24="","",VLOOKUP(B24,#REF!,3,0))</f>
        <v>#VALUE!</v>
      </c>
      <c r="F24" s="68" t="e">
        <f aca="false">IF(B24="","",VLOOKUP(B24,#REF!,6,0))</f>
        <v>#VALUE!</v>
      </c>
      <c r="G24" s="69" t="e">
        <f aca="false">IF(B24="","",VLOOKUP(B24,#REF!,2,0))</f>
        <v>#VALUE!</v>
      </c>
      <c r="H24" s="66" t="e">
        <f aca="false">IF(B24="","",VLOOKUP(B24,#REF!,3,0))</f>
        <v>#VALUE!</v>
      </c>
      <c r="I24" s="68" t="e">
        <f aca="false">IF(B24="","",VLOOKUP(B24,#REF!,4,0))</f>
        <v>#VALUE!</v>
      </c>
      <c r="J24" s="70" t="e">
        <f aca="false">IF($B24="","",IF(OR($A24=#REF!,$A24=#REF!),SUM(G24:I24),MAX(G24:I24)))</f>
        <v>#VALUE!</v>
      </c>
      <c r="K24" s="69" t="e">
        <f aca="false">IF(B24="","",VLOOKUP(B24,#REF!,2,0))</f>
        <v>#VALUE!</v>
      </c>
      <c r="L24" s="66" t="e">
        <f aca="false">IF(B24="","",VLOOKUP(B24,#REF!,3,0))</f>
        <v>#VALUE!</v>
      </c>
      <c r="M24" s="68" t="e">
        <f aca="false">IF(B24="","",VLOOKUP(B24,#REF!,4,0))</f>
        <v>#VALUE!</v>
      </c>
      <c r="N24" s="70" t="e">
        <f aca="false">IF($B24="","",IF(OR($A24=#REF!,$A24=#REF!),SUM(K24:M24),MAX(K24:M24)))</f>
        <v>#VALUE!</v>
      </c>
      <c r="O24" s="71" t="e">
        <f aca="false">IF(B24="","",J24+N24)</f>
        <v>#VALUE!</v>
      </c>
      <c r="P24" s="72" t="e">
        <f aca="false">IF(OR(B24="",$A24=#REF!,$A24=#REF!),"",IF(VLOOKUP(B24,#REF!,7,0)="F",O24*10^(0.75194503*LOG10(E24/175.508)^2),IF(VLOOKUP(B24,#REF!,7,0)="N",O24*10^(0.783497476*LOG10(E24/153.655)^2),"F/N?")))</f>
        <v>#VALUE!</v>
      </c>
      <c r="Q24" s="73"/>
      <c r="S24" s="63" t="s">
        <v>577</v>
      </c>
    </row>
    <row r="25" s="63" customFormat="true" ht="12.75" hidden="false" customHeight="false" outlineLevel="0" collapsed="false">
      <c r="A25" s="64" t="e">
        <f aca="false">IF(B25="","",VLOOKUP(B25,#REF!,8,0))</f>
        <v>#VALUE!</v>
      </c>
      <c r="B25" s="52" t="s">
        <v>565</v>
      </c>
      <c r="C25" s="65" t="e">
        <f aca="false">IF(B25="","",VLOOKUP(B25,#REF!,2,0))</f>
        <v>#VALUE!</v>
      </c>
      <c r="D25" s="66" t="e">
        <f aca="false">IF(B25="","",VLOOKUP(B25,#REF!,4,0))</f>
        <v>#VALUE!</v>
      </c>
      <c r="E25" s="67" t="e">
        <f aca="false">IF(B25="","",VLOOKUP(B25,#REF!,3,0))</f>
        <v>#VALUE!</v>
      </c>
      <c r="F25" s="68" t="e">
        <f aca="false">IF(B25="","",VLOOKUP(B25,#REF!,6,0))</f>
        <v>#VALUE!</v>
      </c>
      <c r="G25" s="69" t="e">
        <f aca="false">IF(B25="","",VLOOKUP(B25,#REF!,2,0))</f>
        <v>#VALUE!</v>
      </c>
      <c r="H25" s="66" t="e">
        <f aca="false">IF(B25="","",VLOOKUP(B25,#REF!,3,0))</f>
        <v>#VALUE!</v>
      </c>
      <c r="I25" s="68" t="e">
        <f aca="false">IF(B25="","",VLOOKUP(B25,#REF!,4,0))</f>
        <v>#VALUE!</v>
      </c>
      <c r="J25" s="70" t="e">
        <f aca="false">IF($B25="","",IF(OR($A25=#REF!,$A25=#REF!),SUM(G25:I25),MAX(G25:I25)))</f>
        <v>#VALUE!</v>
      </c>
      <c r="K25" s="69" t="e">
        <f aca="false">IF(B25="","",VLOOKUP(B25,#REF!,2,0))</f>
        <v>#VALUE!</v>
      </c>
      <c r="L25" s="66" t="e">
        <f aca="false">IF(B25="","",VLOOKUP(B25,#REF!,3,0))</f>
        <v>#VALUE!</v>
      </c>
      <c r="M25" s="68" t="e">
        <f aca="false">IF(B25="","",VLOOKUP(B25,#REF!,4,0))</f>
        <v>#VALUE!</v>
      </c>
      <c r="N25" s="70" t="e">
        <f aca="false">IF($B25="","",IF(OR($A25=#REF!,$A25=#REF!),SUM(K25:M25),MAX(K25:M25)))</f>
        <v>#VALUE!</v>
      </c>
      <c r="O25" s="71" t="e">
        <f aca="false">IF(B25="","",J25+N25)</f>
        <v>#VALUE!</v>
      </c>
      <c r="P25" s="72" t="e">
        <f aca="false">IF(OR(B25="",$A25=#REF!,$A25=#REF!),"",IF(VLOOKUP(B25,#REF!,7,0)="F",O25*10^(0.75194503*LOG10(E25/175.508)^2),IF(VLOOKUP(B25,#REF!,7,0)="N",O25*10^(0.783497476*LOG10(E25/153.655)^2),"F/N?")))</f>
        <v>#VALUE!</v>
      </c>
      <c r="Q25" s="73"/>
      <c r="S25" s="81" t="s">
        <v>578</v>
      </c>
    </row>
    <row r="26" s="63" customFormat="true" ht="12.75" hidden="false" customHeight="false" outlineLevel="0" collapsed="false">
      <c r="A26" s="64" t="e">
        <f aca="false">IF(B26="","",VLOOKUP(B26,#REF!,8,0))</f>
        <v>#VALUE!</v>
      </c>
      <c r="B26" s="82" t="s">
        <v>549</v>
      </c>
      <c r="C26" s="65" t="e">
        <f aca="false">IF(B26="","",VLOOKUP(B26,#REF!,2,0))</f>
        <v>#VALUE!</v>
      </c>
      <c r="D26" s="66" t="e">
        <f aca="false">IF(B26="","",VLOOKUP(B26,#REF!,4,0))</f>
        <v>#VALUE!</v>
      </c>
      <c r="E26" s="67" t="e">
        <f aca="false">IF(B26="","",VLOOKUP(B26,#REF!,3,0))</f>
        <v>#VALUE!</v>
      </c>
      <c r="F26" s="68" t="e">
        <f aca="false">IF(B26="","",VLOOKUP(B26,#REF!,6,0))</f>
        <v>#VALUE!</v>
      </c>
      <c r="G26" s="69" t="e">
        <f aca="false">IF(B26="","",VLOOKUP(B26,#REF!,2,0))</f>
        <v>#VALUE!</v>
      </c>
      <c r="H26" s="66" t="e">
        <f aca="false">IF(B26="","",VLOOKUP(B26,#REF!,3,0))</f>
        <v>#VALUE!</v>
      </c>
      <c r="I26" s="68" t="e">
        <f aca="false">IF(B26="","",VLOOKUP(B26,#REF!,4,0))</f>
        <v>#VALUE!</v>
      </c>
      <c r="J26" s="70" t="e">
        <f aca="false">IF($B26="","",IF(OR($A26=#REF!,$A26=#REF!),SUM(G26:I26),MAX(G26:I26)))</f>
        <v>#VALUE!</v>
      </c>
      <c r="K26" s="69" t="e">
        <f aca="false">IF(B26="","",VLOOKUP(B26,#REF!,2,0))</f>
        <v>#VALUE!</v>
      </c>
      <c r="L26" s="66" t="e">
        <f aca="false">IF(B26="","",VLOOKUP(B26,#REF!,3,0))</f>
        <v>#VALUE!</v>
      </c>
      <c r="M26" s="68" t="e">
        <f aca="false">IF(B26="","",VLOOKUP(B26,#REF!,4,0))</f>
        <v>#VALUE!</v>
      </c>
      <c r="N26" s="70" t="e">
        <f aca="false">IF($B26="","",IF(OR($A26=#REF!,$A26=#REF!),SUM(K26:M26),MAX(K26:M26)))</f>
        <v>#VALUE!</v>
      </c>
      <c r="O26" s="71" t="e">
        <f aca="false">IF(B26="","",J26+N26)</f>
        <v>#VALUE!</v>
      </c>
      <c r="P26" s="72" t="e">
        <f aca="false">IF(OR(B26="",$A26=#REF!,$A26=#REF!),"",IF(VLOOKUP(B26,#REF!,7,0)="F",O26*10^(0.75194503*LOG10(E26/175.508)^2),IF(VLOOKUP(B26,#REF!,7,0)="N",O26*10^(0.783497476*LOG10(E26/153.655)^2),"F/N?")))</f>
        <v>#VALUE!</v>
      </c>
      <c r="Q26" s="73"/>
      <c r="S26" s="81" t="s">
        <v>579</v>
      </c>
    </row>
    <row r="27" s="63" customFormat="true" ht="12.75" hidden="false" customHeight="false" outlineLevel="0" collapsed="false">
      <c r="A27" s="64" t="e">
        <f aca="false">IF(B27="","",VLOOKUP(B27,#REF!,8,0))</f>
        <v>#VALUE!</v>
      </c>
      <c r="B27" s="52" t="s">
        <v>571</v>
      </c>
      <c r="C27" s="65" t="e">
        <f aca="false">IF(B27="","",VLOOKUP(B27,#REF!,2,0))</f>
        <v>#VALUE!</v>
      </c>
      <c r="D27" s="66" t="e">
        <f aca="false">IF(B27="","",VLOOKUP(B27,#REF!,4,0))</f>
        <v>#VALUE!</v>
      </c>
      <c r="E27" s="67" t="e">
        <f aca="false">IF(B27="","",VLOOKUP(B27,#REF!,3,0))</f>
        <v>#VALUE!</v>
      </c>
      <c r="F27" s="68" t="e">
        <f aca="false">IF(B27="","",VLOOKUP(B27,#REF!,6,0))</f>
        <v>#VALUE!</v>
      </c>
      <c r="G27" s="69" t="e">
        <f aca="false">IF(B27="","",VLOOKUP(B27,#REF!,2,0))</f>
        <v>#VALUE!</v>
      </c>
      <c r="H27" s="66" t="e">
        <f aca="false">IF(B27="","",VLOOKUP(B27,#REF!,3,0))</f>
        <v>#VALUE!</v>
      </c>
      <c r="I27" s="68" t="e">
        <f aca="false">IF(B27="","",VLOOKUP(B27,#REF!,4,0))</f>
        <v>#VALUE!</v>
      </c>
      <c r="J27" s="70" t="e">
        <f aca="false">IF($B27="","",IF(OR($A27=#REF!,$A27=#REF!),SUM(G27:I27),MAX(G27:I27)))</f>
        <v>#VALUE!</v>
      </c>
      <c r="K27" s="69" t="e">
        <f aca="false">IF(B27="","",VLOOKUP(B27,#REF!,2,0))</f>
        <v>#VALUE!</v>
      </c>
      <c r="L27" s="66" t="e">
        <f aca="false">IF(B27="","",VLOOKUP(B27,#REF!,3,0))</f>
        <v>#VALUE!</v>
      </c>
      <c r="M27" s="68" t="e">
        <f aca="false">IF(B27="","",VLOOKUP(B27,#REF!,4,0))</f>
        <v>#VALUE!</v>
      </c>
      <c r="N27" s="70" t="e">
        <f aca="false">IF($B27="","",IF(OR($A27=#REF!,$A27=#REF!),SUM(K27:M27),MAX(K27:M27)))</f>
        <v>#VALUE!</v>
      </c>
      <c r="O27" s="71" t="e">
        <f aca="false">IF(B27="","",J27+N27)</f>
        <v>#VALUE!</v>
      </c>
      <c r="P27" s="72" t="e">
        <f aca="false">IF(OR(B27="",$A27=#REF!,$A27=#REF!),"",IF(VLOOKUP(B27,#REF!,7,0)="F",O27*10^(0.75194503*LOG10(E27/175.508)^2),IF(VLOOKUP(B27,#REF!,7,0)="N",O27*10^(0.783497476*LOG10(E27/153.655)^2),"F/N?")))</f>
        <v>#VALUE!</v>
      </c>
      <c r="Q27" s="73"/>
      <c r="S27" s="81" t="s">
        <v>580</v>
      </c>
    </row>
    <row r="28" s="63" customFormat="true" ht="12.75" hidden="false" customHeight="false" outlineLevel="0" collapsed="false">
      <c r="A28" s="64" t="e">
        <f aca="false">IF(B28="","",VLOOKUP(B28,#REF!,8,0))</f>
        <v>#VALUE!</v>
      </c>
      <c r="B28" s="52" t="s">
        <v>562</v>
      </c>
      <c r="C28" s="65" t="e">
        <f aca="false">IF(B28="","",VLOOKUP(B28,#REF!,2,0))</f>
        <v>#VALUE!</v>
      </c>
      <c r="D28" s="66" t="e">
        <f aca="false">IF(B28="","",VLOOKUP(B28,#REF!,4,0))</f>
        <v>#VALUE!</v>
      </c>
      <c r="E28" s="67" t="e">
        <f aca="false">IF(B28="","",VLOOKUP(B28,#REF!,3,0))</f>
        <v>#VALUE!</v>
      </c>
      <c r="F28" s="68" t="e">
        <f aca="false">IF(B28="","",VLOOKUP(B28,#REF!,6,0))</f>
        <v>#VALUE!</v>
      </c>
      <c r="G28" s="69" t="e">
        <f aca="false">IF(B28="","",VLOOKUP(B28,#REF!,2,0))</f>
        <v>#VALUE!</v>
      </c>
      <c r="H28" s="66" t="e">
        <f aca="false">IF(B28="","",VLOOKUP(B28,#REF!,3,0))</f>
        <v>#VALUE!</v>
      </c>
      <c r="I28" s="68" t="e">
        <f aca="false">IF(B28="","",VLOOKUP(B28,#REF!,4,0))</f>
        <v>#VALUE!</v>
      </c>
      <c r="J28" s="70" t="e">
        <f aca="false">IF($B28="","",IF(OR($A28=#REF!,$A28=#REF!),SUM(G28:I28),MAX(G28:I28)))</f>
        <v>#VALUE!</v>
      </c>
      <c r="K28" s="69" t="e">
        <f aca="false">IF(B28="","",VLOOKUP(B28,#REF!,2,0))</f>
        <v>#VALUE!</v>
      </c>
      <c r="L28" s="66" t="e">
        <f aca="false">IF(B28="","",VLOOKUP(B28,#REF!,3,0))</f>
        <v>#VALUE!</v>
      </c>
      <c r="M28" s="68" t="e">
        <f aca="false">IF(B28="","",VLOOKUP(B28,#REF!,4,0))</f>
        <v>#VALUE!</v>
      </c>
      <c r="N28" s="70" t="e">
        <f aca="false">IF($B28="","",IF(OR($A28=#REF!,$A28=#REF!),SUM(K28:M28),MAX(K28:M28)))</f>
        <v>#VALUE!</v>
      </c>
      <c r="O28" s="71" t="e">
        <f aca="false">IF(B28="","",J28+N28)</f>
        <v>#VALUE!</v>
      </c>
      <c r="P28" s="72" t="e">
        <f aca="false">IF(OR(B28="",$A28=#REF!,$A28=#REF!),"",IF(VLOOKUP(B28,#REF!,7,0)="F",O28*10^(0.75194503*LOG10(E28/175.508)^2),IF(VLOOKUP(B28,#REF!,7,0)="N",O28*10^(0.783497476*LOG10(E28/153.655)^2),"F/N?")))</f>
        <v>#VALUE!</v>
      </c>
      <c r="Q28" s="73"/>
      <c r="S28" s="81" t="s">
        <v>581</v>
      </c>
    </row>
    <row r="29" s="63" customFormat="true" ht="12.75" hidden="false" customHeight="false" outlineLevel="0" collapsed="false">
      <c r="A29" s="64" t="e">
        <f aca="false">IF(B29="","",VLOOKUP(B29,#REF!,8,0))</f>
        <v>#VALUE!</v>
      </c>
      <c r="B29" s="82" t="s">
        <v>580</v>
      </c>
      <c r="C29" s="65" t="e">
        <f aca="false">IF(B29="","",VLOOKUP(B29,#REF!,2,0))</f>
        <v>#VALUE!</v>
      </c>
      <c r="D29" s="66" t="e">
        <f aca="false">IF(B29="","",VLOOKUP(B29,#REF!,4,0))</f>
        <v>#VALUE!</v>
      </c>
      <c r="E29" s="67" t="e">
        <f aca="false">IF(B29="","",VLOOKUP(B29,#REF!,3,0))</f>
        <v>#VALUE!</v>
      </c>
      <c r="F29" s="68" t="e">
        <f aca="false">IF(B29="","",VLOOKUP(B29,#REF!,6,0))</f>
        <v>#VALUE!</v>
      </c>
      <c r="G29" s="69" t="e">
        <f aca="false">IF(B29="","",VLOOKUP(B29,#REF!,2,0))</f>
        <v>#VALUE!</v>
      </c>
      <c r="H29" s="66" t="e">
        <f aca="false">IF(B29="","",VLOOKUP(B29,#REF!,3,0))</f>
        <v>#VALUE!</v>
      </c>
      <c r="I29" s="68" t="e">
        <f aca="false">IF(B29="","",VLOOKUP(B29,#REF!,4,0))</f>
        <v>#VALUE!</v>
      </c>
      <c r="J29" s="70" t="e">
        <f aca="false">IF($B29="","",IF(OR($A29=#REF!,$A29=#REF!),SUM(G29:I29),MAX(G29:I29)))</f>
        <v>#VALUE!</v>
      </c>
      <c r="K29" s="69" t="e">
        <f aca="false">IF(B29="","",VLOOKUP(B29,#REF!,2,0))</f>
        <v>#VALUE!</v>
      </c>
      <c r="L29" s="66" t="e">
        <f aca="false">IF(B29="","",VLOOKUP(B29,#REF!,3,0))</f>
        <v>#VALUE!</v>
      </c>
      <c r="M29" s="68" t="e">
        <f aca="false">IF(B29="","",VLOOKUP(B29,#REF!,4,0))</f>
        <v>#VALUE!</v>
      </c>
      <c r="N29" s="70" t="e">
        <f aca="false">IF($B29="","",IF(OR($A29=#REF!,$A29=#REF!),SUM(K29:M29),MAX(K29:M29)))</f>
        <v>#VALUE!</v>
      </c>
      <c r="O29" s="71" t="e">
        <f aca="false">IF(B29="","",J29+N29)</f>
        <v>#VALUE!</v>
      </c>
      <c r="P29" s="72" t="e">
        <f aca="false">IF(OR(B29="",$A29=#REF!,$A29=#REF!),"",IF(VLOOKUP(B29,#REF!,7,0)="F",O29*10^(0.75194503*LOG10(E29/175.508)^2),IF(VLOOKUP(B29,#REF!,7,0)="N",O29*10^(0.783497476*LOG10(E29/153.655)^2),"F/N?")))</f>
        <v>#VALUE!</v>
      </c>
      <c r="Q29" s="73"/>
      <c r="S29" s="81" t="s">
        <v>582</v>
      </c>
    </row>
    <row r="30" s="63" customFormat="true" ht="12.75" hidden="false" customHeight="false" outlineLevel="0" collapsed="false">
      <c r="A30" s="64" t="e">
        <f aca="false">IF(B30="","",VLOOKUP(B30,#REF!,8,0))</f>
        <v>#VALUE!</v>
      </c>
      <c r="B30" s="52" t="s">
        <v>577</v>
      </c>
      <c r="C30" s="65" t="e">
        <f aca="false">IF(B30="","",VLOOKUP(B30,#REF!,2,0))</f>
        <v>#VALUE!</v>
      </c>
      <c r="D30" s="66" t="e">
        <f aca="false">IF(B30="","",VLOOKUP(B30,#REF!,4,0))</f>
        <v>#VALUE!</v>
      </c>
      <c r="E30" s="67" t="e">
        <f aca="false">IF(B30="","",VLOOKUP(B30,#REF!,3,0))</f>
        <v>#VALUE!</v>
      </c>
      <c r="F30" s="68" t="e">
        <f aca="false">IF(B30="","",VLOOKUP(B30,#REF!,6,0))</f>
        <v>#VALUE!</v>
      </c>
      <c r="G30" s="69" t="e">
        <f aca="false">IF(B30="","",VLOOKUP(B30,#REF!,2,0))</f>
        <v>#VALUE!</v>
      </c>
      <c r="H30" s="66" t="e">
        <f aca="false">IF(B30="","",VLOOKUP(B30,#REF!,3,0))</f>
        <v>#VALUE!</v>
      </c>
      <c r="I30" s="68" t="e">
        <f aca="false">IF(B30="","",VLOOKUP(B30,#REF!,4,0))</f>
        <v>#VALUE!</v>
      </c>
      <c r="J30" s="70" t="e">
        <f aca="false">IF($B30="","",IF(OR($A30=#REF!,$A30=#REF!),SUM(G30:I30),MAX(G30:I30)))</f>
        <v>#VALUE!</v>
      </c>
      <c r="K30" s="69" t="e">
        <f aca="false">IF(B30="","",VLOOKUP(B30,#REF!,2,0))</f>
        <v>#VALUE!</v>
      </c>
      <c r="L30" s="66" t="e">
        <f aca="false">IF(B30="","",VLOOKUP(B30,#REF!,3,0))</f>
        <v>#VALUE!</v>
      </c>
      <c r="M30" s="68" t="e">
        <f aca="false">IF(B30="","",VLOOKUP(B30,#REF!,4,0))</f>
        <v>#VALUE!</v>
      </c>
      <c r="N30" s="70" t="e">
        <f aca="false">IF($B30="","",IF(OR($A30=#REF!,$A30=#REF!),SUM(K30:M30),MAX(K30:M30)))</f>
        <v>#VALUE!</v>
      </c>
      <c r="O30" s="71" t="e">
        <f aca="false">IF(B30="","",J30+N30)</f>
        <v>#VALUE!</v>
      </c>
      <c r="P30" s="72" t="e">
        <f aca="false">IF(OR(B30="",$A30=#REF!,$A30=#REF!),"",IF(VLOOKUP(B30,#REF!,7,0)="F",O30*10^(0.75194503*LOG10(E30/175.508)^2),IF(VLOOKUP(B30,#REF!,7,0)="N",O30*10^(0.783497476*LOG10(E30/153.655)^2),"F/N?")))</f>
        <v>#VALUE!</v>
      </c>
      <c r="Q30" s="73"/>
      <c r="S30" s="81" t="s">
        <v>560</v>
      </c>
    </row>
    <row r="31" s="63" customFormat="true" ht="12.75" hidden="false" customHeight="false" outlineLevel="0" collapsed="false">
      <c r="A31" s="64" t="e">
        <f aca="false">IF(B31="","",VLOOKUP(B31,#REF!,8,0))</f>
        <v>#VALUE!</v>
      </c>
      <c r="B31" s="52" t="s">
        <v>578</v>
      </c>
      <c r="C31" s="65" t="e">
        <f aca="false">IF(B31="","",VLOOKUP(B31,#REF!,2,0))</f>
        <v>#VALUE!</v>
      </c>
      <c r="D31" s="66" t="e">
        <f aca="false">IF(B31="","",VLOOKUP(B31,#REF!,4,0))</f>
        <v>#VALUE!</v>
      </c>
      <c r="E31" s="67" t="e">
        <f aca="false">IF(B31="","",VLOOKUP(B31,#REF!,3,0))</f>
        <v>#VALUE!</v>
      </c>
      <c r="F31" s="68" t="e">
        <f aca="false">IF(B31="","",VLOOKUP(B31,#REF!,6,0))</f>
        <v>#VALUE!</v>
      </c>
      <c r="G31" s="69" t="e">
        <f aca="false">IF(B31="","",VLOOKUP(B31,#REF!,2,0))</f>
        <v>#VALUE!</v>
      </c>
      <c r="H31" s="66" t="e">
        <f aca="false">IF(B31="","",VLOOKUP(B31,#REF!,3,0))</f>
        <v>#VALUE!</v>
      </c>
      <c r="I31" s="68" t="e">
        <f aca="false">IF(B31="","",VLOOKUP(B31,#REF!,4,0))</f>
        <v>#VALUE!</v>
      </c>
      <c r="J31" s="70" t="e">
        <f aca="false">IF($B31="","",IF(OR($A31=#REF!,$A31=#REF!),SUM(G31:I31),MAX(G31:I31)))</f>
        <v>#VALUE!</v>
      </c>
      <c r="K31" s="69" t="e">
        <f aca="false">IF(B31="","",VLOOKUP(B31,#REF!,2,0))</f>
        <v>#VALUE!</v>
      </c>
      <c r="L31" s="66" t="e">
        <f aca="false">IF(B31="","",VLOOKUP(B31,#REF!,3,0))</f>
        <v>#VALUE!</v>
      </c>
      <c r="M31" s="68" t="e">
        <f aca="false">IF(B31="","",VLOOKUP(B31,#REF!,4,0))</f>
        <v>#VALUE!</v>
      </c>
      <c r="N31" s="70" t="e">
        <f aca="false">IF($B31="","",IF(OR($A31=#REF!,$A31=#REF!),SUM(K31:M31),MAX(K31:M31)))</f>
        <v>#VALUE!</v>
      </c>
      <c r="O31" s="71" t="e">
        <f aca="false">IF(B31="","",J31+N31)</f>
        <v>#VALUE!</v>
      </c>
      <c r="P31" s="72" t="e">
        <f aca="false">IF(OR(B31="",$A31=#REF!,$A31=#REF!),"",IF(VLOOKUP(B31,#REF!,7,0)="F",O31*10^(0.75194503*LOG10(E31/175.508)^2),IF(VLOOKUP(B31,#REF!,7,0)="N",O31*10^(0.783497476*LOG10(E31/153.655)^2),"F/N?")))</f>
        <v>#VALUE!</v>
      </c>
      <c r="Q31" s="73"/>
      <c r="S31" s="81" t="s">
        <v>572</v>
      </c>
    </row>
    <row r="32" s="63" customFormat="true" ht="12.75" hidden="false" customHeight="false" outlineLevel="0" collapsed="false">
      <c r="A32" s="64" t="e">
        <f aca="false">IF(B32="","",VLOOKUP(B32,#REF!,8,0))</f>
        <v>#VALUE!</v>
      </c>
      <c r="B32" s="52" t="s">
        <v>546</v>
      </c>
      <c r="C32" s="65" t="e">
        <f aca="false">IF(B32="","",VLOOKUP(B32,#REF!,2,0))</f>
        <v>#VALUE!</v>
      </c>
      <c r="D32" s="66" t="e">
        <f aca="false">IF(B32="","",VLOOKUP(B32,#REF!,4,0))</f>
        <v>#VALUE!</v>
      </c>
      <c r="E32" s="67" t="e">
        <f aca="false">IF(B32="","",VLOOKUP(B32,#REF!,3,0))</f>
        <v>#VALUE!</v>
      </c>
      <c r="F32" s="68" t="e">
        <f aca="false">IF(B32="","",VLOOKUP(B32,#REF!,6,0))</f>
        <v>#VALUE!</v>
      </c>
      <c r="G32" s="69" t="e">
        <f aca="false">IF(B32="","",VLOOKUP(B32,#REF!,2,0))</f>
        <v>#VALUE!</v>
      </c>
      <c r="H32" s="66" t="e">
        <f aca="false">IF(B32="","",VLOOKUP(B32,#REF!,3,0))</f>
        <v>#VALUE!</v>
      </c>
      <c r="I32" s="68" t="e">
        <f aca="false">IF(B32="","",VLOOKUP(B32,#REF!,4,0))</f>
        <v>#VALUE!</v>
      </c>
      <c r="J32" s="70" t="e">
        <f aca="false">IF($B32="","",IF(OR($A32=#REF!,$A32=#REF!),SUM(G32:I32),MAX(G32:I32)))</f>
        <v>#VALUE!</v>
      </c>
      <c r="K32" s="69" t="e">
        <f aca="false">IF(B32="","",VLOOKUP(B32,#REF!,2,0))</f>
        <v>#VALUE!</v>
      </c>
      <c r="L32" s="66" t="e">
        <f aca="false">IF(B32="","",VLOOKUP(B32,#REF!,3,0))</f>
        <v>#VALUE!</v>
      </c>
      <c r="M32" s="68" t="e">
        <f aca="false">IF(B32="","",VLOOKUP(B32,#REF!,4,0))</f>
        <v>#VALUE!</v>
      </c>
      <c r="N32" s="70" t="e">
        <f aca="false">IF($B32="","",IF(OR($A32=#REF!,$A32=#REF!),SUM(K32:M32),MAX(K32:M32)))</f>
        <v>#VALUE!</v>
      </c>
      <c r="O32" s="71" t="e">
        <f aca="false">IF(B32="","",J32+N32)</f>
        <v>#VALUE!</v>
      </c>
      <c r="P32" s="72" t="e">
        <f aca="false">IF(OR(B32="",$A32=#REF!,$A32=#REF!),"",IF(VLOOKUP(B32,#REF!,7,0)="F",O32*10^(0.75194503*LOG10(E32/175.508)^2),IF(VLOOKUP(B32,#REF!,7,0)="N",O32*10^(0.783497476*LOG10(E32/153.655)^2),"F/N?")))</f>
        <v>#VALUE!</v>
      </c>
      <c r="Q32" s="73"/>
      <c r="S32" s="81" t="s">
        <v>583</v>
      </c>
    </row>
    <row r="33" s="63" customFormat="true" ht="12.75" hidden="false" customHeight="false" outlineLevel="0" collapsed="false">
      <c r="A33" s="64" t="e">
        <f aca="false">IF(B33="","",VLOOKUP(B33,#REF!,8,0))</f>
        <v>#VALUE!</v>
      </c>
      <c r="B33" s="52" t="s">
        <v>552</v>
      </c>
      <c r="C33" s="65" t="e">
        <f aca="false">IF(B33="","",VLOOKUP(B33,#REF!,2,0))</f>
        <v>#VALUE!</v>
      </c>
      <c r="D33" s="66" t="e">
        <f aca="false">IF(B33="","",VLOOKUP(B33,#REF!,4,0))</f>
        <v>#VALUE!</v>
      </c>
      <c r="E33" s="67" t="e">
        <f aca="false">IF(B33="","",VLOOKUP(B33,#REF!,3,0))</f>
        <v>#VALUE!</v>
      </c>
      <c r="F33" s="68" t="e">
        <f aca="false">IF(B33="","",VLOOKUP(B33,#REF!,6,0))</f>
        <v>#VALUE!</v>
      </c>
      <c r="G33" s="69" t="e">
        <f aca="false">IF(B33="","",VLOOKUP(B33,#REF!,2,0))</f>
        <v>#VALUE!</v>
      </c>
      <c r="H33" s="66" t="e">
        <f aca="false">IF(B33="","",VLOOKUP(B33,#REF!,3,0))</f>
        <v>#VALUE!</v>
      </c>
      <c r="I33" s="68" t="e">
        <f aca="false">IF(B33="","",VLOOKUP(B33,#REF!,4,0))</f>
        <v>#VALUE!</v>
      </c>
      <c r="J33" s="70" t="e">
        <f aca="false">IF($B33="","",IF(OR($A33=#REF!,$A33=#REF!),SUM(G33:I33),MAX(G33:I33)))</f>
        <v>#VALUE!</v>
      </c>
      <c r="K33" s="69" t="e">
        <f aca="false">IF(B33="","",VLOOKUP(B33,#REF!,2,0))</f>
        <v>#VALUE!</v>
      </c>
      <c r="L33" s="66" t="e">
        <f aca="false">IF(B33="","",VLOOKUP(B33,#REF!,3,0))</f>
        <v>#VALUE!</v>
      </c>
      <c r="M33" s="68" t="e">
        <f aca="false">IF(B33="","",VLOOKUP(B33,#REF!,4,0))</f>
        <v>#VALUE!</v>
      </c>
      <c r="N33" s="70" t="e">
        <f aca="false">IF($B33="","",IF(OR($A33=#REF!,$A33=#REF!),SUM(K33:M33),MAX(K33:M33)))</f>
        <v>#VALUE!</v>
      </c>
      <c r="O33" s="71" t="e">
        <f aca="false">IF(B33="","",J33+N33)</f>
        <v>#VALUE!</v>
      </c>
      <c r="P33" s="72" t="e">
        <f aca="false">IF(OR(B33="",$A33=#REF!,$A33=#REF!),"",IF(VLOOKUP(B33,#REF!,7,0)="F",O33*10^(0.75194503*LOG10(E33/175.508)^2),IF(VLOOKUP(B33,#REF!,7,0)="N",O33*10^(0.783497476*LOG10(E33/153.655)^2),"F/N?")))</f>
        <v>#VALUE!</v>
      </c>
      <c r="Q33" s="73"/>
      <c r="S33" s="81" t="s">
        <v>558</v>
      </c>
    </row>
    <row r="34" s="63" customFormat="true" ht="12.75" hidden="false" customHeight="false" outlineLevel="0" collapsed="false">
      <c r="A34" s="64" t="e">
        <f aca="false">IF(B34="","",VLOOKUP(B34,#REF!,8,0))</f>
        <v>#VALUE!</v>
      </c>
      <c r="B34" s="74" t="s">
        <v>584</v>
      </c>
      <c r="C34" s="65" t="e">
        <f aca="false">IF(B34="","",VLOOKUP(B34,#REF!,2,0))</f>
        <v>#VALUE!</v>
      </c>
      <c r="D34" s="66" t="e">
        <f aca="false">IF(B34="","",VLOOKUP(B34,#REF!,4,0))</f>
        <v>#VALUE!</v>
      </c>
      <c r="E34" s="67" t="e">
        <f aca="false">IF(B34="","",VLOOKUP(B34,#REF!,3,0))</f>
        <v>#VALUE!</v>
      </c>
      <c r="F34" s="68" t="e">
        <f aca="false">IF(B34="","",VLOOKUP(B34,#REF!,6,0))</f>
        <v>#VALUE!</v>
      </c>
      <c r="G34" s="69" t="e">
        <f aca="false">IF(B34="","",VLOOKUP(B34,#REF!,2,0))</f>
        <v>#VALUE!</v>
      </c>
      <c r="H34" s="66" t="e">
        <f aca="false">IF(B34="","",VLOOKUP(B34,#REF!,3,0))</f>
        <v>#VALUE!</v>
      </c>
      <c r="I34" s="68" t="e">
        <f aca="false">IF(B34="","",VLOOKUP(B34,#REF!,4,0))</f>
        <v>#VALUE!</v>
      </c>
      <c r="J34" s="70" t="e">
        <f aca="false">IF($B34="","",IF(OR($A34=#REF!,$A34=#REF!),SUM(G34:I34),MAX(G34:I34)))</f>
        <v>#VALUE!</v>
      </c>
      <c r="K34" s="69" t="e">
        <f aca="false">IF(B34="","",VLOOKUP(B34,#REF!,2,0))</f>
        <v>#VALUE!</v>
      </c>
      <c r="L34" s="66" t="e">
        <f aca="false">IF(B34="","",VLOOKUP(B34,#REF!,3,0))</f>
        <v>#VALUE!</v>
      </c>
      <c r="M34" s="68" t="e">
        <f aca="false">IF(B34="","",VLOOKUP(B34,#REF!,4,0))</f>
        <v>#VALUE!</v>
      </c>
      <c r="N34" s="70" t="e">
        <f aca="false">IF($B34="","",IF(OR($A34=#REF!,$A34=#REF!),SUM(K34:M34),MAX(K34:M34)))</f>
        <v>#VALUE!</v>
      </c>
      <c r="O34" s="71" t="e">
        <f aca="false">IF(B34="","",J34+N34)</f>
        <v>#VALUE!</v>
      </c>
      <c r="P34" s="72" t="e">
        <f aca="false">IF(OR(B34="",$A34=#REF!,$A34=#REF!),"",IF(VLOOKUP(B34,#REF!,7,0)="F",O34*10^(0.75194503*LOG10(E34/175.508)^2),IF(VLOOKUP(B34,#REF!,7,0)="N",O34*10^(0.783497476*LOG10(E34/153.655)^2),"F/N?")))</f>
        <v>#VALUE!</v>
      </c>
      <c r="Q34" s="73"/>
      <c r="S34" s="81" t="s">
        <v>561</v>
      </c>
      <c r="T34" s="63" t="s">
        <v>585</v>
      </c>
    </row>
    <row r="35" s="63" customFormat="true" ht="12.75" hidden="false" customHeight="false" outlineLevel="0" collapsed="false">
      <c r="A35" s="64" t="e">
        <f aca="false">IF(B35="","",VLOOKUP(B35,#REF!,8,0))</f>
        <v>#VALUE!</v>
      </c>
      <c r="B35" s="52" t="s">
        <v>579</v>
      </c>
      <c r="C35" s="65" t="e">
        <f aca="false">IF(B35="","",VLOOKUP(B35,#REF!,2,0))</f>
        <v>#VALUE!</v>
      </c>
      <c r="D35" s="66" t="e">
        <f aca="false">IF(B35="","",VLOOKUP(B35,#REF!,4,0))</f>
        <v>#VALUE!</v>
      </c>
      <c r="E35" s="67" t="e">
        <f aca="false">IF(B35="","",VLOOKUP(B35,#REF!,3,0))</f>
        <v>#VALUE!</v>
      </c>
      <c r="F35" s="68" t="e">
        <f aca="false">IF(B35="","",VLOOKUP(B35,#REF!,6,0))</f>
        <v>#VALUE!</v>
      </c>
      <c r="G35" s="69" t="e">
        <f aca="false">IF(B35="","",VLOOKUP(B35,#REF!,2,0))</f>
        <v>#VALUE!</v>
      </c>
      <c r="H35" s="66" t="e">
        <f aca="false">IF(B35="","",VLOOKUP(B35,#REF!,3,0))</f>
        <v>#VALUE!</v>
      </c>
      <c r="I35" s="68" t="e">
        <f aca="false">IF(B35="","",VLOOKUP(B35,#REF!,4,0))</f>
        <v>#VALUE!</v>
      </c>
      <c r="J35" s="70" t="e">
        <f aca="false">IF($B35="","",IF(OR($A35=#REF!,$A35=#REF!),SUM(G35:I35),MAX(G35:I35)))</f>
        <v>#VALUE!</v>
      </c>
      <c r="K35" s="69" t="e">
        <f aca="false">IF(B35="","",VLOOKUP(B35,#REF!,2,0))</f>
        <v>#VALUE!</v>
      </c>
      <c r="L35" s="66" t="e">
        <f aca="false">IF(B35="","",VLOOKUP(B35,#REF!,3,0))</f>
        <v>#VALUE!</v>
      </c>
      <c r="M35" s="68" t="e">
        <f aca="false">IF(B35="","",VLOOKUP(B35,#REF!,4,0))</f>
        <v>#VALUE!</v>
      </c>
      <c r="N35" s="70" t="e">
        <f aca="false">IF($B35="","",IF(OR($A35=#REF!,$A35=#REF!),SUM(K35:M35),MAX(K35:M35)))</f>
        <v>#VALUE!</v>
      </c>
      <c r="O35" s="71" t="e">
        <f aca="false">IF(B35="","",J35+N35)</f>
        <v>#VALUE!</v>
      </c>
      <c r="P35" s="72" t="e">
        <f aca="false">IF(OR(B35="",$A35=#REF!,$A35=#REF!),"",IF(VLOOKUP(B35,#REF!,7,0)="F",O35*10^(0.75194503*LOG10(E35/175.508)^2),IF(VLOOKUP(B35,#REF!,7,0)="N",O35*10^(0.783497476*LOG10(E35/153.655)^2),"F/N?")))</f>
        <v>#VALUE!</v>
      </c>
      <c r="Q35" s="73"/>
      <c r="S35" s="81" t="s">
        <v>570</v>
      </c>
    </row>
    <row r="36" s="63" customFormat="true" ht="12.75" hidden="false" customHeight="false" outlineLevel="0" collapsed="false">
      <c r="A36" s="64" t="e">
        <f aca="false">IF(B36="","",VLOOKUP(B36,#REF!,8,0))</f>
        <v>#VALUE!</v>
      </c>
      <c r="B36" s="52" t="s">
        <v>582</v>
      </c>
      <c r="C36" s="65" t="e">
        <f aca="false">IF(B36="","",VLOOKUP(B36,#REF!,2,0))</f>
        <v>#VALUE!</v>
      </c>
      <c r="D36" s="66" t="e">
        <f aca="false">IF(B36="","",VLOOKUP(B36,#REF!,4,0))</f>
        <v>#VALUE!</v>
      </c>
      <c r="E36" s="67" t="e">
        <f aca="false">IF(B36="","",VLOOKUP(B36,#REF!,3,0))</f>
        <v>#VALUE!</v>
      </c>
      <c r="F36" s="68" t="e">
        <f aca="false">IF(B36="","",VLOOKUP(B36,#REF!,6,0))</f>
        <v>#VALUE!</v>
      </c>
      <c r="G36" s="69" t="e">
        <f aca="false">IF(B36="","",VLOOKUP(B36,#REF!,2,0))</f>
        <v>#VALUE!</v>
      </c>
      <c r="H36" s="66" t="e">
        <f aca="false">IF(B36="","",VLOOKUP(B36,#REF!,3,0))</f>
        <v>#VALUE!</v>
      </c>
      <c r="I36" s="68" t="e">
        <f aca="false">IF(B36="","",VLOOKUP(B36,#REF!,4,0))</f>
        <v>#VALUE!</v>
      </c>
      <c r="J36" s="70" t="e">
        <f aca="false">IF($B36="","",IF(OR($A36=#REF!,$A36=#REF!),SUM(G36:I36),MAX(G36:I36)))</f>
        <v>#VALUE!</v>
      </c>
      <c r="K36" s="69" t="e">
        <f aca="false">IF(B36="","",VLOOKUP(B36,#REF!,2,0))</f>
        <v>#VALUE!</v>
      </c>
      <c r="L36" s="66" t="e">
        <f aca="false">IF(B36="","",VLOOKUP(B36,#REF!,3,0))</f>
        <v>#VALUE!</v>
      </c>
      <c r="M36" s="68" t="e">
        <f aca="false">IF(B36="","",VLOOKUP(B36,#REF!,4,0))</f>
        <v>#VALUE!</v>
      </c>
      <c r="N36" s="70" t="e">
        <f aca="false">IF($B36="","",IF(OR($A36=#REF!,$A36=#REF!),SUM(K36:M36),MAX(K36:M36)))</f>
        <v>#VALUE!</v>
      </c>
      <c r="O36" s="71" t="e">
        <f aca="false">IF(B36="","",J36+N36)</f>
        <v>#VALUE!</v>
      </c>
      <c r="P36" s="72" t="e">
        <f aca="false">IF(OR(B36="",$A36=#REF!,$A36=#REF!),"",IF(VLOOKUP(B36,#REF!,7,0)="F",O36*10^(0.75194503*LOG10(E36/175.508)^2),IF(VLOOKUP(B36,#REF!,7,0)="N",O36*10^(0.783497476*LOG10(E36/153.655)^2),"F/N?")))</f>
        <v>#VALUE!</v>
      </c>
      <c r="Q36" s="73"/>
    </row>
    <row r="37" s="63" customFormat="true" ht="13.5" hidden="false" customHeight="false" outlineLevel="0" collapsed="false">
      <c r="A37" s="64" t="e">
        <f aca="false">IF(B37="","",VLOOKUP(B37,#REF!,8,0))</f>
        <v>#VALUE!</v>
      </c>
      <c r="B37" s="83" t="s">
        <v>586</v>
      </c>
      <c r="C37" s="65" t="e">
        <f aca="false">IF(B37="","",VLOOKUP(B37,#REF!,2,0))</f>
        <v>#VALUE!</v>
      </c>
      <c r="D37" s="66" t="e">
        <f aca="false">IF(B37="","",VLOOKUP(B37,#REF!,4,0))</f>
        <v>#VALUE!</v>
      </c>
      <c r="E37" s="67" t="e">
        <f aca="false">IF(B37="","",VLOOKUP(B37,#REF!,3,0))</f>
        <v>#VALUE!</v>
      </c>
      <c r="F37" s="68" t="e">
        <f aca="false">IF(B37="","",VLOOKUP(B37,#REF!,6,0))</f>
        <v>#VALUE!</v>
      </c>
      <c r="G37" s="69" t="e">
        <f aca="false">IF(B37="","",VLOOKUP(B37,#REF!,2,0))</f>
        <v>#VALUE!</v>
      </c>
      <c r="H37" s="66" t="e">
        <f aca="false">IF(B37="","",VLOOKUP(B37,#REF!,3,0))</f>
        <v>#VALUE!</v>
      </c>
      <c r="I37" s="68" t="e">
        <f aca="false">IF(B37="","",VLOOKUP(B37,#REF!,4,0))</f>
        <v>#VALUE!</v>
      </c>
      <c r="J37" s="70" t="e">
        <f aca="false">IF($B37="","",IF(OR($A37=#REF!,$A37=#REF!),SUM(G37:I37),MAX(G37:I37)))</f>
        <v>#VALUE!</v>
      </c>
      <c r="K37" s="69" t="e">
        <f aca="false">IF(B37="","",VLOOKUP(B37,#REF!,2,0))</f>
        <v>#VALUE!</v>
      </c>
      <c r="L37" s="66" t="e">
        <f aca="false">IF(B37="","",VLOOKUP(B37,#REF!,3,0))</f>
        <v>#VALUE!</v>
      </c>
      <c r="M37" s="68" t="e">
        <f aca="false">IF(B37="","",VLOOKUP(B37,#REF!,4,0))</f>
        <v>#VALUE!</v>
      </c>
      <c r="N37" s="70" t="e">
        <f aca="false">IF($B37="","",IF(OR($A37=#REF!,$A37=#REF!),SUM(K37:M37),MAX(K37:M37)))</f>
        <v>#VALUE!</v>
      </c>
      <c r="O37" s="71" t="e">
        <f aca="false">IF(B37="","",J37+N37)</f>
        <v>#VALUE!</v>
      </c>
      <c r="P37" s="72" t="e">
        <f aca="false">IF(OR(B37="",$A37=#REF!,$A37=#REF!),"",IF(VLOOKUP(B37,#REF!,7,0)="F",O37*10^(0.75194503*LOG10(E37/175.508)^2),IF(VLOOKUP(B37,#REF!,7,0)="N",O37*10^(0.783497476*LOG10(E37/153.655)^2),"F/N?")))</f>
        <v>#VALUE!</v>
      </c>
      <c r="Q37" s="73"/>
    </row>
    <row r="38" s="63" customFormat="true" ht="13.5" hidden="false" customHeight="false" outlineLevel="0" collapsed="false">
      <c r="A38" s="64" t="e">
        <f aca="false">IF(B38="","",VLOOKUP(B38,#REF!,8,0))</f>
        <v>#VALUE!</v>
      </c>
      <c r="B38" s="83" t="s">
        <v>587</v>
      </c>
      <c r="C38" s="65" t="e">
        <f aca="false">IF(B38="","",VLOOKUP(B38,#REF!,2,0))</f>
        <v>#VALUE!</v>
      </c>
      <c r="D38" s="66" t="e">
        <f aca="false">IF(B38="","",VLOOKUP(B38,#REF!,4,0))</f>
        <v>#VALUE!</v>
      </c>
      <c r="E38" s="67" t="e">
        <f aca="false">IF(B38="","",VLOOKUP(B38,#REF!,3,0))</f>
        <v>#VALUE!</v>
      </c>
      <c r="F38" s="68" t="e">
        <f aca="false">IF(B38="","",VLOOKUP(B38,#REF!,6,0))</f>
        <v>#VALUE!</v>
      </c>
      <c r="G38" s="69" t="e">
        <f aca="false">IF(B38="","",VLOOKUP(B38,#REF!,2,0))</f>
        <v>#VALUE!</v>
      </c>
      <c r="H38" s="66" t="e">
        <f aca="false">IF(B38="","",VLOOKUP(B38,#REF!,3,0))</f>
        <v>#VALUE!</v>
      </c>
      <c r="I38" s="68" t="e">
        <f aca="false">IF(B38="","",VLOOKUP(B38,#REF!,4,0))</f>
        <v>#VALUE!</v>
      </c>
      <c r="J38" s="70" t="e">
        <f aca="false">IF($B38="","",IF(OR($A38=#REF!,$A38=#REF!),SUM(G38:I38),MAX(G38:I38)))</f>
        <v>#VALUE!</v>
      </c>
      <c r="K38" s="69" t="e">
        <f aca="false">IF(B38="","",VLOOKUP(B38,#REF!,2,0))</f>
        <v>#VALUE!</v>
      </c>
      <c r="L38" s="66" t="e">
        <f aca="false">IF(B38="","",VLOOKUP(B38,#REF!,3,0))</f>
        <v>#VALUE!</v>
      </c>
      <c r="M38" s="68" t="e">
        <f aca="false">IF(B38="","",VLOOKUP(B38,#REF!,4,0))</f>
        <v>#VALUE!</v>
      </c>
      <c r="N38" s="70" t="e">
        <f aca="false">IF($B38="","",IF(OR($A38=#REF!,$A38=#REF!),SUM(K38:M38),MAX(K38:M38)))</f>
        <v>#VALUE!</v>
      </c>
      <c r="O38" s="71" t="e">
        <f aca="false">IF(B38="","",J38+N38)</f>
        <v>#VALUE!</v>
      </c>
      <c r="P38" s="72" t="e">
        <f aca="false">IF(OR(B38="",$A38=#REF!,$A38=#REF!),"",IF(VLOOKUP(B38,#REF!,7,0)="F",O38*10^(0.75194503*LOG10(E38/175.508)^2),IF(VLOOKUP(B38,#REF!,7,0)="N",O38*10^(0.783497476*LOG10(E38/153.655)^2),"F/N?")))</f>
        <v>#VALUE!</v>
      </c>
      <c r="Q38" s="73"/>
    </row>
    <row r="39" s="63" customFormat="true" ht="13.5" hidden="false" customHeight="false" outlineLevel="0" collapsed="false">
      <c r="A39" s="64" t="e">
        <f aca="false">IF(B39="","",VLOOKUP(B39,#REF!,8,0))</f>
        <v>#VALUE!</v>
      </c>
      <c r="B39" s="84" t="s">
        <v>588</v>
      </c>
      <c r="C39" s="65" t="e">
        <f aca="false">IF(B39="","",VLOOKUP(B39,#REF!,2,0))</f>
        <v>#VALUE!</v>
      </c>
      <c r="D39" s="66" t="e">
        <f aca="false">IF(B39="","",VLOOKUP(B39,#REF!,4,0))</f>
        <v>#VALUE!</v>
      </c>
      <c r="E39" s="67" t="e">
        <f aca="false">IF(B39="","",VLOOKUP(B39,#REF!,3,0))</f>
        <v>#VALUE!</v>
      </c>
      <c r="F39" s="68" t="e">
        <f aca="false">IF(B39="","",VLOOKUP(B39,#REF!,6,0))</f>
        <v>#VALUE!</v>
      </c>
      <c r="G39" s="69" t="e">
        <f aca="false">IF(B39="","",VLOOKUP(B39,#REF!,2,0))</f>
        <v>#VALUE!</v>
      </c>
      <c r="H39" s="66" t="e">
        <f aca="false">IF(B39="","",VLOOKUP(B39,#REF!,3,0))</f>
        <v>#VALUE!</v>
      </c>
      <c r="I39" s="68" t="e">
        <f aca="false">IF(B39="","",VLOOKUP(B39,#REF!,4,0))</f>
        <v>#VALUE!</v>
      </c>
      <c r="J39" s="70" t="e">
        <f aca="false">IF($B39="","",IF(OR($A39=#REF!,$A39=#REF!),SUM(G39:I39),MAX(G39:I39)))</f>
        <v>#VALUE!</v>
      </c>
      <c r="K39" s="69" t="e">
        <f aca="false">IF(B39="","",VLOOKUP(B39,#REF!,2,0))</f>
        <v>#VALUE!</v>
      </c>
      <c r="L39" s="66" t="e">
        <f aca="false">IF(B39="","",VLOOKUP(B39,#REF!,3,0))</f>
        <v>#VALUE!</v>
      </c>
      <c r="M39" s="68" t="e">
        <f aca="false">IF(B39="","",VLOOKUP(B39,#REF!,4,0))</f>
        <v>#VALUE!</v>
      </c>
      <c r="N39" s="70" t="e">
        <f aca="false">IF($B39="","",IF(OR($A39=#REF!,$A39=#REF!),SUM(K39:M39),MAX(K39:M39)))</f>
        <v>#VALUE!</v>
      </c>
      <c r="O39" s="71" t="e">
        <f aca="false">IF(B39="","",J39+N39)</f>
        <v>#VALUE!</v>
      </c>
      <c r="P39" s="72" t="e">
        <f aca="false">IF(OR(B39="",$A39=#REF!,$A39=#REF!),"",IF(VLOOKUP(B39,#REF!,7,0)="F",O39*10^(0.75194503*LOG10(E39/175.508)^2),IF(VLOOKUP(B39,#REF!,7,0)="N",O39*10^(0.783497476*LOG10(E39/153.655)^2),"F/N?")))</f>
        <v>#VALUE!</v>
      </c>
      <c r="Q39" s="73"/>
    </row>
    <row r="40" s="63" customFormat="true" ht="12.75" hidden="false" customHeight="false" outlineLevel="0" collapsed="false">
      <c r="A40" s="64" t="e">
        <f aca="false">IF(B40="","",VLOOKUP(B40,#REF!,8,0))</f>
        <v>#VALUE!</v>
      </c>
      <c r="B40" s="85" t="s">
        <v>589</v>
      </c>
      <c r="C40" s="65" t="e">
        <f aca="false">IF(B40="","",VLOOKUP(B40,#REF!,2,0))</f>
        <v>#VALUE!</v>
      </c>
      <c r="D40" s="66" t="e">
        <f aca="false">IF(B40="","",VLOOKUP(B40,#REF!,4,0))</f>
        <v>#VALUE!</v>
      </c>
      <c r="E40" s="67" t="e">
        <f aca="false">IF(B40="","",VLOOKUP(B40,#REF!,3,0))</f>
        <v>#VALUE!</v>
      </c>
      <c r="F40" s="68" t="e">
        <f aca="false">IF(B40="","",VLOOKUP(B40,#REF!,6,0))</f>
        <v>#VALUE!</v>
      </c>
      <c r="G40" s="69" t="e">
        <f aca="false">IF(B40="","",VLOOKUP(B40,#REF!,2,0))</f>
        <v>#VALUE!</v>
      </c>
      <c r="H40" s="66" t="e">
        <f aca="false">IF(B40="","",VLOOKUP(B40,#REF!,3,0))</f>
        <v>#VALUE!</v>
      </c>
      <c r="I40" s="68" t="e">
        <f aca="false">IF(B40="","",VLOOKUP(B40,#REF!,4,0))</f>
        <v>#VALUE!</v>
      </c>
      <c r="J40" s="70" t="e">
        <f aca="false">IF($B40="","",IF(OR($A40=#REF!,$A40=#REF!),SUM(G40:I40),MAX(G40:I40)))</f>
        <v>#VALUE!</v>
      </c>
      <c r="K40" s="69" t="e">
        <f aca="false">IF(B40="","",VLOOKUP(B40,#REF!,2,0))</f>
        <v>#VALUE!</v>
      </c>
      <c r="L40" s="66" t="e">
        <f aca="false">IF(B40="","",VLOOKUP(B40,#REF!,3,0))</f>
        <v>#VALUE!</v>
      </c>
      <c r="M40" s="68" t="e">
        <f aca="false">IF(B40="","",VLOOKUP(B40,#REF!,4,0))</f>
        <v>#VALUE!</v>
      </c>
      <c r="N40" s="70" t="e">
        <f aca="false">IF($B40="","",IF(OR($A40=#REF!,$A40=#REF!),SUM(K40:M40),MAX(K40:M40)))</f>
        <v>#VALUE!</v>
      </c>
      <c r="O40" s="71" t="e">
        <f aca="false">IF(B40="","",J40+N40)</f>
        <v>#VALUE!</v>
      </c>
      <c r="P40" s="72" t="e">
        <f aca="false">IF(OR(B40="",$A40=#REF!,$A40=#REF!),"",IF(VLOOKUP(B40,#REF!,7,0)="F",O40*10^(0.75194503*LOG10(E40/175.508)^2),IF(VLOOKUP(B40,#REF!,7,0)="N",O40*10^(0.783497476*LOG10(E40/153.655)^2),"F/N?")))</f>
        <v>#VALUE!</v>
      </c>
      <c r="Q40" s="73"/>
    </row>
    <row r="41" s="63" customFormat="true" ht="12.75" hidden="false" customHeight="false" outlineLevel="0" collapsed="false">
      <c r="A41" s="64" t="e">
        <f aca="false">IF(B41="","",VLOOKUP(B41,#REF!,8,0))</f>
        <v>#VALUE!</v>
      </c>
      <c r="B41" s="86" t="s">
        <v>590</v>
      </c>
      <c r="C41" s="65" t="e">
        <f aca="false">IF(B41="","",VLOOKUP(B41,#REF!,2,0))</f>
        <v>#VALUE!</v>
      </c>
      <c r="D41" s="66" t="e">
        <f aca="false">IF(B41="","",VLOOKUP(B41,#REF!,4,0))</f>
        <v>#VALUE!</v>
      </c>
      <c r="E41" s="67" t="e">
        <f aca="false">IF(B41="","",VLOOKUP(B41,#REF!,3,0))</f>
        <v>#VALUE!</v>
      </c>
      <c r="F41" s="68" t="e">
        <f aca="false">IF(B41="","",VLOOKUP(B41,#REF!,6,0))</f>
        <v>#VALUE!</v>
      </c>
      <c r="G41" s="69" t="e">
        <f aca="false">IF(B41="","",VLOOKUP(B41,#REF!,2,0))</f>
        <v>#VALUE!</v>
      </c>
      <c r="H41" s="66" t="e">
        <f aca="false">IF(B41="","",VLOOKUP(B41,#REF!,3,0))</f>
        <v>#VALUE!</v>
      </c>
      <c r="I41" s="68" t="e">
        <f aca="false">IF(B41="","",VLOOKUP(B41,#REF!,4,0))</f>
        <v>#VALUE!</v>
      </c>
      <c r="J41" s="70" t="e">
        <f aca="false">IF($B41="","",IF(OR($A41=#REF!,$A41=#REF!),SUM(G41:I41),MAX(G41:I41)))</f>
        <v>#VALUE!</v>
      </c>
      <c r="K41" s="69" t="e">
        <f aca="false">IF(B41="","",VLOOKUP(B41,#REF!,2,0))</f>
        <v>#VALUE!</v>
      </c>
      <c r="L41" s="66" t="e">
        <f aca="false">IF(B41="","",VLOOKUP(B41,#REF!,3,0))</f>
        <v>#VALUE!</v>
      </c>
      <c r="M41" s="68" t="e">
        <f aca="false">IF(B41="","",VLOOKUP(B41,#REF!,4,0))</f>
        <v>#VALUE!</v>
      </c>
      <c r="N41" s="70" t="e">
        <f aca="false">IF($B41="","",IF(OR($A41=#REF!,$A41=#REF!),SUM(K41:M41),MAX(K41:M41)))</f>
        <v>#VALUE!</v>
      </c>
      <c r="O41" s="71" t="e">
        <f aca="false">IF(B41="","",J41+N41)</f>
        <v>#VALUE!</v>
      </c>
      <c r="P41" s="72" t="e">
        <f aca="false">IF(OR(B41="",$A41=#REF!,$A41=#REF!),"",IF(VLOOKUP(B41,#REF!,7,0)="F",O41*10^(0.75194503*LOG10(E41/175.508)^2),IF(VLOOKUP(B41,#REF!,7,0)="N",O41*10^(0.783497476*LOG10(E41/153.655)^2),"F/N?")))</f>
        <v>#VALUE!</v>
      </c>
      <c r="Q41" s="73"/>
    </row>
    <row r="42" s="63" customFormat="true" ht="12.75" hidden="false" customHeight="false" outlineLevel="0" collapsed="false">
      <c r="A42" s="64" t="e">
        <f aca="false">IF(B42="","",VLOOKUP(B42,#REF!,8,0))</f>
        <v>#VALUE!</v>
      </c>
      <c r="B42" s="77" t="s">
        <v>591</v>
      </c>
      <c r="C42" s="65" t="e">
        <f aca="false">IF(B42="","",VLOOKUP(B42,#REF!,2,0))</f>
        <v>#VALUE!</v>
      </c>
      <c r="D42" s="66" t="e">
        <f aca="false">IF(B42="","",VLOOKUP(B42,#REF!,4,0))</f>
        <v>#VALUE!</v>
      </c>
      <c r="E42" s="67" t="e">
        <f aca="false">IF(B42="","",VLOOKUP(B42,#REF!,3,0))</f>
        <v>#VALUE!</v>
      </c>
      <c r="F42" s="68" t="e">
        <f aca="false">IF(B42="","",VLOOKUP(B42,#REF!,6,0))</f>
        <v>#VALUE!</v>
      </c>
      <c r="G42" s="69" t="e">
        <f aca="false">IF(B42="","",VLOOKUP(B42,#REF!,2,0))</f>
        <v>#VALUE!</v>
      </c>
      <c r="H42" s="66" t="e">
        <f aca="false">IF(B42="","",VLOOKUP(B42,#REF!,3,0))</f>
        <v>#VALUE!</v>
      </c>
      <c r="I42" s="68" t="e">
        <f aca="false">IF(B42="","",VLOOKUP(B42,#REF!,4,0))</f>
        <v>#VALUE!</v>
      </c>
      <c r="J42" s="70" t="e">
        <f aca="false">IF($B42="","",IF(OR($A42=#REF!,$A42=#REF!),SUM(G42:I42),MAX(G42:I42)))</f>
        <v>#VALUE!</v>
      </c>
      <c r="K42" s="69" t="e">
        <f aca="false">IF(B42="","",VLOOKUP(B42,#REF!,2,0))</f>
        <v>#VALUE!</v>
      </c>
      <c r="L42" s="66" t="e">
        <f aca="false">IF(B42="","",VLOOKUP(B42,#REF!,3,0))</f>
        <v>#VALUE!</v>
      </c>
      <c r="M42" s="68" t="e">
        <f aca="false">IF(B42="","",VLOOKUP(B42,#REF!,4,0))</f>
        <v>#VALUE!</v>
      </c>
      <c r="N42" s="70" t="e">
        <f aca="false">IF($B42="","",IF(OR($A42=#REF!,$A42=#REF!),SUM(K42:M42),MAX(K42:M42)))</f>
        <v>#VALUE!</v>
      </c>
      <c r="O42" s="71" t="e">
        <f aca="false">IF(B42="","",J42+N42)</f>
        <v>#VALUE!</v>
      </c>
      <c r="P42" s="72" t="e">
        <f aca="false">IF(OR(B42="",$A42=#REF!,$A42=#REF!),"",IF(VLOOKUP(B42,#REF!,7,0)="F",O42*10^(0.75194503*LOG10(E42/175.508)^2),IF(VLOOKUP(B42,#REF!,7,0)="N",O42*10^(0.783497476*LOG10(E42/153.655)^2),"F/N?")))</f>
        <v>#VALUE!</v>
      </c>
      <c r="Q42" s="73"/>
    </row>
    <row r="43" s="63" customFormat="true" ht="13.5" hidden="false" customHeight="false" outlineLevel="0" collapsed="false">
      <c r="A43" s="87" t="e">
        <f aca="false">IF(B43="","",VLOOKUP(B43,#REF!,8,0))</f>
        <v>#VALUE!</v>
      </c>
      <c r="B43" s="88" t="s">
        <v>592</v>
      </c>
      <c r="C43" s="89" t="e">
        <f aca="false">IF(B43="","",VLOOKUP(B43,#REF!,2,0))</f>
        <v>#VALUE!</v>
      </c>
      <c r="D43" s="90" t="e">
        <f aca="false">IF(B43="","",VLOOKUP(B43,#REF!,4,0))</f>
        <v>#VALUE!</v>
      </c>
      <c r="E43" s="91" t="e">
        <f aca="false">IF(B43="","",VLOOKUP(B43,#REF!,3,0))</f>
        <v>#VALUE!</v>
      </c>
      <c r="F43" s="92" t="e">
        <f aca="false">IF(B43="","",VLOOKUP(B43,#REF!,6,0))</f>
        <v>#VALUE!</v>
      </c>
      <c r="G43" s="93" t="e">
        <f aca="false">IF(B43="","",VLOOKUP(B43,#REF!,2,0))</f>
        <v>#VALUE!</v>
      </c>
      <c r="H43" s="90" t="e">
        <f aca="false">IF(B43="","",VLOOKUP(B43,#REF!,3,0))</f>
        <v>#VALUE!</v>
      </c>
      <c r="I43" s="92" t="e">
        <f aca="false">IF(B43="","",VLOOKUP(B43,#REF!,4,0))</f>
        <v>#VALUE!</v>
      </c>
      <c r="J43" s="94" t="e">
        <f aca="false">IF($B43="","",IF(OR($A43=#REF!,$A43=#REF!),SUM(G43:I43),MAX(G43:I43)))</f>
        <v>#VALUE!</v>
      </c>
      <c r="K43" s="93" t="e">
        <f aca="false">IF(B43="","",VLOOKUP(B43,#REF!,2,0))</f>
        <v>#VALUE!</v>
      </c>
      <c r="L43" s="90" t="e">
        <f aca="false">IF(B43="","",VLOOKUP(B43,#REF!,3,0))</f>
        <v>#VALUE!</v>
      </c>
      <c r="M43" s="92" t="e">
        <f aca="false">IF(B43="","",VLOOKUP(B43,#REF!,4,0))</f>
        <v>#VALUE!</v>
      </c>
      <c r="N43" s="94" t="e">
        <f aca="false">IF($B43="","",IF(OR($A43=#REF!,$A43=#REF!),SUM(K43:M43),MAX(K43:M43)))</f>
        <v>#VALUE!</v>
      </c>
      <c r="O43" s="95" t="e">
        <f aca="false">IF(B43="","",J43+N43)</f>
        <v>#VALUE!</v>
      </c>
      <c r="P43" s="96" t="e">
        <f aca="false">IF(OR(B43="",$A43=#REF!,$A43=#REF!),"",IF(VLOOKUP(B43,#REF!,7,0)="F",O43*10^(0.75194503*LOG10(E43/175.508)^2),IF(VLOOKUP(B43,#REF!,7,0)="N",O43*10^(0.783497476*LOG10(E43/153.655)^2),"F/N?")))</f>
        <v>#VALUE!</v>
      </c>
      <c r="Q43" s="97"/>
    </row>
    <row r="44" customFormat="false" ht="11.25" hidden="false" customHeight="false" outlineLevel="0" collapsed="false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6" s="99" customFormat="true" ht="9.75" hidden="false" customHeight="false" outlineLevel="0" collapsed="false">
      <c r="B46" s="100" t="s">
        <v>593</v>
      </c>
      <c r="C46" s="101"/>
      <c r="D46" s="101"/>
      <c r="E46" s="101"/>
      <c r="F46" s="16"/>
      <c r="H46" s="102" t="s">
        <v>594</v>
      </c>
      <c r="I46" s="102"/>
      <c r="J46" s="103"/>
      <c r="K46" s="103"/>
      <c r="L46" s="103"/>
      <c r="M46" s="103"/>
    </row>
    <row r="47" s="99" customFormat="true" ht="6" hidden="false" customHeight="true" outlineLevel="0" collapsed="false">
      <c r="C47" s="104"/>
      <c r="D47" s="104"/>
      <c r="E47" s="104"/>
      <c r="F47" s="16"/>
      <c r="J47" s="105"/>
      <c r="K47" s="105"/>
      <c r="L47" s="105"/>
      <c r="M47" s="105"/>
    </row>
    <row r="48" s="99" customFormat="true" ht="9.75" hidden="false" customHeight="false" outlineLevel="0" collapsed="false">
      <c r="C48" s="102"/>
      <c r="D48" s="102"/>
      <c r="E48" s="102"/>
      <c r="F48" s="16"/>
      <c r="J48" s="102"/>
      <c r="K48" s="102"/>
      <c r="L48" s="102"/>
      <c r="M48" s="102"/>
    </row>
    <row r="49" s="99" customFormat="true" ht="9.75" hidden="false" customHeight="false" outlineLevel="0" collapsed="false">
      <c r="C49" s="105"/>
      <c r="D49" s="105"/>
      <c r="E49" s="105"/>
      <c r="F49" s="106"/>
    </row>
    <row r="50" s="99" customFormat="true" ht="9.75" hidden="false" customHeight="false" outlineLevel="0" collapsed="false">
      <c r="F50" s="106"/>
    </row>
    <row r="51" s="99" customFormat="true" ht="9.75" hidden="false" customHeight="false" outlineLevel="0" collapsed="false">
      <c r="B51" s="100" t="s">
        <v>595</v>
      </c>
      <c r="C51" s="101"/>
      <c r="D51" s="101"/>
      <c r="E51" s="101"/>
      <c r="F51" s="16"/>
      <c r="H51" s="102" t="s">
        <v>596</v>
      </c>
      <c r="I51" s="102"/>
      <c r="J51" s="101"/>
      <c r="K51" s="101"/>
      <c r="L51" s="101"/>
      <c r="M51" s="101"/>
    </row>
    <row r="52" s="99" customFormat="true" ht="5.25" hidden="false" customHeight="true" outlineLevel="0" collapsed="false">
      <c r="C52" s="104"/>
      <c r="D52" s="104"/>
      <c r="E52" s="104"/>
      <c r="F52" s="16"/>
    </row>
    <row r="53" s="99" customFormat="true" ht="9.75" hidden="false" customHeight="false" outlineLevel="0" collapsed="false">
      <c r="C53" s="102"/>
      <c r="D53" s="102"/>
      <c r="E53" s="102"/>
      <c r="J53" s="102"/>
      <c r="K53" s="102"/>
      <c r="L53" s="102"/>
      <c r="M53" s="102"/>
    </row>
    <row r="54" s="99" customFormat="true" ht="9.75" hidden="false" customHeight="false" outlineLevel="0" collapsed="false">
      <c r="C54" s="105"/>
      <c r="D54" s="105"/>
      <c r="E54" s="105"/>
    </row>
    <row r="55" s="99" customFormat="true" ht="9.75" hidden="false" customHeight="false" outlineLevel="0" collapsed="false"/>
    <row r="56" s="99" customFormat="true" ht="9.75" hidden="false" customHeight="false" outlineLevel="0" collapsed="false">
      <c r="H56" s="102" t="s">
        <v>597</v>
      </c>
      <c r="I56" s="102"/>
      <c r="J56" s="101"/>
      <c r="K56" s="101"/>
      <c r="L56" s="101"/>
      <c r="M56" s="101"/>
    </row>
    <row r="57" s="99" customFormat="true" ht="5.25" hidden="false" customHeight="true" outlineLevel="0" collapsed="false"/>
    <row r="58" s="99" customFormat="true" ht="9.75" hidden="false" customHeight="false" outlineLevel="0" collapsed="false">
      <c r="J58" s="102"/>
      <c r="K58" s="102"/>
      <c r="L58" s="102"/>
      <c r="M58" s="102"/>
    </row>
  </sheetData>
  <autoFilter ref="A8:Q43">
    <sortState ref="A9:Q43">
      <sortCondition ref="A9:A43" customList=""/>
    </sortState>
  </autoFilter>
  <mergeCells count="28">
    <mergeCell ref="C3:F3"/>
    <mergeCell ref="H3:J3"/>
    <mergeCell ref="L3:M3"/>
    <mergeCell ref="N3:Q3"/>
    <mergeCell ref="A5:A7"/>
    <mergeCell ref="B5:B7"/>
    <mergeCell ref="C5:C7"/>
    <mergeCell ref="D5:D7"/>
    <mergeCell ref="E5:E7"/>
    <mergeCell ref="F5:F7"/>
    <mergeCell ref="G5:J5"/>
    <mergeCell ref="K5:N5"/>
    <mergeCell ref="O5:O7"/>
    <mergeCell ref="P5:P7"/>
    <mergeCell ref="Q5:Q7"/>
    <mergeCell ref="G6:I6"/>
    <mergeCell ref="J6:J7"/>
    <mergeCell ref="K6:M6"/>
    <mergeCell ref="N6:N7"/>
    <mergeCell ref="H46:I46"/>
    <mergeCell ref="J46:M46"/>
    <mergeCell ref="C48:E48"/>
    <mergeCell ref="J48:M48"/>
    <mergeCell ref="H51:I51"/>
    <mergeCell ref="C53:E53"/>
    <mergeCell ref="J53:M53"/>
    <mergeCell ref="H56:I56"/>
    <mergeCell ref="J58:M58"/>
  </mergeCells>
  <conditionalFormatting sqref="I9">
    <cfRule type="cellIs" priority="2" operator="lessThanOrEqual" aboveAverage="0" equalAverage="0" bottom="0" percent="0" rank="0" text="" dxfId="3">
      <formula>0</formula>
    </cfRule>
  </conditionalFormatting>
  <dataValidations count="1">
    <dataValidation allowBlank="true" errorStyle="stop" operator="between" showDropDown="false" showErrorMessage="true" showInputMessage="true" sqref="C48:E48 J48:M48 J53:M53 J58:M58" type="list">
      <formula1>#ref!</formula1>
      <formula2>0</formula2>
    </dataValidation>
  </dataValidations>
  <printOptions headings="false" gridLines="false" gridLinesSet="true" horizontalCentered="true" verticalCentered="false"/>
  <pageMargins left="0.39375" right="0.39375" top="0.39375" bottom="0.39375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&amp;L&amp;1#&amp;"Calibri,Regular"&amp;7&amp;K000000C2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2007-01-18T15:23:20Z</dcterms:created>
  <dc:creator>István</dc:creator>
  <dc:description/>
  <dc:language>en-US</dc:language>
  <cp:lastModifiedBy/>
  <cp:lastPrinted>2022-02-26T15:14:16Z</cp:lastPrinted>
  <dcterms:modified xsi:type="dcterms:W3CDTF">2023-03-08T20:53:53Z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Application">
    <vt:lpwstr>Microsoft Azure Information Protection</vt:lpwstr>
  </property>
  <property fmtid="{D5CDD505-2E9C-101B-9397-08002B2CF9AE}" pid="3" name="MSIP_Label_0359f705-2ba0-454b-9cfc-6ce5bcaac040_Enabled">
    <vt:lpwstr>True</vt:lpwstr>
  </property>
  <property fmtid="{D5CDD505-2E9C-101B-9397-08002B2CF9AE}" pid="4" name="MSIP_Label_0359f705-2ba0-454b-9cfc-6ce5bcaac040_Extended_MSFT_Method">
    <vt:lpwstr>Automatic</vt:lpwstr>
  </property>
  <property fmtid="{D5CDD505-2E9C-101B-9397-08002B2CF9AE}" pid="5" name="MSIP_Label_0359f705-2ba0-454b-9cfc-6ce5bcaac040_Name">
    <vt:lpwstr>C2 General</vt:lpwstr>
  </property>
  <property fmtid="{D5CDD505-2E9C-101B-9397-08002B2CF9AE}" pid="6" name="MSIP_Label_0359f705-2ba0-454b-9cfc-6ce5bcaac040_Owner">
    <vt:lpwstr>istvan.tothgati@vodafone.com</vt:lpwstr>
  </property>
  <property fmtid="{D5CDD505-2E9C-101B-9397-08002B2CF9AE}" pid="7" name="MSIP_Label_0359f705-2ba0-454b-9cfc-6ce5bcaac040_SetDate">
    <vt:lpwstr>2019-03-18T08:22:00.5115365Z</vt:lpwstr>
  </property>
  <property fmtid="{D5CDD505-2E9C-101B-9397-08002B2CF9AE}" pid="8" name="MSIP_Label_0359f705-2ba0-454b-9cfc-6ce5bcaac040_SiteId">
    <vt:lpwstr>68283f3b-8487-4c86-adb3-a5228f18b893</vt:lpwstr>
  </property>
  <property fmtid="{D5CDD505-2E9C-101B-9397-08002B2CF9AE}" pid="9" name="SV_HIDDEN_GRID_QUERY_LIST_4F35BF76-6C0D-4D9B-82B2-816C12CF3733">
    <vt:lpwstr>empty_477D106A-C0D6-4607-AEBD-E2C9D60EA279</vt:lpwstr>
  </property>
  <property fmtid="{D5CDD505-2E9C-101B-9397-08002B2CF9AE}" pid="10" name="SV_QUERY_LIST_4F35BF76-6C0D-4D9B-82B2-816C12CF3733">
    <vt:lpwstr>empty_477D106A-C0D6-4607-AEBD-E2C9D60EA279</vt:lpwstr>
  </property>
  <property fmtid="{D5CDD505-2E9C-101B-9397-08002B2CF9AE}" pid="11" name="Sensitivity">
    <vt:lpwstr>C2 General</vt:lpwstr>
  </property>
</Properties>
</file>