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angonghan/Desktop/可视化/data_analysis3/src/components/"/>
    </mc:Choice>
  </mc:AlternateContent>
  <xr:revisionPtr revIDLastSave="0" documentId="13_ncr:1_{7BD18EC8-6807-6F49-8516-D1B7485A15C5}" xr6:coauthVersionLast="45" xr6:coauthVersionMax="45" xr10:uidLastSave="{00000000-0000-0000-0000-000000000000}"/>
  <bookViews>
    <workbookView xWindow="1920" yWindow="460" windowWidth="37760" windowHeight="22980" xr2:uid="{00000000-000D-0000-FFFF-FFFF00000000}"/>
  </bookViews>
  <sheets>
    <sheet name="日" sheetId="1" r:id="rId1"/>
    <sheet name="周" sheetId="2" r:id="rId2"/>
    <sheet name="月" sheetId="3" r:id="rId3"/>
  </sheets>
  <definedNames>
    <definedName name="_xlnm._FilterDatabase" localSheetId="0" hidden="1">日!$A$1:$Z$113</definedName>
    <definedName name="_xlnm._FilterDatabase" localSheetId="2" hidden="1">月!$A$1:$Z$25</definedName>
    <definedName name="_xlnm._FilterDatabase" localSheetId="1" hidden="1">周!$A$1:$L$14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4" i="1" l="1"/>
  <c r="U115" i="1"/>
  <c r="U116" i="1"/>
  <c r="U117" i="1"/>
  <c r="U118" i="1"/>
  <c r="U119" i="1"/>
  <c r="U120" i="1"/>
  <c r="U121" i="1"/>
  <c r="T114" i="1"/>
  <c r="T115" i="1"/>
  <c r="T116" i="1"/>
  <c r="T117" i="1"/>
  <c r="T118" i="1"/>
  <c r="T119" i="1"/>
  <c r="T120" i="1"/>
  <c r="T121" i="1"/>
  <c r="S114" i="1"/>
  <c r="S115" i="1"/>
  <c r="S116" i="1"/>
  <c r="S117" i="1"/>
  <c r="S118" i="1"/>
  <c r="S119" i="1"/>
  <c r="S120" i="1"/>
  <c r="S121" i="1"/>
  <c r="R114" i="1"/>
  <c r="R115" i="1"/>
  <c r="R116" i="1"/>
  <c r="R117" i="1"/>
  <c r="R118" i="1"/>
  <c r="R119" i="1"/>
  <c r="R120" i="1"/>
  <c r="R121" i="1"/>
  <c r="L114" i="1"/>
  <c r="L115" i="1"/>
  <c r="L116" i="1"/>
  <c r="L117" i="1"/>
  <c r="L118" i="1"/>
  <c r="L119" i="1"/>
  <c r="L120" i="1"/>
  <c r="L121" i="1"/>
  <c r="G118" i="1"/>
  <c r="G119" i="1"/>
  <c r="G120" i="1"/>
  <c r="G121" i="1"/>
  <c r="F118" i="1"/>
  <c r="F119" i="1"/>
  <c r="F120" i="1"/>
  <c r="F121" i="1"/>
  <c r="G113" i="1"/>
  <c r="G114" i="1"/>
  <c r="G115" i="1"/>
  <c r="G116" i="1"/>
  <c r="G117" i="1"/>
  <c r="F113" i="1"/>
  <c r="F114" i="1"/>
  <c r="F115" i="1"/>
  <c r="F116" i="1"/>
  <c r="F117" i="1"/>
  <c r="L15" i="2" l="1"/>
  <c r="L10" i="2"/>
  <c r="L5" i="2"/>
  <c r="U101" i="1" l="1"/>
  <c r="U102" i="1"/>
  <c r="U103" i="1"/>
  <c r="U104" i="1"/>
  <c r="U105" i="1"/>
  <c r="U106" i="1"/>
  <c r="U107" i="1"/>
  <c r="U108" i="1"/>
  <c r="U109" i="1"/>
  <c r="U110" i="1"/>
  <c r="U111" i="1"/>
  <c r="U112" i="1"/>
  <c r="U113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G102" i="1"/>
  <c r="G103" i="1"/>
  <c r="G104" i="1"/>
  <c r="G105" i="1"/>
  <c r="G106" i="1"/>
  <c r="G107" i="1"/>
  <c r="G108" i="1"/>
  <c r="G109" i="1"/>
  <c r="G110" i="1"/>
  <c r="G111" i="1"/>
  <c r="G112" i="1"/>
  <c r="F102" i="1"/>
  <c r="F103" i="1"/>
  <c r="F104" i="1"/>
  <c r="F105" i="1"/>
  <c r="F106" i="1"/>
  <c r="F107" i="1"/>
  <c r="F108" i="1"/>
  <c r="F109" i="1"/>
  <c r="F110" i="1"/>
  <c r="F111" i="1"/>
  <c r="F112" i="1"/>
  <c r="Y98" i="1" l="1"/>
  <c r="Y99" i="1"/>
  <c r="Y100" i="1"/>
  <c r="X99" i="1"/>
  <c r="X100" i="1"/>
  <c r="U98" i="1"/>
  <c r="U99" i="1"/>
  <c r="U100" i="1"/>
  <c r="T98" i="1"/>
  <c r="T99" i="1"/>
  <c r="T100" i="1"/>
  <c r="S98" i="1"/>
  <c r="S99" i="1"/>
  <c r="S100" i="1"/>
  <c r="R98" i="1"/>
  <c r="R99" i="1"/>
  <c r="R100" i="1"/>
  <c r="O98" i="1"/>
  <c r="X98" i="1" s="1"/>
  <c r="O99" i="1"/>
  <c r="O100" i="1"/>
  <c r="O101" i="1"/>
  <c r="L98" i="1"/>
  <c r="L99" i="1"/>
  <c r="L100" i="1"/>
  <c r="G97" i="1"/>
  <c r="G98" i="1"/>
  <c r="G99" i="1"/>
  <c r="G100" i="1"/>
  <c r="G101" i="1"/>
  <c r="F98" i="1"/>
  <c r="F99" i="1"/>
  <c r="F100" i="1"/>
  <c r="F101" i="1"/>
  <c r="L14" i="2" l="1"/>
  <c r="L13" i="2"/>
  <c r="L12" i="2"/>
  <c r="L9" i="2"/>
  <c r="L8" i="2"/>
  <c r="L7" i="2"/>
  <c r="L4" i="2"/>
  <c r="L3" i="2"/>
  <c r="L2" i="2"/>
  <c r="Y97" i="1"/>
  <c r="U97" i="1"/>
  <c r="T97" i="1"/>
  <c r="S97" i="1"/>
  <c r="R97" i="1"/>
  <c r="O97" i="1"/>
  <c r="X97" i="1" s="1"/>
  <c r="L97" i="1"/>
  <c r="F97" i="1"/>
  <c r="Y96" i="1"/>
  <c r="U96" i="1"/>
  <c r="T96" i="1"/>
  <c r="S96" i="1"/>
  <c r="R96" i="1"/>
  <c r="O96" i="1"/>
  <c r="X96" i="1" s="1"/>
  <c r="L96" i="1"/>
  <c r="G96" i="1"/>
  <c r="F96" i="1"/>
  <c r="Y95" i="1"/>
  <c r="U95" i="1"/>
  <c r="T95" i="1"/>
  <c r="S95" i="1"/>
  <c r="R95" i="1"/>
  <c r="O95" i="1"/>
  <c r="X95" i="1" s="1"/>
  <c r="L95" i="1"/>
  <c r="G95" i="1"/>
  <c r="F95" i="1"/>
  <c r="Y94" i="1"/>
  <c r="U94" i="1"/>
  <c r="T94" i="1"/>
  <c r="S94" i="1"/>
  <c r="R94" i="1"/>
  <c r="O94" i="1"/>
  <c r="X94" i="1" s="1"/>
  <c r="L94" i="1"/>
  <c r="G94" i="1"/>
  <c r="F94" i="1"/>
  <c r="Y93" i="1"/>
  <c r="X93" i="1"/>
  <c r="U93" i="1"/>
  <c r="T93" i="1"/>
  <c r="S93" i="1"/>
  <c r="R93" i="1"/>
  <c r="O93" i="1"/>
  <c r="L93" i="1"/>
  <c r="G93" i="1"/>
  <c r="F93" i="1"/>
  <c r="Y92" i="1"/>
  <c r="X92" i="1"/>
  <c r="U92" i="1"/>
  <c r="T92" i="1"/>
  <c r="S92" i="1"/>
  <c r="R92" i="1"/>
  <c r="O92" i="1"/>
  <c r="L92" i="1"/>
  <c r="G92" i="1"/>
  <c r="F92" i="1"/>
  <c r="Y91" i="1"/>
  <c r="U91" i="1"/>
  <c r="T91" i="1"/>
  <c r="S91" i="1"/>
  <c r="R91" i="1"/>
  <c r="O91" i="1"/>
  <c r="X91" i="1" s="1"/>
  <c r="L91" i="1"/>
  <c r="G91" i="1"/>
  <c r="F91" i="1"/>
  <c r="Y90" i="1"/>
  <c r="X90" i="1"/>
  <c r="U90" i="1"/>
  <c r="T90" i="1"/>
  <c r="S90" i="1"/>
  <c r="R90" i="1"/>
  <c r="O90" i="1"/>
  <c r="L90" i="1"/>
  <c r="G90" i="1"/>
  <c r="F90" i="1"/>
  <c r="Y89" i="1"/>
  <c r="W89" i="1"/>
  <c r="V89" i="1"/>
  <c r="U89" i="1"/>
  <c r="T89" i="1"/>
  <c r="S89" i="1"/>
  <c r="R89" i="1"/>
  <c r="O89" i="1"/>
  <c r="X89" i="1" s="1"/>
  <c r="L89" i="1"/>
  <c r="G89" i="1"/>
  <c r="F89" i="1"/>
  <c r="Y88" i="1"/>
  <c r="W88" i="1"/>
  <c r="V88" i="1"/>
  <c r="U88" i="1"/>
  <c r="T88" i="1"/>
  <c r="S88" i="1"/>
  <c r="R88" i="1"/>
  <c r="O88" i="1"/>
  <c r="X88" i="1" s="1"/>
  <c r="L88" i="1"/>
  <c r="G88" i="1"/>
  <c r="F88" i="1"/>
  <c r="Y87" i="1"/>
  <c r="W87" i="1"/>
  <c r="V87" i="1"/>
  <c r="U87" i="1"/>
  <c r="T87" i="1"/>
  <c r="S87" i="1"/>
  <c r="R87" i="1"/>
  <c r="O87" i="1"/>
  <c r="X87" i="1" s="1"/>
  <c r="L87" i="1"/>
  <c r="G87" i="1"/>
  <c r="F87" i="1"/>
  <c r="Y86" i="1"/>
  <c r="W86" i="1"/>
  <c r="V86" i="1"/>
  <c r="U86" i="1"/>
  <c r="T86" i="1"/>
  <c r="S86" i="1"/>
  <c r="R86" i="1"/>
  <c r="O86" i="1"/>
  <c r="X86" i="1" s="1"/>
  <c r="L86" i="1"/>
  <c r="G86" i="1"/>
  <c r="F86" i="1"/>
  <c r="Y85" i="1"/>
  <c r="W85" i="1"/>
  <c r="V85" i="1"/>
  <c r="U85" i="1"/>
  <c r="T85" i="1"/>
  <c r="S85" i="1"/>
  <c r="R85" i="1"/>
  <c r="O85" i="1"/>
  <c r="X85" i="1" s="1"/>
  <c r="L85" i="1"/>
  <c r="G85" i="1"/>
  <c r="F85" i="1"/>
  <c r="Y84" i="1"/>
  <c r="W84" i="1"/>
  <c r="V84" i="1"/>
  <c r="U84" i="1"/>
  <c r="T84" i="1"/>
  <c r="S84" i="1"/>
  <c r="R84" i="1"/>
  <c r="O84" i="1"/>
  <c r="X84" i="1" s="1"/>
  <c r="L84" i="1"/>
  <c r="G84" i="1"/>
  <c r="F84" i="1"/>
  <c r="Y83" i="1"/>
  <c r="W83" i="1"/>
  <c r="V83" i="1"/>
  <c r="U83" i="1"/>
  <c r="T83" i="1"/>
  <c r="S83" i="1"/>
  <c r="R83" i="1"/>
  <c r="O83" i="1"/>
  <c r="X83" i="1" s="1"/>
  <c r="L83" i="1"/>
  <c r="G83" i="1"/>
  <c r="F83" i="1"/>
  <c r="Y82" i="1"/>
  <c r="W82" i="1"/>
  <c r="V82" i="1"/>
  <c r="U82" i="1"/>
  <c r="T82" i="1"/>
  <c r="S82" i="1"/>
  <c r="R82" i="1"/>
  <c r="O82" i="1"/>
  <c r="X82" i="1" s="1"/>
  <c r="L82" i="1"/>
  <c r="G82" i="1"/>
  <c r="F82" i="1"/>
  <c r="Y81" i="1"/>
  <c r="W81" i="1"/>
  <c r="V81" i="1"/>
  <c r="U81" i="1"/>
  <c r="T81" i="1"/>
  <c r="S81" i="1"/>
  <c r="R81" i="1"/>
  <c r="O81" i="1"/>
  <c r="X81" i="1" s="1"/>
  <c r="L81" i="1"/>
  <c r="G81" i="1"/>
  <c r="F81" i="1"/>
  <c r="Y80" i="1"/>
  <c r="W80" i="1"/>
  <c r="V80" i="1"/>
  <c r="U80" i="1"/>
  <c r="T80" i="1"/>
  <c r="S80" i="1"/>
  <c r="R80" i="1"/>
  <c r="O80" i="1"/>
  <c r="X80" i="1" s="1"/>
  <c r="L80" i="1"/>
  <c r="G80" i="1"/>
  <c r="F80" i="1"/>
  <c r="Y79" i="1"/>
  <c r="W79" i="1"/>
  <c r="V79" i="1"/>
  <c r="U79" i="1"/>
  <c r="T79" i="1"/>
  <c r="S79" i="1"/>
  <c r="R79" i="1"/>
  <c r="O79" i="1"/>
  <c r="X79" i="1" s="1"/>
  <c r="L79" i="1"/>
  <c r="G79" i="1"/>
  <c r="F79" i="1"/>
  <c r="Y78" i="1"/>
  <c r="W78" i="1"/>
  <c r="V78" i="1"/>
  <c r="U78" i="1"/>
  <c r="T78" i="1"/>
  <c r="S78" i="1"/>
  <c r="R78" i="1"/>
  <c r="O78" i="1"/>
  <c r="X78" i="1" s="1"/>
  <c r="L78" i="1"/>
  <c r="G78" i="1"/>
  <c r="F78" i="1"/>
  <c r="Y77" i="1"/>
  <c r="W77" i="1"/>
  <c r="V77" i="1"/>
  <c r="U77" i="1"/>
  <c r="T77" i="1"/>
  <c r="S77" i="1"/>
  <c r="R77" i="1"/>
  <c r="O77" i="1"/>
  <c r="X77" i="1" s="1"/>
  <c r="L77" i="1"/>
  <c r="G77" i="1"/>
  <c r="F77" i="1"/>
  <c r="Y76" i="1"/>
  <c r="W76" i="1"/>
  <c r="V76" i="1"/>
  <c r="U76" i="1"/>
  <c r="T76" i="1"/>
  <c r="S76" i="1"/>
  <c r="R76" i="1"/>
  <c r="O76" i="1"/>
  <c r="X76" i="1" s="1"/>
  <c r="L76" i="1"/>
  <c r="G76" i="1"/>
  <c r="F76" i="1"/>
  <c r="Y75" i="1"/>
  <c r="W75" i="1"/>
  <c r="V75" i="1"/>
  <c r="U75" i="1"/>
  <c r="T75" i="1"/>
  <c r="S75" i="1"/>
  <c r="R75" i="1"/>
  <c r="O75" i="1"/>
  <c r="X75" i="1" s="1"/>
  <c r="L75" i="1"/>
  <c r="G75" i="1"/>
  <c r="F75" i="1"/>
  <c r="Y74" i="1"/>
  <c r="W74" i="1"/>
  <c r="V74" i="1"/>
  <c r="U74" i="1"/>
  <c r="T74" i="1"/>
  <c r="S74" i="1"/>
  <c r="R74" i="1"/>
  <c r="O74" i="1"/>
  <c r="X74" i="1" s="1"/>
  <c r="L74" i="1"/>
  <c r="G74" i="1"/>
  <c r="F74" i="1"/>
  <c r="Y73" i="1"/>
  <c r="W73" i="1"/>
  <c r="V73" i="1"/>
  <c r="U73" i="1"/>
  <c r="T73" i="1"/>
  <c r="S73" i="1"/>
  <c r="R73" i="1"/>
  <c r="O73" i="1"/>
  <c r="X73" i="1" s="1"/>
  <c r="L73" i="1"/>
  <c r="G73" i="1"/>
  <c r="F73" i="1"/>
  <c r="Y72" i="1"/>
  <c r="W72" i="1"/>
  <c r="V72" i="1"/>
  <c r="U72" i="1"/>
  <c r="T72" i="1"/>
  <c r="S72" i="1"/>
  <c r="R72" i="1"/>
  <c r="O72" i="1"/>
  <c r="X72" i="1" s="1"/>
  <c r="L72" i="1"/>
  <c r="G72" i="1"/>
  <c r="F72" i="1"/>
  <c r="V71" i="1"/>
  <c r="U71" i="1"/>
  <c r="T71" i="1"/>
  <c r="S71" i="1"/>
  <c r="R71" i="1"/>
  <c r="O71" i="1"/>
  <c r="L71" i="1"/>
  <c r="G71" i="1"/>
  <c r="F71" i="1"/>
  <c r="V70" i="1"/>
  <c r="U70" i="1"/>
  <c r="T70" i="1"/>
  <c r="S70" i="1"/>
  <c r="R70" i="1"/>
  <c r="O70" i="1"/>
  <c r="L70" i="1"/>
  <c r="G70" i="1"/>
  <c r="F70" i="1"/>
  <c r="V69" i="1"/>
  <c r="U69" i="1"/>
  <c r="T69" i="1"/>
  <c r="S69" i="1"/>
  <c r="R69" i="1"/>
  <c r="O69" i="1"/>
  <c r="L69" i="1"/>
  <c r="G69" i="1"/>
  <c r="F69" i="1"/>
  <c r="V68" i="1"/>
  <c r="U68" i="1"/>
  <c r="T68" i="1"/>
  <c r="S68" i="1"/>
  <c r="R68" i="1"/>
  <c r="O68" i="1"/>
  <c r="L68" i="1"/>
  <c r="G68" i="1"/>
  <c r="F68" i="1"/>
  <c r="V67" i="1"/>
  <c r="U67" i="1"/>
  <c r="T67" i="1"/>
  <c r="S67" i="1"/>
  <c r="R67" i="1"/>
  <c r="O67" i="1"/>
  <c r="L67" i="1"/>
  <c r="G67" i="1"/>
  <c r="F67" i="1"/>
  <c r="V66" i="1"/>
  <c r="U66" i="1"/>
  <c r="T66" i="1"/>
  <c r="S66" i="1"/>
  <c r="R66" i="1"/>
  <c r="O66" i="1"/>
  <c r="L66" i="1"/>
  <c r="G66" i="1"/>
  <c r="F66" i="1"/>
  <c r="V65" i="1"/>
  <c r="U65" i="1"/>
  <c r="T65" i="1"/>
  <c r="S65" i="1"/>
  <c r="R65" i="1"/>
  <c r="O65" i="1"/>
  <c r="L65" i="1"/>
  <c r="G65" i="1"/>
  <c r="F65" i="1"/>
  <c r="V64" i="1"/>
  <c r="U64" i="1"/>
  <c r="T64" i="1"/>
  <c r="S64" i="1"/>
  <c r="R64" i="1"/>
  <c r="O64" i="1"/>
  <c r="L64" i="1"/>
  <c r="G64" i="1"/>
  <c r="F64" i="1"/>
  <c r="V63" i="1"/>
  <c r="U63" i="1"/>
  <c r="T63" i="1"/>
  <c r="S63" i="1"/>
  <c r="R63" i="1"/>
  <c r="O63" i="1"/>
  <c r="L63" i="1"/>
  <c r="G63" i="1"/>
  <c r="F63" i="1"/>
  <c r="V62" i="1"/>
  <c r="U62" i="1"/>
  <c r="T62" i="1"/>
  <c r="S62" i="1"/>
  <c r="R62" i="1"/>
  <c r="O62" i="1"/>
  <c r="L62" i="1"/>
  <c r="G62" i="1"/>
  <c r="F62" i="1"/>
  <c r="V61" i="1"/>
  <c r="U61" i="1"/>
  <c r="T61" i="1"/>
  <c r="S61" i="1"/>
  <c r="R61" i="1"/>
  <c r="O61" i="1"/>
  <c r="L61" i="1"/>
  <c r="G61" i="1"/>
  <c r="F61" i="1"/>
  <c r="V60" i="1"/>
  <c r="U60" i="1"/>
  <c r="T60" i="1"/>
  <c r="S60" i="1"/>
  <c r="R60" i="1"/>
  <c r="O60" i="1"/>
  <c r="L60" i="1"/>
  <c r="G60" i="1"/>
  <c r="F60" i="1"/>
  <c r="V59" i="1"/>
  <c r="U59" i="1"/>
  <c r="T59" i="1"/>
  <c r="S59" i="1"/>
  <c r="R59" i="1"/>
  <c r="O59" i="1"/>
  <c r="L59" i="1"/>
  <c r="G59" i="1"/>
  <c r="F59" i="1"/>
  <c r="V58" i="1"/>
  <c r="U58" i="1"/>
  <c r="T58" i="1"/>
  <c r="S58" i="1"/>
  <c r="R58" i="1"/>
  <c r="O58" i="1"/>
  <c r="L58" i="1"/>
  <c r="G58" i="1"/>
  <c r="F58" i="1"/>
  <c r="V57" i="1"/>
  <c r="U57" i="1"/>
  <c r="T57" i="1"/>
  <c r="S57" i="1"/>
  <c r="R57" i="1"/>
  <c r="O57" i="1"/>
  <c r="L57" i="1"/>
  <c r="G57" i="1"/>
  <c r="F57" i="1"/>
  <c r="V56" i="1"/>
  <c r="U56" i="1"/>
  <c r="T56" i="1"/>
  <c r="S56" i="1"/>
  <c r="R56" i="1"/>
  <c r="O56" i="1"/>
  <c r="L56" i="1"/>
  <c r="G56" i="1"/>
  <c r="F56" i="1"/>
  <c r="V55" i="1"/>
  <c r="U55" i="1"/>
  <c r="T55" i="1"/>
  <c r="S55" i="1"/>
  <c r="R55" i="1"/>
  <c r="O55" i="1"/>
  <c r="L55" i="1"/>
  <c r="G55" i="1"/>
  <c r="F55" i="1"/>
  <c r="V54" i="1"/>
  <c r="U54" i="1"/>
  <c r="T54" i="1"/>
  <c r="S54" i="1"/>
  <c r="R54" i="1"/>
  <c r="O54" i="1"/>
  <c r="L54" i="1"/>
  <c r="G54" i="1"/>
  <c r="F54" i="1"/>
  <c r="V53" i="1"/>
  <c r="U53" i="1"/>
  <c r="T53" i="1"/>
  <c r="S53" i="1"/>
  <c r="R53" i="1"/>
  <c r="O53" i="1"/>
  <c r="L53" i="1"/>
  <c r="G53" i="1"/>
  <c r="F53" i="1"/>
  <c r="V52" i="1"/>
  <c r="U52" i="1"/>
  <c r="T52" i="1"/>
  <c r="S52" i="1"/>
  <c r="R52" i="1"/>
  <c r="O52" i="1"/>
  <c r="L52" i="1"/>
  <c r="G52" i="1"/>
  <c r="F52" i="1"/>
  <c r="V51" i="1"/>
  <c r="U51" i="1"/>
  <c r="T51" i="1"/>
  <c r="S51" i="1"/>
  <c r="R51" i="1"/>
  <c r="O51" i="1"/>
  <c r="L51" i="1"/>
  <c r="G51" i="1"/>
  <c r="F51" i="1"/>
  <c r="V50" i="1"/>
  <c r="U50" i="1"/>
  <c r="T50" i="1"/>
  <c r="S50" i="1"/>
  <c r="R50" i="1"/>
  <c r="O50" i="1"/>
  <c r="L50" i="1"/>
  <c r="G50" i="1"/>
  <c r="F50" i="1"/>
  <c r="V49" i="1"/>
  <c r="U49" i="1"/>
  <c r="T49" i="1"/>
  <c r="S49" i="1"/>
  <c r="R49" i="1"/>
  <c r="O49" i="1"/>
  <c r="L49" i="1"/>
  <c r="G49" i="1"/>
  <c r="F49" i="1"/>
  <c r="V48" i="1"/>
  <c r="U48" i="1"/>
  <c r="T48" i="1"/>
  <c r="S48" i="1"/>
  <c r="R48" i="1"/>
  <c r="O48" i="1"/>
  <c r="L48" i="1"/>
  <c r="G48" i="1"/>
  <c r="F48" i="1"/>
  <c r="V47" i="1"/>
  <c r="U47" i="1"/>
  <c r="T47" i="1"/>
  <c r="S47" i="1"/>
  <c r="R47" i="1"/>
  <c r="O47" i="1"/>
  <c r="L47" i="1"/>
  <c r="G47" i="1"/>
  <c r="F47" i="1"/>
  <c r="V46" i="1"/>
  <c r="U46" i="1"/>
  <c r="T46" i="1"/>
  <c r="S46" i="1"/>
  <c r="R46" i="1"/>
  <c r="O46" i="1"/>
  <c r="L46" i="1"/>
  <c r="G46" i="1"/>
  <c r="F46" i="1"/>
  <c r="V45" i="1"/>
  <c r="U45" i="1"/>
  <c r="T45" i="1"/>
  <c r="S45" i="1"/>
  <c r="R45" i="1"/>
  <c r="O45" i="1"/>
  <c r="L45" i="1"/>
  <c r="G45" i="1"/>
  <c r="F45" i="1"/>
  <c r="V44" i="1"/>
  <c r="U44" i="1"/>
  <c r="T44" i="1"/>
  <c r="S44" i="1"/>
  <c r="R44" i="1"/>
  <c r="O44" i="1"/>
  <c r="L44" i="1"/>
  <c r="G44" i="1"/>
  <c r="F44" i="1"/>
  <c r="V43" i="1"/>
  <c r="U43" i="1"/>
  <c r="T43" i="1"/>
  <c r="S43" i="1"/>
  <c r="R43" i="1"/>
  <c r="O43" i="1"/>
  <c r="L43" i="1"/>
  <c r="G43" i="1"/>
  <c r="F43" i="1"/>
  <c r="V42" i="1"/>
  <c r="U42" i="1"/>
  <c r="T42" i="1"/>
  <c r="S42" i="1"/>
  <c r="R42" i="1"/>
  <c r="O42" i="1"/>
  <c r="L42" i="1"/>
  <c r="G42" i="1"/>
  <c r="F42" i="1"/>
  <c r="V41" i="1"/>
  <c r="U41" i="1"/>
  <c r="T41" i="1"/>
  <c r="S41" i="1"/>
  <c r="R41" i="1"/>
  <c r="O41" i="1"/>
  <c r="L41" i="1"/>
  <c r="G41" i="1"/>
  <c r="F41" i="1"/>
  <c r="V40" i="1"/>
  <c r="U40" i="1"/>
  <c r="T40" i="1"/>
  <c r="S40" i="1"/>
  <c r="R40" i="1"/>
  <c r="O40" i="1"/>
  <c r="L40" i="1"/>
  <c r="G40" i="1"/>
  <c r="F40" i="1"/>
  <c r="V39" i="1"/>
  <c r="U39" i="1"/>
  <c r="T39" i="1"/>
  <c r="S39" i="1"/>
  <c r="R39" i="1"/>
  <c r="O39" i="1"/>
  <c r="L39" i="1"/>
  <c r="G39" i="1"/>
  <c r="F39" i="1"/>
  <c r="V38" i="1"/>
  <c r="U38" i="1"/>
  <c r="T38" i="1"/>
  <c r="S38" i="1"/>
  <c r="R38" i="1"/>
  <c r="O38" i="1"/>
  <c r="L38" i="1"/>
  <c r="G38" i="1"/>
  <c r="F38" i="1"/>
  <c r="V37" i="1"/>
  <c r="U37" i="1"/>
  <c r="T37" i="1"/>
  <c r="S37" i="1"/>
  <c r="R37" i="1"/>
  <c r="O37" i="1"/>
  <c r="L37" i="1"/>
  <c r="G37" i="1"/>
  <c r="F37" i="1"/>
  <c r="V36" i="1"/>
  <c r="U36" i="1"/>
  <c r="T36" i="1"/>
  <c r="S36" i="1"/>
  <c r="R36" i="1"/>
  <c r="O36" i="1"/>
  <c r="L36" i="1"/>
  <c r="G36" i="1"/>
  <c r="F36" i="1"/>
  <c r="V35" i="1"/>
  <c r="U35" i="1"/>
  <c r="T35" i="1"/>
  <c r="S35" i="1"/>
  <c r="R35" i="1"/>
  <c r="O35" i="1"/>
  <c r="L35" i="1"/>
  <c r="G35" i="1"/>
  <c r="F35" i="1"/>
  <c r="V34" i="1"/>
  <c r="U34" i="1"/>
  <c r="T34" i="1"/>
  <c r="S34" i="1"/>
  <c r="R34" i="1"/>
  <c r="O34" i="1"/>
  <c r="L34" i="1"/>
  <c r="G34" i="1"/>
  <c r="F34" i="1"/>
  <c r="V33" i="1"/>
  <c r="U33" i="1"/>
  <c r="T33" i="1"/>
  <c r="S33" i="1"/>
  <c r="R33" i="1"/>
  <c r="O33" i="1"/>
  <c r="L33" i="1"/>
  <c r="G33" i="1"/>
  <c r="F33" i="1"/>
  <c r="V32" i="1"/>
  <c r="U32" i="1"/>
  <c r="T32" i="1"/>
  <c r="S32" i="1"/>
  <c r="R32" i="1"/>
  <c r="O32" i="1"/>
  <c r="L32" i="1"/>
  <c r="G32" i="1"/>
  <c r="F32" i="1"/>
  <c r="V31" i="1"/>
  <c r="U31" i="1"/>
  <c r="T31" i="1"/>
  <c r="S31" i="1"/>
  <c r="R31" i="1"/>
  <c r="O31" i="1"/>
  <c r="L31" i="1"/>
  <c r="G31" i="1"/>
  <c r="F31" i="1"/>
  <c r="V30" i="1"/>
  <c r="U30" i="1"/>
  <c r="T30" i="1"/>
  <c r="S30" i="1"/>
  <c r="R30" i="1"/>
  <c r="O30" i="1"/>
  <c r="L30" i="1"/>
  <c r="G30" i="1"/>
  <c r="F30" i="1"/>
  <c r="V29" i="1"/>
  <c r="U29" i="1"/>
  <c r="T29" i="1"/>
  <c r="S29" i="1"/>
  <c r="R29" i="1"/>
  <c r="O29" i="1"/>
  <c r="L29" i="1"/>
  <c r="G29" i="1"/>
  <c r="F29" i="1"/>
  <c r="V28" i="1"/>
  <c r="U28" i="1"/>
  <c r="T28" i="1"/>
  <c r="S28" i="1"/>
  <c r="R28" i="1"/>
  <c r="O28" i="1"/>
  <c r="L28" i="1"/>
  <c r="G28" i="1"/>
  <c r="F28" i="1"/>
  <c r="V27" i="1"/>
  <c r="U27" i="1"/>
  <c r="T27" i="1"/>
  <c r="S27" i="1"/>
  <c r="R27" i="1"/>
  <c r="O27" i="1"/>
  <c r="L27" i="1"/>
  <c r="G27" i="1"/>
  <c r="F27" i="1"/>
  <c r="V26" i="1"/>
  <c r="U26" i="1"/>
  <c r="T26" i="1"/>
  <c r="S26" i="1"/>
  <c r="R26" i="1"/>
  <c r="O26" i="1"/>
  <c r="L26" i="1"/>
  <c r="G26" i="1"/>
  <c r="F26" i="1"/>
  <c r="V25" i="1"/>
  <c r="U25" i="1"/>
  <c r="T25" i="1"/>
  <c r="S25" i="1"/>
  <c r="R25" i="1"/>
  <c r="O25" i="1"/>
  <c r="L25" i="1"/>
  <c r="G25" i="1"/>
  <c r="F25" i="1"/>
  <c r="V24" i="1"/>
  <c r="U24" i="1"/>
  <c r="T24" i="1"/>
  <c r="S24" i="1"/>
  <c r="R24" i="1"/>
  <c r="O24" i="1"/>
  <c r="L24" i="1"/>
  <c r="G24" i="1"/>
  <c r="F24" i="1"/>
  <c r="V23" i="1"/>
  <c r="U23" i="1"/>
  <c r="T23" i="1"/>
  <c r="S23" i="1"/>
  <c r="R23" i="1"/>
  <c r="O23" i="1"/>
  <c r="L23" i="1"/>
  <c r="G23" i="1"/>
  <c r="F23" i="1"/>
  <c r="V22" i="1"/>
  <c r="U22" i="1"/>
  <c r="T22" i="1"/>
  <c r="S22" i="1"/>
  <c r="R22" i="1"/>
  <c r="O22" i="1"/>
  <c r="L22" i="1"/>
  <c r="G22" i="1"/>
  <c r="F22" i="1"/>
  <c r="V21" i="1"/>
  <c r="U21" i="1"/>
  <c r="T21" i="1"/>
  <c r="S21" i="1"/>
  <c r="R21" i="1"/>
  <c r="O21" i="1"/>
  <c r="L21" i="1"/>
  <c r="G21" i="1"/>
  <c r="F21" i="1"/>
  <c r="V20" i="1"/>
  <c r="U20" i="1"/>
  <c r="T20" i="1"/>
  <c r="S20" i="1"/>
  <c r="R20" i="1"/>
  <c r="O20" i="1"/>
  <c r="L20" i="1"/>
  <c r="G20" i="1"/>
  <c r="F20" i="1"/>
  <c r="V19" i="1"/>
  <c r="U19" i="1"/>
  <c r="T19" i="1"/>
  <c r="S19" i="1"/>
  <c r="R19" i="1"/>
  <c r="O19" i="1"/>
  <c r="L19" i="1"/>
  <c r="G19" i="1"/>
  <c r="F19" i="1"/>
  <c r="V18" i="1"/>
  <c r="U18" i="1"/>
  <c r="T18" i="1"/>
  <c r="S18" i="1"/>
  <c r="R18" i="1"/>
  <c r="O18" i="1"/>
  <c r="L18" i="1"/>
  <c r="G18" i="1"/>
  <c r="F18" i="1"/>
  <c r="V17" i="1"/>
  <c r="U17" i="1"/>
  <c r="T17" i="1"/>
  <c r="S17" i="1"/>
  <c r="R17" i="1"/>
  <c r="O17" i="1"/>
  <c r="L17" i="1"/>
  <c r="G17" i="1"/>
  <c r="F17" i="1"/>
  <c r="V16" i="1"/>
  <c r="U16" i="1"/>
  <c r="T16" i="1"/>
  <c r="S16" i="1"/>
  <c r="R16" i="1"/>
  <c r="O16" i="1"/>
  <c r="L16" i="1"/>
  <c r="G16" i="1"/>
  <c r="F16" i="1"/>
  <c r="V15" i="1"/>
  <c r="U15" i="1"/>
  <c r="T15" i="1"/>
  <c r="S15" i="1"/>
  <c r="R15" i="1"/>
  <c r="O15" i="1"/>
  <c r="L15" i="1"/>
  <c r="G15" i="1"/>
  <c r="F15" i="1"/>
  <c r="V14" i="1"/>
  <c r="U14" i="1"/>
  <c r="T14" i="1"/>
  <c r="S14" i="1"/>
  <c r="R14" i="1"/>
  <c r="O14" i="1"/>
  <c r="L14" i="1"/>
  <c r="G14" i="1"/>
  <c r="F14" i="1"/>
  <c r="V13" i="1"/>
  <c r="U13" i="1"/>
  <c r="T13" i="1"/>
  <c r="S13" i="1"/>
  <c r="R13" i="1"/>
  <c r="O13" i="1"/>
  <c r="L13" i="1"/>
  <c r="G13" i="1"/>
  <c r="F13" i="1"/>
  <c r="V12" i="1"/>
  <c r="U12" i="1"/>
  <c r="T12" i="1"/>
  <c r="S12" i="1"/>
  <c r="R12" i="1"/>
  <c r="O12" i="1"/>
  <c r="L12" i="1"/>
  <c r="G12" i="1"/>
  <c r="F12" i="1"/>
  <c r="V11" i="1"/>
  <c r="U11" i="1"/>
  <c r="T11" i="1"/>
  <c r="S11" i="1"/>
  <c r="R11" i="1"/>
  <c r="O11" i="1"/>
  <c r="L11" i="1"/>
  <c r="G11" i="1"/>
  <c r="F11" i="1"/>
  <c r="V10" i="1"/>
  <c r="U10" i="1"/>
  <c r="T10" i="1"/>
  <c r="S10" i="1"/>
  <c r="R10" i="1"/>
  <c r="O10" i="1"/>
  <c r="L10" i="1"/>
  <c r="G10" i="1"/>
  <c r="F10" i="1"/>
  <c r="V9" i="1"/>
  <c r="U9" i="1"/>
  <c r="T9" i="1"/>
  <c r="S9" i="1"/>
  <c r="R9" i="1"/>
  <c r="O9" i="1"/>
  <c r="L9" i="1"/>
  <c r="G9" i="1"/>
  <c r="F9" i="1"/>
  <c r="V8" i="1"/>
  <c r="U8" i="1"/>
  <c r="T8" i="1"/>
  <c r="S8" i="1"/>
  <c r="R8" i="1"/>
  <c r="O8" i="1"/>
  <c r="L8" i="1"/>
  <c r="G8" i="1"/>
  <c r="F8" i="1"/>
  <c r="V7" i="1"/>
  <c r="U7" i="1"/>
  <c r="T7" i="1"/>
  <c r="S7" i="1"/>
  <c r="R7" i="1"/>
  <c r="O7" i="1"/>
  <c r="L7" i="1"/>
  <c r="G7" i="1"/>
  <c r="F7" i="1"/>
  <c r="V6" i="1"/>
  <c r="U6" i="1"/>
  <c r="T6" i="1"/>
  <c r="S6" i="1"/>
  <c r="R6" i="1"/>
  <c r="O6" i="1"/>
  <c r="L6" i="1"/>
  <c r="G6" i="1"/>
  <c r="F6" i="1"/>
  <c r="V5" i="1"/>
  <c r="U5" i="1"/>
  <c r="T5" i="1"/>
  <c r="S5" i="1"/>
  <c r="R5" i="1"/>
  <c r="O5" i="1"/>
  <c r="L5" i="1"/>
  <c r="G5" i="1"/>
  <c r="F5" i="1"/>
  <c r="V4" i="1"/>
  <c r="U4" i="1"/>
  <c r="T4" i="1"/>
  <c r="S4" i="1"/>
  <c r="R4" i="1"/>
  <c r="O4" i="1"/>
  <c r="L4" i="1"/>
  <c r="G4" i="1"/>
  <c r="F4" i="1"/>
  <c r="V3" i="1"/>
  <c r="U3" i="1"/>
  <c r="T3" i="1"/>
  <c r="S3" i="1"/>
  <c r="R3" i="1"/>
  <c r="O3" i="1"/>
  <c r="L3" i="1"/>
  <c r="G3" i="1"/>
  <c r="F3" i="1"/>
  <c r="V2" i="1"/>
  <c r="U2" i="1"/>
  <c r="T2" i="1"/>
  <c r="S2" i="1"/>
  <c r="R2" i="1"/>
  <c r="O2" i="1"/>
  <c r="L2" i="1"/>
  <c r="G2" i="1"/>
  <c r="F2" i="1"/>
</calcChain>
</file>

<file path=xl/sharedStrings.xml><?xml version="1.0" encoding="utf-8"?>
<sst xmlns="http://schemas.openxmlformats.org/spreadsheetml/2006/main" count="417" uniqueCount="77">
  <si>
    <t>日期</t>
  </si>
  <si>
    <t>teacher</t>
  </si>
  <si>
    <t>备注</t>
  </si>
  <si>
    <t>PV</t>
  </si>
  <si>
    <t>UV</t>
  </si>
  <si>
    <t>UV/PV</t>
  </si>
  <si>
    <t>转化率</t>
  </si>
  <si>
    <t>账户消耗</t>
  </si>
  <si>
    <t>实际消耗</t>
  </si>
  <si>
    <t>曝光量</t>
  </si>
  <si>
    <t>点击数</t>
  </si>
  <si>
    <t>点击率</t>
  </si>
  <si>
    <t>播放量</t>
  </si>
  <si>
    <t>完播率</t>
  </si>
  <si>
    <t>完播数</t>
  </si>
  <si>
    <t>订阅数</t>
  </si>
  <si>
    <t>转微数</t>
  </si>
  <si>
    <t>点击转微率</t>
  </si>
  <si>
    <t>订阅率</t>
  </si>
  <si>
    <t>播放转微率</t>
  </si>
  <si>
    <t>粉转微率</t>
  </si>
  <si>
    <t>CPM</t>
  </si>
  <si>
    <t>CPC</t>
  </si>
  <si>
    <t>完播成本</t>
  </si>
  <si>
    <t>订阅成本</t>
  </si>
  <si>
    <t>转微成本</t>
  </si>
  <si>
    <t>都业华(第一财经）</t>
  </si>
  <si>
    <t>曹茂桂（旧）</t>
  </si>
  <si>
    <t>曹茂桂（新）</t>
  </si>
  <si>
    <t>杨凯</t>
  </si>
  <si>
    <t/>
  </si>
  <si>
    <t>PV/UV</t>
  </si>
  <si>
    <t>2.17-2.23</t>
  </si>
  <si>
    <t>都业华</t>
  </si>
  <si>
    <t>2.24-3.1</t>
  </si>
  <si>
    <t>3.2-3.8</t>
  </si>
  <si>
    <t>曹茂桂旧</t>
  </si>
  <si>
    <t>曹茂桂新</t>
  </si>
  <si>
    <t>曹茂桂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</si>
  <si>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</si>
  <si>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</si>
  <si>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</si>
  <si>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</si>
  <si>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</si>
  <si>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</si>
  <si>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</si>
  <si>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</si>
  <si>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</si>
  <si>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</si>
  <si>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</si>
  <si>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</si>
  <si>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</si>
  <si>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</si>
  <si>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</si>
  <si>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</si>
  <si>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</si>
  <si>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</si>
  <si>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</si>
  <si>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</si>
  <si>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</si>
  <si>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</si>
  <si>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03-10</t>
  </si>
  <si>
    <t>03-11</t>
  </si>
  <si>
    <t>02-17</t>
    <phoneticPr fontId="2" type="noConversion"/>
  </si>
  <si>
    <t>02-18</t>
    <phoneticPr fontId="2" type="noConversion"/>
  </si>
  <si>
    <t>02-19</t>
    <phoneticPr fontId="2" type="noConversion"/>
  </si>
  <si>
    <t>02-20</t>
    <phoneticPr fontId="2" type="noConversion"/>
  </si>
  <si>
    <t>02-21</t>
    <phoneticPr fontId="2" type="noConversion"/>
  </si>
  <si>
    <t>02-23</t>
    <phoneticPr fontId="2" type="noConversion"/>
  </si>
  <si>
    <t>03-12</t>
  </si>
  <si>
    <t xml:space="preserve">  </t>
  </si>
  <si>
    <t>03-13</t>
  </si>
  <si>
    <t>03-14</t>
  </si>
  <si>
    <t>03-15</t>
  </si>
  <si>
    <t>3.8-3.15</t>
    <phoneticPr fontId="2" type="noConversion"/>
  </si>
  <si>
    <t>03-16</t>
  </si>
  <si>
    <t>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</si>
</sst>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00%"/>
    <numFmt numFmtId="178" formatCode="0.0_);[Red]\(0.0\)"/>
    <numFmt numFmtId="179" formatCode="0_);[Red]\(0\)"/>
    <numFmt numFmtId="180" formatCode="0.00_);[Red]\(0.00\)"/>
    <numFmt numFmtId="181" formatCode="_ * #,##0.00_ ;_ * \-#,##0.00_ ;_ * &quot;-&quot;??_ ;_ @_ "/>
    <numFmt numFmtId="182" formatCode="_ * #,##0_ ;_ * \-#,##0_ ;_ * &quot;-&quot;??_ ;_ @_ "/>
    <numFmt numFmtId="183" formatCode="0.0000_);[Red]\(0.0000\)"/>
  </numFmts>
  <fonts count="4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80" fontId="0" fillId="0" borderId="0" xfId="0" applyNumberFormat="1" applyFont="1" applyFill="1" applyAlignment="1">
      <alignment vertical="center"/>
    </xf>
    <xf numFmtId="179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82" fontId="0" fillId="0" borderId="0" xfId="2" applyNumberFormat="1" applyFont="1">
      <alignment vertical="center"/>
    </xf>
    <xf numFmtId="183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9" fontId="0" fillId="2" borderId="0" xfId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0" borderId="0" xfId="1" applyNumberFormat="1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 applyFont="1" applyFill="1" applyAlignment="1">
      <alignment horizontal="left" vertical="center"/>
    </xf>
    <xf numFmtId="180" fontId="0" fillId="0" borderId="0" xfId="0" applyNumberFormat="1" applyFont="1" applyFill="1" applyAlignment="1">
      <alignment horizontal="left" vertical="center"/>
    </xf>
    <xf numFmtId="10" fontId="0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9" fontId="0" fillId="2" borderId="0" xfId="1" applyFont="1" applyFill="1" applyAlignment="1">
      <alignment horizontal="left" vertical="center"/>
    </xf>
    <xf numFmtId="180" fontId="0" fillId="2" borderId="0" xfId="0" applyNumberFormat="1" applyFont="1" applyFill="1" applyAlignment="1">
      <alignment horizontal="left" vertical="center"/>
    </xf>
    <xf numFmtId="176" fontId="0" fillId="3" borderId="0" xfId="1" applyNumberFormat="1" applyFont="1" applyFill="1" applyAlignment="1">
      <alignment horizontal="left" vertical="center"/>
    </xf>
    <xf numFmtId="180" fontId="0" fillId="3" borderId="0" xfId="0" applyNumberFormat="1" applyFont="1" applyFill="1" applyAlignment="1">
      <alignment horizontal="left" vertical="center"/>
    </xf>
    <xf numFmtId="10" fontId="0" fillId="3" borderId="0" xfId="1" applyNumberFormat="1" applyFont="1" applyFill="1" applyAlignment="1">
      <alignment horizontal="left" vertical="center"/>
    </xf>
    <xf numFmtId="177" fontId="0" fillId="3" borderId="0" xfId="1" applyNumberFormat="1" applyFont="1" applyFill="1" applyAlignment="1">
      <alignment horizontal="left" vertical="center"/>
    </xf>
    <xf numFmtId="178" fontId="0" fillId="0" borderId="0" xfId="0" applyNumberFormat="1" applyFont="1" applyFill="1" applyAlignment="1">
      <alignment horizontal="left" vertical="center"/>
    </xf>
    <xf numFmtId="179" fontId="0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2" borderId="0" xfId="0" applyNumberFormat="1" applyFont="1" applyFill="1" applyAlignment="1">
      <alignment horizontal="left" vertical="center"/>
    </xf>
    <xf numFmtId="0" fontId="0" fillId="0" borderId="1" xfId="0" applyBorder="1">
      <alignment vertical="center"/>
    </xf>
    <xf numFmtId="176" fontId="0" fillId="2" borderId="0" xfId="1" applyNumberFormat="1" applyFont="1" applyFill="1" applyAlignment="1">
      <alignment horizontal="left" vertical="center"/>
    </xf>
    <xf numFmtId="10" fontId="0" fillId="2" borderId="0" xfId="1" applyNumberFormat="1" applyFont="1" applyFill="1" applyAlignment="1">
      <alignment horizontal="left" vertical="center"/>
    </xf>
    <xf numFmtId="177" fontId="0" fillId="2" borderId="0" xfId="1" applyNumberFormat="1" applyFont="1" applyFill="1" applyAlignment="1">
      <alignment horizontal="left" vertical="center"/>
    </xf>
    <xf numFmtId="178" fontId="0" fillId="2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  <xf numFmtId="179" fontId="3" fillId="0" borderId="0" xfId="0" applyNumberFormat="1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6"/>
  <sheetViews>
    <sheetView tabSelected="1" zoomScale="160" zoomScaleNormal="160" workbookViewId="0">
      <pane ySplit="1" topLeftCell="A95" activePane="bottomLeft" state="frozen"/>
      <selection pane="bottomLeft" activeCell="D121" sqref="D121"/>
    </sheetView>
  </sheetViews>
  <sheetFormatPr baseColWidth="10" defaultColWidth="9" defaultRowHeight="16"/>
  <cols>
    <col min="1" max="1" width="11.1640625" style="36" customWidth="1"/>
    <col min="2" max="2" width="7.1640625" customWidth="1"/>
    <col min="3" max="3" width="19" customWidth="1"/>
    <col min="4" max="6" width="9.5" customWidth="1"/>
    <col min="7" max="7" width="8.5" customWidth="1"/>
    <col min="8" max="8" width="9.5" customWidth="1"/>
    <col min="9" max="9" width="10.5" style="42" customWidth="1"/>
    <col min="10" max="10" width="13.83203125" customWidth="1"/>
    <col min="11" max="11" width="10.5" customWidth="1"/>
    <col min="12" max="12" width="7.5" customWidth="1"/>
    <col min="13" max="13" width="11.6640625" customWidth="1"/>
    <col min="14" max="14" width="8.5" style="10" customWidth="1"/>
    <col min="15" max="15" width="11.6640625" style="11" customWidth="1"/>
    <col min="16" max="17" width="8.5" customWidth="1"/>
    <col min="18" max="18" width="11.6640625" style="12" customWidth="1"/>
    <col min="19" max="19" width="7.5" customWidth="1"/>
    <col min="20" max="20" width="11.6640625" customWidth="1"/>
    <col min="21" max="21" width="9.5" customWidth="1"/>
    <col min="22" max="22" width="6.5" customWidth="1"/>
    <col min="23" max="23" width="8.6640625" customWidth="1"/>
    <col min="24" max="25" width="9.5" customWidth="1"/>
    <col min="26" max="26" width="9.5" style="13" customWidth="1"/>
  </cols>
  <sheetData>
    <row r="1" spans="1:26">
      <c r="A1" s="3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5" t="s">
        <v>12</v>
      </c>
      <c r="N1" s="18" t="s">
        <v>13</v>
      </c>
      <c r="O1" s="19" t="s">
        <v>14</v>
      </c>
      <c r="P1" s="15" t="s">
        <v>15</v>
      </c>
      <c r="Q1" s="15" t="s">
        <v>16</v>
      </c>
      <c r="R1" s="20" t="s">
        <v>17</v>
      </c>
      <c r="S1" s="21" t="s">
        <v>18</v>
      </c>
      <c r="T1" s="21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24" t="s">
        <v>25</v>
      </c>
    </row>
    <row r="2" spans="1:26">
      <c r="A2" s="37" t="s">
        <v>63</v>
      </c>
      <c r="B2" s="14">
        <v>1</v>
      </c>
      <c r="C2" s="15" t="s">
        <v>26</v>
      </c>
      <c r="D2" s="15">
        <v>1779</v>
      </c>
      <c r="E2" s="15">
        <v>1365</v>
      </c>
      <c r="F2" s="16">
        <f>IFERROR(E2/D2,"")</f>
        <v>0.76728499156829677</v>
      </c>
      <c r="G2" s="16">
        <f t="shared" ref="G2:G65" si="0">IFERROR(Q2/E2,"")</f>
        <v>0.14945054945054945</v>
      </c>
      <c r="H2" s="14">
        <v>33699.35</v>
      </c>
      <c r="I2" s="15">
        <v>28358</v>
      </c>
      <c r="J2" s="15">
        <v>9438765</v>
      </c>
      <c r="K2" s="15">
        <v>14036</v>
      </c>
      <c r="L2" s="16">
        <f t="shared" ref="L2:L65" si="1">IFERROR(K2/J2,"")</f>
        <v>1.4870589531575369E-3</v>
      </c>
      <c r="M2" s="15">
        <v>466195</v>
      </c>
      <c r="N2" s="18">
        <v>0.4700008</v>
      </c>
      <c r="O2" s="19">
        <f>IFERROR(M2*N2,"")</f>
        <v>219112.022956</v>
      </c>
      <c r="P2" s="15">
        <v>527</v>
      </c>
      <c r="Q2" s="15">
        <v>204</v>
      </c>
      <c r="R2" s="20">
        <f t="shared" ref="R2:R65" si="2">IFERROR(Q2/K2,"")</f>
        <v>1.4534055286406384E-2</v>
      </c>
      <c r="S2" s="22">
        <f t="shared" ref="S2:S65" si="3">IFERROR(P2/K2,"")</f>
        <v>3.7546309489883155E-2</v>
      </c>
      <c r="T2" s="23">
        <f t="shared" ref="T2:T65" si="4">IFERROR(Q2/M2,"")</f>
        <v>4.3758513068565727E-4</v>
      </c>
      <c r="U2" s="20">
        <f t="shared" ref="U2:U65" si="5">IFERROR(Q2/P2,"")</f>
        <v>0.38709677419354838</v>
      </c>
      <c r="V2" s="15">
        <f t="shared" ref="V2:V65" si="6">IFERROR(I2/J2*1000,"")</f>
        <v>3.0044184805957133</v>
      </c>
      <c r="W2" s="15"/>
      <c r="X2" s="15">
        <v>0.12</v>
      </c>
      <c r="Y2" s="15">
        <v>51.1</v>
      </c>
      <c r="Z2" s="24">
        <v>132</v>
      </c>
    </row>
    <row r="3" spans="1:26">
      <c r="A3" s="37" t="s">
        <v>64</v>
      </c>
      <c r="B3" s="14">
        <v>1</v>
      </c>
      <c r="C3" s="15" t="s">
        <v>26</v>
      </c>
      <c r="D3" s="15">
        <v>2472</v>
      </c>
      <c r="E3" s="15">
        <v>1788</v>
      </c>
      <c r="F3" s="16">
        <f t="shared" ref="F3:F34" si="7">IFERROR(E3/D3,"")</f>
        <v>0.72330097087378642</v>
      </c>
      <c r="G3" s="16">
        <f t="shared" si="0"/>
        <v>0.10794183445190157</v>
      </c>
      <c r="H3" s="14">
        <v>30246.67</v>
      </c>
      <c r="I3" s="15">
        <v>25503</v>
      </c>
      <c r="J3" s="15">
        <v>11877493</v>
      </c>
      <c r="K3" s="15">
        <v>14848</v>
      </c>
      <c r="L3" s="16">
        <f t="shared" si="1"/>
        <v>1.2500954536449737E-3</v>
      </c>
      <c r="M3" s="15">
        <v>714018</v>
      </c>
      <c r="N3" s="18">
        <v>0.39999970000000001</v>
      </c>
      <c r="O3" s="19">
        <f t="shared" ref="O3:O34" si="8">IFERROR(M3*N3,"")</f>
        <v>285606.98579459998</v>
      </c>
      <c r="P3" s="15">
        <v>641</v>
      </c>
      <c r="Q3" s="15">
        <v>193</v>
      </c>
      <c r="R3" s="20">
        <f t="shared" si="2"/>
        <v>1.2998383620689655E-2</v>
      </c>
      <c r="S3" s="22">
        <f t="shared" si="3"/>
        <v>4.3170797413793101E-2</v>
      </c>
      <c r="T3" s="23">
        <f t="shared" si="4"/>
        <v>2.7030130893058719E-4</v>
      </c>
      <c r="U3" s="20">
        <f t="shared" si="5"/>
        <v>0.30109204368174725</v>
      </c>
      <c r="V3" s="15">
        <f t="shared" si="6"/>
        <v>2.1471702824830121</v>
      </c>
      <c r="W3" s="15">
        <v>1.7</v>
      </c>
      <c r="X3" s="15">
        <v>0.09</v>
      </c>
      <c r="Y3" s="15">
        <v>38.200000000000003</v>
      </c>
      <c r="Z3" s="24">
        <v>127</v>
      </c>
    </row>
    <row r="4" spans="1:26">
      <c r="A4" s="37" t="s">
        <v>65</v>
      </c>
      <c r="B4" s="14">
        <v>1</v>
      </c>
      <c r="C4" s="15" t="s">
        <v>26</v>
      </c>
      <c r="D4" s="15">
        <v>2450</v>
      </c>
      <c r="E4" s="15">
        <v>1633</v>
      </c>
      <c r="F4" s="16">
        <f t="shared" si="7"/>
        <v>0.66653061224489796</v>
      </c>
      <c r="G4" s="16">
        <f t="shared" si="0"/>
        <v>0.19840783833435394</v>
      </c>
      <c r="H4" s="14">
        <v>42253.98</v>
      </c>
      <c r="I4" s="15">
        <v>35709</v>
      </c>
      <c r="J4" s="15">
        <v>11604578</v>
      </c>
      <c r="K4" s="15">
        <v>14556</v>
      </c>
      <c r="L4" s="16">
        <f t="shared" si="1"/>
        <v>1.2543325573752015E-3</v>
      </c>
      <c r="M4" s="15">
        <v>525208</v>
      </c>
      <c r="N4" s="18">
        <v>0.29999920000000002</v>
      </c>
      <c r="O4" s="19">
        <f t="shared" si="8"/>
        <v>157561.97983360002</v>
      </c>
      <c r="P4" s="15">
        <v>736</v>
      </c>
      <c r="Q4" s="15">
        <v>324</v>
      </c>
      <c r="R4" s="20">
        <f t="shared" si="2"/>
        <v>2.2258862324814509E-2</v>
      </c>
      <c r="S4" s="22">
        <f t="shared" si="3"/>
        <v>5.0563341577356417E-2</v>
      </c>
      <c r="T4" s="23">
        <f t="shared" si="4"/>
        <v>6.1689844785304106E-4</v>
      </c>
      <c r="U4" s="20">
        <f t="shared" si="5"/>
        <v>0.44021739130434784</v>
      </c>
      <c r="V4" s="15">
        <f t="shared" si="6"/>
        <v>3.0771476567265093</v>
      </c>
      <c r="W4" s="15">
        <v>2.4</v>
      </c>
      <c r="X4" s="15">
        <v>0.22</v>
      </c>
      <c r="Y4" s="15">
        <v>47.1</v>
      </c>
      <c r="Z4" s="24">
        <v>107</v>
      </c>
    </row>
    <row r="5" spans="1:26">
      <c r="A5" s="37" t="s">
        <v>66</v>
      </c>
      <c r="B5" s="14">
        <v>1</v>
      </c>
      <c r="C5" s="15" t="s">
        <v>26</v>
      </c>
      <c r="D5" s="15">
        <v>1837</v>
      </c>
      <c r="E5" s="15">
        <v>1244</v>
      </c>
      <c r="F5" s="16">
        <f t="shared" si="7"/>
        <v>0.67719107240065324</v>
      </c>
      <c r="G5" s="16">
        <f t="shared" si="0"/>
        <v>0.19212218649517684</v>
      </c>
      <c r="H5" s="14">
        <v>28717.26</v>
      </c>
      <c r="I5" s="15">
        <v>24117</v>
      </c>
      <c r="J5" s="15">
        <v>13536326</v>
      </c>
      <c r="K5" s="15">
        <v>21542</v>
      </c>
      <c r="L5" s="16">
        <f t="shared" si="1"/>
        <v>1.5914214832000943E-3</v>
      </c>
      <c r="M5" s="15">
        <v>332725</v>
      </c>
      <c r="N5" s="18">
        <v>0.48</v>
      </c>
      <c r="O5" s="19">
        <f t="shared" si="8"/>
        <v>159708</v>
      </c>
      <c r="P5" s="15">
        <v>577</v>
      </c>
      <c r="Q5" s="15">
        <v>239</v>
      </c>
      <c r="R5" s="20">
        <f t="shared" si="2"/>
        <v>1.1094605886175843E-2</v>
      </c>
      <c r="S5" s="22">
        <f t="shared" si="3"/>
        <v>2.6784885340265529E-2</v>
      </c>
      <c r="T5" s="23">
        <f t="shared" si="4"/>
        <v>7.183109174242994E-4</v>
      </c>
      <c r="U5" s="20">
        <f t="shared" si="5"/>
        <v>0.41421143847487002</v>
      </c>
      <c r="V5" s="15">
        <f t="shared" si="6"/>
        <v>1.7816503532790211</v>
      </c>
      <c r="W5" s="15">
        <v>1.1000000000000001</v>
      </c>
      <c r="X5" s="15">
        <v>0.14000000000000001</v>
      </c>
      <c r="Y5" s="15">
        <v>39.299999999999997</v>
      </c>
      <c r="Z5" s="24">
        <v>95</v>
      </c>
    </row>
    <row r="6" spans="1:26">
      <c r="A6" s="37" t="s">
        <v>67</v>
      </c>
      <c r="B6" s="14">
        <v>1</v>
      </c>
      <c r="C6" s="15" t="s">
        <v>26</v>
      </c>
      <c r="D6" s="15">
        <v>1490</v>
      </c>
      <c r="E6" s="15">
        <v>968</v>
      </c>
      <c r="F6" s="16">
        <f t="shared" si="7"/>
        <v>0.64966442953020132</v>
      </c>
      <c r="G6" s="16">
        <f t="shared" si="0"/>
        <v>0.1487603305785124</v>
      </c>
      <c r="H6" s="14">
        <v>24254.27</v>
      </c>
      <c r="I6" s="15">
        <v>20426</v>
      </c>
      <c r="J6" s="15">
        <v>8193244</v>
      </c>
      <c r="K6" s="15">
        <v>13266</v>
      </c>
      <c r="L6" s="16">
        <f t="shared" si="1"/>
        <v>1.6191388905298072E-3</v>
      </c>
      <c r="M6" s="15">
        <v>285425</v>
      </c>
      <c r="N6" s="18">
        <v>0.51000089999999998</v>
      </c>
      <c r="O6" s="19">
        <f t="shared" si="8"/>
        <v>145567.00688249999</v>
      </c>
      <c r="P6" s="15">
        <v>433</v>
      </c>
      <c r="Q6" s="15">
        <v>144</v>
      </c>
      <c r="R6" s="20">
        <f t="shared" si="2"/>
        <v>1.0854816824966078E-2</v>
      </c>
      <c r="S6" s="22">
        <f t="shared" si="3"/>
        <v>3.2639831147293831E-2</v>
      </c>
      <c r="T6" s="23">
        <f t="shared" si="4"/>
        <v>5.045108172024174E-4</v>
      </c>
      <c r="U6" s="20">
        <f t="shared" si="5"/>
        <v>0.33256351039260967</v>
      </c>
      <c r="V6" s="15">
        <f t="shared" si="6"/>
        <v>2.4930296229430007</v>
      </c>
      <c r="W6" s="15">
        <v>1.5</v>
      </c>
      <c r="X6" s="15">
        <v>0.13</v>
      </c>
      <c r="Y6" s="15">
        <v>45</v>
      </c>
      <c r="Z6" s="24">
        <v>135</v>
      </c>
    </row>
    <row r="7" spans="1:26">
      <c r="A7" s="34" t="s">
        <v>44</v>
      </c>
      <c r="B7" s="14">
        <v>1</v>
      </c>
      <c r="C7" s="15" t="s">
        <v>26</v>
      </c>
      <c r="D7" s="15">
        <v>1162</v>
      </c>
      <c r="E7" s="15">
        <v>804</v>
      </c>
      <c r="F7" s="16">
        <f t="shared" si="7"/>
        <v>0.69191049913941483</v>
      </c>
      <c r="G7" s="16">
        <f t="shared" si="0"/>
        <v>0.12935323383084577</v>
      </c>
      <c r="H7" s="14">
        <v>9335.09</v>
      </c>
      <c r="I7" s="15">
        <v>7720</v>
      </c>
      <c r="J7" s="15">
        <v>10780567</v>
      </c>
      <c r="K7" s="15">
        <v>16893</v>
      </c>
      <c r="L7" s="16">
        <f t="shared" si="1"/>
        <v>1.5669862262346684E-3</v>
      </c>
      <c r="M7" s="15">
        <v>245746</v>
      </c>
      <c r="N7" s="18">
        <v>0.580001302157512</v>
      </c>
      <c r="O7" s="19">
        <f t="shared" si="8"/>
        <v>142532.99999999994</v>
      </c>
      <c r="P7" s="15">
        <v>522</v>
      </c>
      <c r="Q7" s="15">
        <v>104</v>
      </c>
      <c r="R7" s="20">
        <f t="shared" si="2"/>
        <v>6.1563961404131886E-3</v>
      </c>
      <c r="S7" s="22">
        <f t="shared" si="3"/>
        <v>3.0900372935535429E-2</v>
      </c>
      <c r="T7" s="23">
        <f t="shared" si="4"/>
        <v>4.2320119147412367E-4</v>
      </c>
      <c r="U7" s="20">
        <f t="shared" si="5"/>
        <v>0.19923371647509577</v>
      </c>
      <c r="V7" s="15">
        <f t="shared" si="6"/>
        <v>0.71610333667978687</v>
      </c>
      <c r="W7" s="15">
        <v>0.4</v>
      </c>
      <c r="X7" s="15">
        <v>0.05</v>
      </c>
      <c r="Y7" s="15">
        <v>12.8</v>
      </c>
      <c r="Z7" s="24">
        <v>64</v>
      </c>
    </row>
    <row r="8" spans="1:26">
      <c r="A8" s="37" t="s">
        <v>68</v>
      </c>
      <c r="B8" s="14">
        <v>1</v>
      </c>
      <c r="C8" s="15" t="s">
        <v>26</v>
      </c>
      <c r="D8" s="15">
        <v>772</v>
      </c>
      <c r="E8" s="15">
        <v>587</v>
      </c>
      <c r="F8" s="16">
        <f t="shared" si="7"/>
        <v>0.76036269430051817</v>
      </c>
      <c r="G8" s="16">
        <f t="shared" si="0"/>
        <v>0.19080068143100512</v>
      </c>
      <c r="H8" s="14">
        <v>5266.89</v>
      </c>
      <c r="I8" s="15">
        <v>4356</v>
      </c>
      <c r="J8" s="15">
        <v>7930998</v>
      </c>
      <c r="K8" s="15">
        <v>14392</v>
      </c>
      <c r="L8" s="16">
        <f t="shared" si="1"/>
        <v>1.8146518256592675E-3</v>
      </c>
      <c r="M8" s="15">
        <v>217692</v>
      </c>
      <c r="N8" s="18">
        <v>0.39000055123752803</v>
      </c>
      <c r="O8" s="19">
        <f t="shared" si="8"/>
        <v>84899.999999999956</v>
      </c>
      <c r="P8" s="15">
        <v>476</v>
      </c>
      <c r="Q8" s="15">
        <v>112</v>
      </c>
      <c r="R8" s="20">
        <f t="shared" si="2"/>
        <v>7.7821011673151752E-3</v>
      </c>
      <c r="S8" s="22">
        <f t="shared" si="3"/>
        <v>3.3073929961089495E-2</v>
      </c>
      <c r="T8" s="23">
        <f t="shared" si="4"/>
        <v>5.1448835970086177E-4</v>
      </c>
      <c r="U8" s="20">
        <f t="shared" si="5"/>
        <v>0.23529411764705882</v>
      </c>
      <c r="V8" s="15">
        <f t="shared" si="6"/>
        <v>0.54923730910031754</v>
      </c>
      <c r="W8" s="15">
        <v>0.3</v>
      </c>
      <c r="X8" s="15">
        <v>0.05</v>
      </c>
      <c r="Y8" s="15">
        <v>9.5</v>
      </c>
      <c r="Z8" s="24">
        <v>40</v>
      </c>
    </row>
    <row r="9" spans="1:26">
      <c r="A9" s="34" t="s">
        <v>46</v>
      </c>
      <c r="B9" s="14">
        <v>1</v>
      </c>
      <c r="C9" s="15" t="s">
        <v>26</v>
      </c>
      <c r="D9" s="15">
        <v>1394</v>
      </c>
      <c r="E9" s="15">
        <v>1004</v>
      </c>
      <c r="F9" s="16">
        <f t="shared" si="7"/>
        <v>0.72022955523672882</v>
      </c>
      <c r="G9" s="16">
        <f t="shared" si="0"/>
        <v>0.17928286852589642</v>
      </c>
      <c r="H9" s="14">
        <v>28800</v>
      </c>
      <c r="I9" s="15">
        <v>24186</v>
      </c>
      <c r="J9" s="15">
        <v>10861877</v>
      </c>
      <c r="K9" s="15">
        <v>19336</v>
      </c>
      <c r="L9" s="16">
        <f t="shared" si="1"/>
        <v>1.780171143532559E-3</v>
      </c>
      <c r="M9" s="15">
        <v>305128</v>
      </c>
      <c r="N9" s="18">
        <v>0.59000157311030099</v>
      </c>
      <c r="O9" s="19">
        <f t="shared" si="8"/>
        <v>180025.99999999991</v>
      </c>
      <c r="P9" s="15">
        <v>525</v>
      </c>
      <c r="Q9" s="15">
        <v>180</v>
      </c>
      <c r="R9" s="20">
        <f t="shared" si="2"/>
        <v>9.3090608191973515E-3</v>
      </c>
      <c r="S9" s="22">
        <f t="shared" si="3"/>
        <v>2.7151427389325609E-2</v>
      </c>
      <c r="T9" s="23">
        <f t="shared" si="4"/>
        <v>5.8991636296898354E-4</v>
      </c>
      <c r="U9" s="20">
        <f t="shared" si="5"/>
        <v>0.34285714285714286</v>
      </c>
      <c r="V9" s="15">
        <f t="shared" si="6"/>
        <v>2.2266869713218074</v>
      </c>
      <c r="W9" s="15">
        <v>1.4</v>
      </c>
      <c r="X9" s="15">
        <v>0.15</v>
      </c>
      <c r="Y9" s="15">
        <v>50.3</v>
      </c>
      <c r="Z9" s="24">
        <v>147</v>
      </c>
    </row>
    <row r="10" spans="1:26">
      <c r="A10" s="34" t="s">
        <v>47</v>
      </c>
      <c r="B10" s="14">
        <v>1</v>
      </c>
      <c r="C10" s="15" t="s">
        <v>26</v>
      </c>
      <c r="D10" s="15">
        <v>1800</v>
      </c>
      <c r="E10" s="15">
        <v>1174</v>
      </c>
      <c r="F10" s="16">
        <f t="shared" si="7"/>
        <v>0.65222222222222226</v>
      </c>
      <c r="G10" s="16">
        <f t="shared" si="0"/>
        <v>0.23509369676320271</v>
      </c>
      <c r="H10" s="14">
        <v>28907.33</v>
      </c>
      <c r="I10" s="15">
        <v>24274</v>
      </c>
      <c r="J10" s="15">
        <v>12877448</v>
      </c>
      <c r="K10" s="15">
        <v>20590</v>
      </c>
      <c r="L10" s="16">
        <f t="shared" si="1"/>
        <v>1.5989192889771327E-3</v>
      </c>
      <c r="M10" s="15">
        <v>325851</v>
      </c>
      <c r="N10" s="18">
        <v>0.450000153444366</v>
      </c>
      <c r="O10" s="19">
        <f t="shared" si="8"/>
        <v>146633.00000000012</v>
      </c>
      <c r="P10" s="15">
        <v>643</v>
      </c>
      <c r="Q10" s="15">
        <v>276</v>
      </c>
      <c r="R10" s="20">
        <f t="shared" si="2"/>
        <v>1.3404565322972318E-2</v>
      </c>
      <c r="S10" s="22">
        <f t="shared" si="3"/>
        <v>3.1228751821272462E-2</v>
      </c>
      <c r="T10" s="23">
        <f t="shared" si="4"/>
        <v>8.4701289853337874E-4</v>
      </c>
      <c r="U10" s="20">
        <f t="shared" si="5"/>
        <v>0.42923794712286156</v>
      </c>
      <c r="V10" s="15">
        <f t="shared" si="6"/>
        <v>1.8850008169320507</v>
      </c>
      <c r="W10" s="15">
        <v>1.3</v>
      </c>
      <c r="X10" s="15">
        <v>0.18</v>
      </c>
      <c r="Y10" s="15">
        <v>41.2</v>
      </c>
      <c r="Z10" s="24">
        <v>96</v>
      </c>
    </row>
    <row r="11" spans="1:26">
      <c r="A11" s="34" t="s">
        <v>48</v>
      </c>
      <c r="B11" s="14">
        <v>1</v>
      </c>
      <c r="C11" s="15" t="s">
        <v>26</v>
      </c>
      <c r="D11" s="15">
        <v>1840</v>
      </c>
      <c r="E11" s="15">
        <v>1319</v>
      </c>
      <c r="F11" s="16">
        <f t="shared" si="7"/>
        <v>0.71684782608695652</v>
      </c>
      <c r="G11" s="16">
        <f t="shared" si="0"/>
        <v>0.24488248673237301</v>
      </c>
      <c r="H11" s="14">
        <v>38700.92</v>
      </c>
      <c r="I11" s="15">
        <v>32595</v>
      </c>
      <c r="J11" s="15">
        <v>11267051</v>
      </c>
      <c r="K11" s="15">
        <v>20476</v>
      </c>
      <c r="L11" s="16">
        <f t="shared" si="1"/>
        <v>1.8173344560169294E-3</v>
      </c>
      <c r="M11" s="15">
        <v>396275</v>
      </c>
      <c r="N11" s="18">
        <v>0.44</v>
      </c>
      <c r="O11" s="19">
        <f t="shared" si="8"/>
        <v>174361</v>
      </c>
      <c r="P11" s="15">
        <v>875</v>
      </c>
      <c r="Q11" s="15">
        <v>323</v>
      </c>
      <c r="R11" s="20">
        <f t="shared" si="2"/>
        <v>1.5774565344793906E-2</v>
      </c>
      <c r="S11" s="22">
        <f t="shared" si="3"/>
        <v>4.2732955655401444E-2</v>
      </c>
      <c r="T11" s="23">
        <f t="shared" si="4"/>
        <v>8.1509053056589491E-4</v>
      </c>
      <c r="U11" s="20">
        <f t="shared" si="5"/>
        <v>0.36914285714285716</v>
      </c>
      <c r="V11" s="15">
        <f t="shared" si="6"/>
        <v>2.8929486517811984</v>
      </c>
      <c r="W11" s="15">
        <v>1.7</v>
      </c>
      <c r="X11" s="15">
        <v>0.2</v>
      </c>
      <c r="Y11" s="15">
        <v>39.799999999999997</v>
      </c>
      <c r="Z11" s="24">
        <v>108</v>
      </c>
    </row>
    <row r="12" spans="1:26">
      <c r="A12" s="34" t="s">
        <v>49</v>
      </c>
      <c r="B12" s="14">
        <v>1</v>
      </c>
      <c r="C12" s="15" t="s">
        <v>26</v>
      </c>
      <c r="D12" s="15">
        <v>1264</v>
      </c>
      <c r="E12" s="15">
        <v>954</v>
      </c>
      <c r="F12" s="16">
        <f t="shared" si="7"/>
        <v>0.754746835443038</v>
      </c>
      <c r="G12" s="16">
        <f t="shared" si="0"/>
        <v>0.24423480083857443</v>
      </c>
      <c r="H12" s="14">
        <v>31346.39</v>
      </c>
      <c r="I12" s="15">
        <v>26521</v>
      </c>
      <c r="J12" s="15">
        <v>4369304</v>
      </c>
      <c r="K12" s="15">
        <v>10146</v>
      </c>
      <c r="L12" s="16">
        <f t="shared" si="1"/>
        <v>2.3221089674694186E-3</v>
      </c>
      <c r="M12" s="15">
        <v>330265</v>
      </c>
      <c r="N12" s="18">
        <v>0.49000045418073401</v>
      </c>
      <c r="O12" s="19">
        <f t="shared" si="8"/>
        <v>161830.00000000012</v>
      </c>
      <c r="P12" s="15">
        <v>480</v>
      </c>
      <c r="Q12" s="15">
        <v>233</v>
      </c>
      <c r="R12" s="20">
        <f t="shared" si="2"/>
        <v>2.2964715158683226E-2</v>
      </c>
      <c r="S12" s="22">
        <f t="shared" si="3"/>
        <v>4.730928444707274E-2</v>
      </c>
      <c r="T12" s="23">
        <f t="shared" si="4"/>
        <v>7.0549407294142577E-4</v>
      </c>
      <c r="U12" s="20">
        <f t="shared" si="5"/>
        <v>0.48541666666666666</v>
      </c>
      <c r="V12" s="15">
        <f t="shared" si="6"/>
        <v>6.0698454490692342</v>
      </c>
      <c r="W12" s="15">
        <v>2.7</v>
      </c>
      <c r="X12" s="15">
        <v>0.17</v>
      </c>
      <c r="Y12" s="15">
        <v>57.2</v>
      </c>
      <c r="Z12" s="24">
        <v>118</v>
      </c>
    </row>
    <row r="13" spans="1:26">
      <c r="A13" s="34" t="s">
        <v>50</v>
      </c>
      <c r="B13" s="14">
        <v>1</v>
      </c>
      <c r="C13" s="15" t="s">
        <v>26</v>
      </c>
      <c r="D13" s="15">
        <v>1614</v>
      </c>
      <c r="E13" s="15">
        <v>1172</v>
      </c>
      <c r="F13" s="16">
        <f t="shared" si="7"/>
        <v>0.72614622057001244</v>
      </c>
      <c r="G13" s="16">
        <f t="shared" si="0"/>
        <v>0.2022184300341297</v>
      </c>
      <c r="H13" s="14">
        <v>38661.39</v>
      </c>
      <c r="I13" s="15">
        <v>32571</v>
      </c>
      <c r="J13" s="15">
        <v>11117031</v>
      </c>
      <c r="K13" s="15">
        <v>20466</v>
      </c>
      <c r="L13" s="16">
        <f t="shared" si="1"/>
        <v>1.8409591553716095E-3</v>
      </c>
      <c r="M13" s="15">
        <v>381618</v>
      </c>
      <c r="N13" s="18">
        <v>0.49000047167586402</v>
      </c>
      <c r="O13" s="19">
        <f t="shared" si="8"/>
        <v>186992.99999999988</v>
      </c>
      <c r="P13" s="15">
        <v>641</v>
      </c>
      <c r="Q13" s="15">
        <v>237</v>
      </c>
      <c r="R13" s="20">
        <f t="shared" si="2"/>
        <v>1.1580181764878334E-2</v>
      </c>
      <c r="S13" s="22">
        <f t="shared" si="3"/>
        <v>3.1320238444248999E-2</v>
      </c>
      <c r="T13" s="23">
        <f t="shared" si="4"/>
        <v>6.2103988805559487E-4</v>
      </c>
      <c r="U13" s="20">
        <f t="shared" si="5"/>
        <v>0.36973478939157567</v>
      </c>
      <c r="V13" s="15">
        <f t="shared" si="6"/>
        <v>2.9298290163983531</v>
      </c>
      <c r="W13" s="15">
        <v>1.7</v>
      </c>
      <c r="X13" s="15">
        <v>0.19</v>
      </c>
      <c r="Y13" s="15">
        <v>54.2</v>
      </c>
      <c r="Z13" s="24">
        <v>147</v>
      </c>
    </row>
    <row r="14" spans="1:26">
      <c r="A14" s="34" t="s">
        <v>51</v>
      </c>
      <c r="B14" s="14">
        <v>1</v>
      </c>
      <c r="C14" s="15" t="s">
        <v>26</v>
      </c>
      <c r="D14" s="15">
        <v>434</v>
      </c>
      <c r="E14" s="15">
        <v>313</v>
      </c>
      <c r="F14" s="16">
        <f t="shared" si="7"/>
        <v>0.72119815668202769</v>
      </c>
      <c r="G14" s="16">
        <f t="shared" si="0"/>
        <v>0.73801916932907352</v>
      </c>
      <c r="H14" s="14">
        <v>4311.78</v>
      </c>
      <c r="I14" s="15">
        <v>3566</v>
      </c>
      <c r="J14" s="15">
        <v>5717019</v>
      </c>
      <c r="K14" s="15">
        <v>7175</v>
      </c>
      <c r="L14" s="16">
        <f t="shared" si="1"/>
        <v>1.255024690315005E-3</v>
      </c>
      <c r="M14" s="15">
        <v>229893</v>
      </c>
      <c r="N14" s="18">
        <v>0.44000034798797699</v>
      </c>
      <c r="O14" s="19">
        <f t="shared" si="8"/>
        <v>101153</v>
      </c>
      <c r="P14" s="15">
        <v>462</v>
      </c>
      <c r="Q14" s="15">
        <v>231</v>
      </c>
      <c r="R14" s="20">
        <f t="shared" si="2"/>
        <v>3.2195121951219513E-2</v>
      </c>
      <c r="S14" s="22">
        <f t="shared" si="3"/>
        <v>6.4390243902439026E-2</v>
      </c>
      <c r="T14" s="23">
        <f t="shared" si="4"/>
        <v>1.0048152836319504E-3</v>
      </c>
      <c r="U14" s="20">
        <f t="shared" si="5"/>
        <v>0.5</v>
      </c>
      <c r="V14" s="15">
        <f t="shared" si="6"/>
        <v>0.62375164399488614</v>
      </c>
      <c r="W14" s="15">
        <v>0.6</v>
      </c>
      <c r="X14" s="15">
        <v>0.04</v>
      </c>
      <c r="Y14" s="15">
        <v>9.3000000000000007</v>
      </c>
      <c r="Z14" s="24">
        <v>19</v>
      </c>
    </row>
    <row r="15" spans="1:26">
      <c r="A15" s="34" t="s">
        <v>52</v>
      </c>
      <c r="B15" s="14">
        <v>1</v>
      </c>
      <c r="C15" s="15" t="s">
        <v>26</v>
      </c>
      <c r="D15" s="15">
        <v>419</v>
      </c>
      <c r="E15" s="15">
        <v>327</v>
      </c>
      <c r="F15" s="16">
        <f t="shared" si="7"/>
        <v>0.78042959427207637</v>
      </c>
      <c r="G15" s="16">
        <f t="shared" si="0"/>
        <v>0.59938837920489296</v>
      </c>
      <c r="H15" s="14">
        <v>5219.71</v>
      </c>
      <c r="I15" s="15">
        <v>2789.79</v>
      </c>
      <c r="J15" s="15">
        <v>6503473</v>
      </c>
      <c r="K15" s="15">
        <v>10868</v>
      </c>
      <c r="L15" s="16">
        <f t="shared" si="1"/>
        <v>1.6711071146139917E-3</v>
      </c>
      <c r="M15" s="15">
        <v>244808</v>
      </c>
      <c r="N15" s="18">
        <v>0.50999967321329398</v>
      </c>
      <c r="O15" s="19">
        <f t="shared" si="8"/>
        <v>124852.00000000007</v>
      </c>
      <c r="P15" s="15">
        <v>518</v>
      </c>
      <c r="Q15" s="15">
        <v>196</v>
      </c>
      <c r="R15" s="20">
        <f t="shared" si="2"/>
        <v>1.8034596981965401E-2</v>
      </c>
      <c r="S15" s="22">
        <f t="shared" si="3"/>
        <v>4.766286345233714E-2</v>
      </c>
      <c r="T15" s="23">
        <f t="shared" si="4"/>
        <v>8.006274304761282E-4</v>
      </c>
      <c r="U15" s="20">
        <f t="shared" si="5"/>
        <v>0.3783783783783784</v>
      </c>
      <c r="V15" s="15">
        <f t="shared" si="6"/>
        <v>0.42896925996309976</v>
      </c>
      <c r="W15" s="15">
        <v>0.3</v>
      </c>
      <c r="X15" s="15">
        <v>0.02</v>
      </c>
      <c r="Y15" s="15">
        <v>5.4</v>
      </c>
      <c r="Z15" s="24">
        <v>14.23</v>
      </c>
    </row>
    <row r="16" spans="1:26">
      <c r="A16" s="34" t="s">
        <v>53</v>
      </c>
      <c r="B16" s="14">
        <v>1</v>
      </c>
      <c r="C16" s="15" t="s">
        <v>26</v>
      </c>
      <c r="D16" s="15">
        <v>1303</v>
      </c>
      <c r="E16" s="15">
        <v>927</v>
      </c>
      <c r="F16" s="16">
        <f t="shared" si="7"/>
        <v>0.71143514965464316</v>
      </c>
      <c r="G16" s="16">
        <f t="shared" si="0"/>
        <v>0.30420711974110032</v>
      </c>
      <c r="H16" s="14">
        <v>26714.22</v>
      </c>
      <c r="I16" s="15">
        <v>21700.87</v>
      </c>
      <c r="J16" s="17">
        <v>8046739</v>
      </c>
      <c r="K16" s="17">
        <v>14519</v>
      </c>
      <c r="L16" s="16">
        <f t="shared" si="1"/>
        <v>1.8043334076077277E-3</v>
      </c>
      <c r="M16" s="15">
        <v>397731</v>
      </c>
      <c r="N16" s="18">
        <v>0.42999917029349</v>
      </c>
      <c r="O16" s="19">
        <f t="shared" si="8"/>
        <v>171024.00000000006</v>
      </c>
      <c r="P16" s="15">
        <v>590</v>
      </c>
      <c r="Q16" s="15">
        <v>282</v>
      </c>
      <c r="R16" s="20">
        <f t="shared" si="2"/>
        <v>1.9422825263447897E-2</v>
      </c>
      <c r="S16" s="22">
        <f t="shared" si="3"/>
        <v>4.0636407466078932E-2</v>
      </c>
      <c r="T16" s="23">
        <f t="shared" si="4"/>
        <v>7.0902192688022806E-4</v>
      </c>
      <c r="U16" s="20">
        <f t="shared" si="5"/>
        <v>0.47796610169491527</v>
      </c>
      <c r="V16" s="15">
        <f t="shared" si="6"/>
        <v>2.6968527250604248</v>
      </c>
      <c r="W16" s="15">
        <v>1.8</v>
      </c>
      <c r="X16" s="15">
        <v>0.13</v>
      </c>
      <c r="Y16" s="15">
        <v>36.799999999999997</v>
      </c>
      <c r="Z16" s="24">
        <v>76.95</v>
      </c>
    </row>
    <row r="17" spans="1:26">
      <c r="A17" s="34" t="s">
        <v>39</v>
      </c>
      <c r="B17" s="14">
        <v>2</v>
      </c>
      <c r="C17" s="15" t="s">
        <v>27</v>
      </c>
      <c r="D17" s="15">
        <v>137</v>
      </c>
      <c r="E17" s="15">
        <v>107</v>
      </c>
      <c r="F17" s="16">
        <f t="shared" si="7"/>
        <v>0.78102189781021902</v>
      </c>
      <c r="G17" s="16">
        <f t="shared" si="0"/>
        <v>0.25233644859813081</v>
      </c>
      <c r="H17" s="14">
        <v>4410.3</v>
      </c>
      <c r="I17" s="15">
        <v>3693</v>
      </c>
      <c r="J17" s="15">
        <v>1436685</v>
      </c>
      <c r="K17" s="15">
        <v>3025</v>
      </c>
      <c r="L17" s="16">
        <f t="shared" si="1"/>
        <v>2.1055415766156114E-3</v>
      </c>
      <c r="M17" s="15">
        <v>58099</v>
      </c>
      <c r="N17" s="18">
        <v>0.43000051636000602</v>
      </c>
      <c r="O17" s="19">
        <f t="shared" si="8"/>
        <v>24982.599999999991</v>
      </c>
      <c r="P17" s="15">
        <v>71</v>
      </c>
      <c r="Q17" s="15">
        <v>27</v>
      </c>
      <c r="R17" s="20">
        <f t="shared" si="2"/>
        <v>8.9256198347107442E-3</v>
      </c>
      <c r="S17" s="22">
        <f t="shared" si="3"/>
        <v>2.347107438016529E-2</v>
      </c>
      <c r="T17" s="23">
        <f t="shared" si="4"/>
        <v>4.6472400557668806E-4</v>
      </c>
      <c r="U17" s="20">
        <f t="shared" si="5"/>
        <v>0.38028169014084506</v>
      </c>
      <c r="V17" s="15">
        <f t="shared" si="6"/>
        <v>2.5705008404765137</v>
      </c>
      <c r="W17" s="15">
        <v>1.1000000000000001</v>
      </c>
      <c r="X17" s="15">
        <v>0.14000000000000001</v>
      </c>
      <c r="Y17" s="15">
        <v>48.2</v>
      </c>
      <c r="Z17" s="24">
        <v>126.73</v>
      </c>
    </row>
    <row r="18" spans="1:26">
      <c r="A18" s="34" t="s">
        <v>40</v>
      </c>
      <c r="B18" s="14">
        <v>2</v>
      </c>
      <c r="C18" s="15" t="s">
        <v>27</v>
      </c>
      <c r="D18" s="15">
        <v>151</v>
      </c>
      <c r="E18" s="15">
        <v>108</v>
      </c>
      <c r="F18" s="16">
        <f t="shared" si="7"/>
        <v>0.71523178807947019</v>
      </c>
      <c r="G18" s="16">
        <f t="shared" si="0"/>
        <v>0.24074074074074073</v>
      </c>
      <c r="H18" s="14">
        <v>2614.2199999999998</v>
      </c>
      <c r="I18" s="15">
        <v>2162</v>
      </c>
      <c r="J18" s="15">
        <v>1995716</v>
      </c>
      <c r="K18" s="15">
        <v>4570</v>
      </c>
      <c r="L18" s="16">
        <f t="shared" si="1"/>
        <v>2.2899049764595765E-3</v>
      </c>
      <c r="M18" s="15">
        <v>80856</v>
      </c>
      <c r="N18" s="18">
        <v>0.53999950529336105</v>
      </c>
      <c r="O18" s="19">
        <f t="shared" si="8"/>
        <v>43662.200000000004</v>
      </c>
      <c r="P18" s="15">
        <v>121</v>
      </c>
      <c r="Q18" s="15">
        <v>26</v>
      </c>
      <c r="R18" s="20">
        <f t="shared" si="2"/>
        <v>5.6892778993435445E-3</v>
      </c>
      <c r="S18" s="22">
        <f t="shared" si="3"/>
        <v>2.6477024070021882E-2</v>
      </c>
      <c r="T18" s="23">
        <f t="shared" si="4"/>
        <v>3.2155931532601168E-4</v>
      </c>
      <c r="U18" s="20">
        <f t="shared" si="5"/>
        <v>0.21487603305785125</v>
      </c>
      <c r="V18" s="15">
        <f t="shared" si="6"/>
        <v>1.0833204724519923</v>
      </c>
      <c r="W18" s="15">
        <v>0.4</v>
      </c>
      <c r="X18" s="15">
        <v>0.04</v>
      </c>
      <c r="Y18" s="15">
        <v>15.4</v>
      </c>
      <c r="Z18" s="24">
        <v>71.819999999999993</v>
      </c>
    </row>
    <row r="19" spans="1:26">
      <c r="A19" s="34" t="s">
        <v>41</v>
      </c>
      <c r="B19" s="14">
        <v>2</v>
      </c>
      <c r="C19" s="15" t="s">
        <v>27</v>
      </c>
      <c r="D19" s="15">
        <v>242</v>
      </c>
      <c r="E19" s="15">
        <v>162</v>
      </c>
      <c r="F19" s="16">
        <f t="shared" si="7"/>
        <v>0.66942148760330578</v>
      </c>
      <c r="G19" s="16">
        <f t="shared" si="0"/>
        <v>0.30246913580246915</v>
      </c>
      <c r="H19" s="14">
        <v>2469.52</v>
      </c>
      <c r="I19" s="15">
        <v>2042</v>
      </c>
      <c r="J19" s="15">
        <v>1728524</v>
      </c>
      <c r="K19" s="15">
        <v>4422</v>
      </c>
      <c r="L19" s="16">
        <f t="shared" si="1"/>
        <v>2.5582520115427962E-3</v>
      </c>
      <c r="M19" s="15">
        <v>72774</v>
      </c>
      <c r="N19" s="18">
        <v>0.50999945035314798</v>
      </c>
      <c r="O19" s="19">
        <f t="shared" si="8"/>
        <v>37114.69999999999</v>
      </c>
      <c r="P19" s="15">
        <v>106</v>
      </c>
      <c r="Q19" s="15">
        <v>49</v>
      </c>
      <c r="R19" s="20">
        <f t="shared" si="2"/>
        <v>1.1080958842152872E-2</v>
      </c>
      <c r="S19" s="22">
        <f t="shared" si="3"/>
        <v>2.3971053821800089E-2</v>
      </c>
      <c r="T19" s="23">
        <f t="shared" si="4"/>
        <v>6.7331739357462828E-4</v>
      </c>
      <c r="U19" s="20">
        <f t="shared" si="5"/>
        <v>0.46226415094339623</v>
      </c>
      <c r="V19" s="15">
        <f t="shared" si="6"/>
        <v>1.1813547280801424</v>
      </c>
      <c r="W19" s="15">
        <v>0.4</v>
      </c>
      <c r="X19" s="15">
        <v>0.05</v>
      </c>
      <c r="Y19" s="15">
        <v>16.600000000000001</v>
      </c>
      <c r="Z19" s="24">
        <v>36</v>
      </c>
    </row>
    <row r="20" spans="1:26">
      <c r="A20" s="34" t="s">
        <v>42</v>
      </c>
      <c r="B20" s="14">
        <v>2</v>
      </c>
      <c r="C20" s="15" t="s">
        <v>27</v>
      </c>
      <c r="D20" s="15">
        <v>105</v>
      </c>
      <c r="E20" s="15">
        <v>73</v>
      </c>
      <c r="F20" s="16">
        <f t="shared" si="7"/>
        <v>0.69523809523809521</v>
      </c>
      <c r="G20" s="16">
        <f t="shared" si="0"/>
        <v>6.8493150684931503E-2</v>
      </c>
      <c r="H20" s="14">
        <v>2668.22</v>
      </c>
      <c r="I20" s="15">
        <v>2207</v>
      </c>
      <c r="J20" s="15">
        <v>1894277</v>
      </c>
      <c r="K20" s="15">
        <v>4724</v>
      </c>
      <c r="L20" s="16">
        <f t="shared" si="1"/>
        <v>2.493827460292238E-3</v>
      </c>
      <c r="M20" s="15">
        <v>81935</v>
      </c>
      <c r="N20" s="18">
        <v>0.56000000000000005</v>
      </c>
      <c r="O20" s="19">
        <f t="shared" si="8"/>
        <v>45883.600000000006</v>
      </c>
      <c r="P20" s="15">
        <v>127</v>
      </c>
      <c r="Q20" s="15">
        <v>5</v>
      </c>
      <c r="R20" s="20">
        <f t="shared" si="2"/>
        <v>1.0584250635055038E-3</v>
      </c>
      <c r="S20" s="22">
        <f t="shared" si="3"/>
        <v>2.6883996613039796E-2</v>
      </c>
      <c r="T20" s="23">
        <f t="shared" si="4"/>
        <v>6.1023982425093061E-5</v>
      </c>
      <c r="U20" s="20">
        <f t="shared" si="5"/>
        <v>3.937007874015748E-2</v>
      </c>
      <c r="V20" s="15">
        <f t="shared" si="6"/>
        <v>1.1650883160171401</v>
      </c>
      <c r="W20" s="15">
        <v>0.4</v>
      </c>
      <c r="X20" s="15">
        <v>0.04</v>
      </c>
      <c r="Y20" s="15">
        <v>15</v>
      </c>
      <c r="Z20" s="24">
        <v>381.17</v>
      </c>
    </row>
    <row r="21" spans="1:26">
      <c r="A21" s="34" t="s">
        <v>43</v>
      </c>
      <c r="B21" s="14">
        <v>2</v>
      </c>
      <c r="C21" s="15" t="s">
        <v>27</v>
      </c>
      <c r="D21" s="15">
        <v>26</v>
      </c>
      <c r="E21" s="15">
        <v>22</v>
      </c>
      <c r="F21" s="16">
        <f t="shared" si="7"/>
        <v>0.84615384615384615</v>
      </c>
      <c r="G21" s="16">
        <f t="shared" si="0"/>
        <v>0.36363636363636365</v>
      </c>
      <c r="H21" s="14">
        <v>6502.48</v>
      </c>
      <c r="I21" s="15">
        <v>5378</v>
      </c>
      <c r="J21" s="15">
        <v>7204497</v>
      </c>
      <c r="K21" s="15">
        <v>10284</v>
      </c>
      <c r="L21" s="16">
        <f t="shared" si="1"/>
        <v>1.4274417769901215E-3</v>
      </c>
      <c r="M21" s="15">
        <v>105505</v>
      </c>
      <c r="N21" s="18">
        <v>0.59000047391118904</v>
      </c>
      <c r="O21" s="19">
        <f t="shared" si="8"/>
        <v>62248</v>
      </c>
      <c r="P21" s="15">
        <v>211</v>
      </c>
      <c r="Q21" s="15">
        <v>8</v>
      </c>
      <c r="R21" s="20">
        <f t="shared" si="2"/>
        <v>7.7790742901594711E-4</v>
      </c>
      <c r="S21" s="22">
        <f t="shared" si="3"/>
        <v>2.0517308440295604E-2</v>
      </c>
      <c r="T21" s="23">
        <f t="shared" si="4"/>
        <v>7.5825790246907733E-5</v>
      </c>
      <c r="U21" s="20">
        <f t="shared" si="5"/>
        <v>3.7914691943127965E-2</v>
      </c>
      <c r="V21" s="15">
        <f t="shared" si="6"/>
        <v>0.74647820659790687</v>
      </c>
      <c r="W21" s="15">
        <v>0.5</v>
      </c>
      <c r="X21" s="15">
        <v>7.0000000000000007E-2</v>
      </c>
      <c r="Y21" s="15">
        <v>22</v>
      </c>
      <c r="Z21" s="24">
        <v>580.58000000000004</v>
      </c>
    </row>
    <row r="22" spans="1:26">
      <c r="A22" s="34" t="s">
        <v>44</v>
      </c>
      <c r="B22" s="14">
        <v>2</v>
      </c>
      <c r="C22" s="15" t="s">
        <v>27</v>
      </c>
      <c r="D22" s="15">
        <v>15</v>
      </c>
      <c r="E22" s="15">
        <v>15</v>
      </c>
      <c r="F22" s="16">
        <f t="shared" si="7"/>
        <v>1</v>
      </c>
      <c r="G22" s="16">
        <f t="shared" si="0"/>
        <v>0.66666666666666663</v>
      </c>
      <c r="H22" s="14">
        <v>3984.48</v>
      </c>
      <c r="I22" s="15">
        <v>3295</v>
      </c>
      <c r="J22" s="15">
        <v>4608909</v>
      </c>
      <c r="K22" s="15">
        <v>7117</v>
      </c>
      <c r="L22" s="16">
        <f t="shared" si="1"/>
        <v>1.5441832329516595E-3</v>
      </c>
      <c r="M22" s="15">
        <v>86525</v>
      </c>
      <c r="N22" s="18">
        <v>0.3</v>
      </c>
      <c r="O22" s="19">
        <f t="shared" si="8"/>
        <v>25957.5</v>
      </c>
      <c r="P22" s="15">
        <v>163</v>
      </c>
      <c r="Q22" s="15">
        <v>10</v>
      </c>
      <c r="R22" s="20">
        <f t="shared" si="2"/>
        <v>1.405086412814388E-3</v>
      </c>
      <c r="S22" s="22">
        <f t="shared" si="3"/>
        <v>2.2902908528874527E-2</v>
      </c>
      <c r="T22" s="23">
        <f t="shared" si="4"/>
        <v>1.1557353366079168E-4</v>
      </c>
      <c r="U22" s="20">
        <f t="shared" si="5"/>
        <v>6.1349693251533742E-2</v>
      </c>
      <c r="V22" s="15">
        <f t="shared" si="6"/>
        <v>0.71491973480057858</v>
      </c>
      <c r="W22" s="15">
        <v>0.4</v>
      </c>
      <c r="X22" s="15">
        <v>0.11</v>
      </c>
      <c r="Y22" s="15">
        <v>17.5</v>
      </c>
      <c r="Z22" s="24">
        <v>284.61</v>
      </c>
    </row>
    <row r="23" spans="1:26">
      <c r="A23" s="34" t="s">
        <v>45</v>
      </c>
      <c r="B23" s="14">
        <v>2</v>
      </c>
      <c r="C23" s="15" t="s">
        <v>27</v>
      </c>
      <c r="D23" s="15">
        <v>10</v>
      </c>
      <c r="E23" s="15">
        <v>10</v>
      </c>
      <c r="F23" s="16">
        <f t="shared" si="7"/>
        <v>1</v>
      </c>
      <c r="G23" s="16">
        <f t="shared" si="0"/>
        <v>0.2</v>
      </c>
      <c r="H23" s="14">
        <v>2197.09</v>
      </c>
      <c r="I23" s="15">
        <v>1817</v>
      </c>
      <c r="J23" s="15">
        <v>2098607</v>
      </c>
      <c r="K23" s="15">
        <v>4895</v>
      </c>
      <c r="L23" s="16">
        <f t="shared" si="1"/>
        <v>2.3324996056908226E-3</v>
      </c>
      <c r="M23" s="15">
        <v>49173</v>
      </c>
      <c r="N23" s="18">
        <v>0.56000040672726903</v>
      </c>
      <c r="O23" s="19">
        <f t="shared" si="8"/>
        <v>27536.9</v>
      </c>
      <c r="P23" s="15">
        <v>129</v>
      </c>
      <c r="Q23" s="15">
        <v>2</v>
      </c>
      <c r="R23" s="20">
        <f t="shared" si="2"/>
        <v>4.0858018386108274E-4</v>
      </c>
      <c r="S23" s="22">
        <f t="shared" si="3"/>
        <v>2.6353421859039838E-2</v>
      </c>
      <c r="T23" s="23">
        <f t="shared" si="4"/>
        <v>4.067272690297521E-5</v>
      </c>
      <c r="U23" s="20">
        <f t="shared" si="5"/>
        <v>1.5503875968992248E-2</v>
      </c>
      <c r="V23" s="15">
        <f t="shared" si="6"/>
        <v>0.86581241747502036</v>
      </c>
      <c r="W23" s="15">
        <v>0.5</v>
      </c>
      <c r="X23" s="15">
        <v>0.08</v>
      </c>
      <c r="Y23" s="15">
        <v>17</v>
      </c>
      <c r="Z23" s="24">
        <v>1098.55</v>
      </c>
    </row>
    <row r="24" spans="1:26">
      <c r="A24" s="34" t="s">
        <v>46</v>
      </c>
      <c r="B24" s="14">
        <v>2</v>
      </c>
      <c r="C24" s="15" t="s">
        <v>27</v>
      </c>
      <c r="D24" s="15">
        <v>14</v>
      </c>
      <c r="E24" s="15">
        <v>14</v>
      </c>
      <c r="F24" s="16">
        <f t="shared" si="7"/>
        <v>1</v>
      </c>
      <c r="G24" s="16">
        <f t="shared" si="0"/>
        <v>0.35714285714285715</v>
      </c>
      <c r="H24" s="14">
        <v>2432.33</v>
      </c>
      <c r="I24" s="15">
        <v>2012</v>
      </c>
      <c r="J24" s="15">
        <v>2107165</v>
      </c>
      <c r="K24" s="15">
        <v>5049</v>
      </c>
      <c r="L24" s="16">
        <f t="shared" si="1"/>
        <v>2.3961104137549742E-3</v>
      </c>
      <c r="M24" s="15">
        <v>66347</v>
      </c>
      <c r="N24" s="18">
        <v>0.44000030144543101</v>
      </c>
      <c r="O24" s="19">
        <f t="shared" si="8"/>
        <v>29192.700000000012</v>
      </c>
      <c r="P24" s="15">
        <v>110</v>
      </c>
      <c r="Q24" s="15">
        <v>5</v>
      </c>
      <c r="R24" s="20">
        <f t="shared" si="2"/>
        <v>9.9029510794216668E-4</v>
      </c>
      <c r="S24" s="22">
        <f t="shared" si="3"/>
        <v>2.178649237472767E-2</v>
      </c>
      <c r="T24" s="23">
        <f t="shared" si="4"/>
        <v>7.5361357710220506E-5</v>
      </c>
      <c r="U24" s="20">
        <f t="shared" si="5"/>
        <v>4.5454545454545456E-2</v>
      </c>
      <c r="V24" s="15">
        <f t="shared" si="6"/>
        <v>0.95483742374232672</v>
      </c>
      <c r="W24" s="15">
        <v>0.5</v>
      </c>
      <c r="X24" s="15">
        <v>0.08</v>
      </c>
      <c r="Y24" s="15">
        <v>22.1</v>
      </c>
      <c r="Z24" s="24">
        <v>486.47</v>
      </c>
    </row>
    <row r="25" spans="1:26">
      <c r="A25" s="34" t="s">
        <v>47</v>
      </c>
      <c r="B25" s="14">
        <v>2</v>
      </c>
      <c r="C25" s="15" t="s">
        <v>27</v>
      </c>
      <c r="D25" s="15">
        <v>21</v>
      </c>
      <c r="E25" s="15">
        <v>20</v>
      </c>
      <c r="F25" s="16">
        <f t="shared" si="7"/>
        <v>0.95238095238095233</v>
      </c>
      <c r="G25" s="16">
        <f t="shared" si="0"/>
        <v>0.3</v>
      </c>
      <c r="H25" s="14">
        <v>3277.18</v>
      </c>
      <c r="I25" s="15">
        <v>2710</v>
      </c>
      <c r="J25" s="15">
        <v>2969031</v>
      </c>
      <c r="K25" s="15">
        <v>5778</v>
      </c>
      <c r="L25" s="16">
        <f t="shared" si="1"/>
        <v>1.9460894817197934E-3</v>
      </c>
      <c r="M25" s="15">
        <v>98181</v>
      </c>
      <c r="N25" s="18">
        <v>0.41999979629459899</v>
      </c>
      <c r="O25" s="19">
        <f t="shared" si="8"/>
        <v>41236.000000000022</v>
      </c>
      <c r="P25" s="15">
        <v>152</v>
      </c>
      <c r="Q25" s="15">
        <v>6</v>
      </c>
      <c r="R25" s="20">
        <f t="shared" si="2"/>
        <v>1.0384215991692627E-3</v>
      </c>
      <c r="S25" s="22">
        <f t="shared" si="3"/>
        <v>2.6306680512287989E-2</v>
      </c>
      <c r="T25" s="23">
        <f t="shared" si="4"/>
        <v>6.1111620374614233E-5</v>
      </c>
      <c r="U25" s="20">
        <f t="shared" si="5"/>
        <v>3.9473684210526314E-2</v>
      </c>
      <c r="V25" s="15">
        <f t="shared" si="6"/>
        <v>0.91275571053316729</v>
      </c>
      <c r="W25" s="15">
        <v>0.6</v>
      </c>
      <c r="X25" s="15">
        <v>0.08</v>
      </c>
      <c r="Y25" s="15">
        <v>21.6</v>
      </c>
      <c r="Z25" s="24">
        <v>546.20000000000005</v>
      </c>
    </row>
    <row r="26" spans="1:26">
      <c r="A26" s="34" t="s">
        <v>48</v>
      </c>
      <c r="B26" s="14">
        <v>2</v>
      </c>
      <c r="C26" s="15" t="s">
        <v>27</v>
      </c>
      <c r="D26" s="15">
        <v>36</v>
      </c>
      <c r="E26" s="15">
        <v>30</v>
      </c>
      <c r="F26" s="16">
        <f t="shared" si="7"/>
        <v>0.83333333333333337</v>
      </c>
      <c r="G26" s="16">
        <f t="shared" si="0"/>
        <v>1.4</v>
      </c>
      <c r="H26" s="14">
        <v>4415.99</v>
      </c>
      <c r="I26" s="15">
        <v>3652</v>
      </c>
      <c r="J26" s="15">
        <v>4234872</v>
      </c>
      <c r="K26" s="15">
        <v>7793</v>
      </c>
      <c r="L26" s="16">
        <f t="shared" si="1"/>
        <v>1.8401972952193123E-3</v>
      </c>
      <c r="M26" s="15">
        <v>119997</v>
      </c>
      <c r="N26" s="18">
        <v>0.380000333341667</v>
      </c>
      <c r="O26" s="19">
        <f t="shared" si="8"/>
        <v>45598.900000000016</v>
      </c>
      <c r="P26" s="15">
        <v>238</v>
      </c>
      <c r="Q26" s="15">
        <v>42</v>
      </c>
      <c r="R26" s="20">
        <f t="shared" si="2"/>
        <v>5.389452072372642E-3</v>
      </c>
      <c r="S26" s="22">
        <f t="shared" si="3"/>
        <v>3.0540228410111638E-2</v>
      </c>
      <c r="T26" s="23">
        <f t="shared" si="4"/>
        <v>3.5000875021875546E-4</v>
      </c>
      <c r="U26" s="20">
        <f t="shared" si="5"/>
        <v>0.17647058823529413</v>
      </c>
      <c r="V26" s="15">
        <f t="shared" si="6"/>
        <v>0.8623637266958718</v>
      </c>
      <c r="W26" s="15">
        <v>0.6</v>
      </c>
      <c r="X26" s="15">
        <v>0.1</v>
      </c>
      <c r="Y26" s="15">
        <v>18.600000000000001</v>
      </c>
      <c r="Z26" s="24">
        <v>105.14</v>
      </c>
    </row>
    <row r="27" spans="1:26">
      <c r="A27" s="34" t="s">
        <v>49</v>
      </c>
      <c r="B27" s="14">
        <v>2</v>
      </c>
      <c r="C27" s="15" t="s">
        <v>27</v>
      </c>
      <c r="D27" s="15">
        <v>12</v>
      </c>
      <c r="E27" s="15">
        <v>10</v>
      </c>
      <c r="F27" s="16">
        <f t="shared" si="7"/>
        <v>0.83333333333333337</v>
      </c>
      <c r="G27" s="16">
        <f t="shared" si="0"/>
        <v>2.1</v>
      </c>
      <c r="H27" s="14">
        <v>2417.58</v>
      </c>
      <c r="I27" s="15">
        <v>1999</v>
      </c>
      <c r="J27" s="15">
        <v>4234872</v>
      </c>
      <c r="K27" s="15">
        <v>4298</v>
      </c>
      <c r="L27" s="16">
        <f t="shared" si="1"/>
        <v>1.014906707924112E-3</v>
      </c>
      <c r="M27" s="15">
        <v>94142</v>
      </c>
      <c r="N27" s="18">
        <v>0.58000042489005998</v>
      </c>
      <c r="O27" s="19">
        <f t="shared" si="8"/>
        <v>54602.400000000031</v>
      </c>
      <c r="P27" s="15">
        <v>111</v>
      </c>
      <c r="Q27" s="15">
        <v>21</v>
      </c>
      <c r="R27" s="20">
        <f t="shared" si="2"/>
        <v>4.8859934853420191E-3</v>
      </c>
      <c r="S27" s="22">
        <f t="shared" si="3"/>
        <v>2.5825965565379246E-2</v>
      </c>
      <c r="T27" s="23">
        <f t="shared" si="4"/>
        <v>2.2306728134095303E-4</v>
      </c>
      <c r="U27" s="20">
        <f t="shared" si="5"/>
        <v>0.1891891891891892</v>
      </c>
      <c r="V27" s="15">
        <f t="shared" si="6"/>
        <v>0.47203315708243365</v>
      </c>
      <c r="W27" s="15">
        <v>0.6</v>
      </c>
      <c r="X27" s="15">
        <v>0.04</v>
      </c>
      <c r="Y27" s="15">
        <v>21.8</v>
      </c>
      <c r="Z27" s="24">
        <v>115.12</v>
      </c>
    </row>
    <row r="28" spans="1:26">
      <c r="A28" s="34" t="s">
        <v>50</v>
      </c>
      <c r="B28" s="14">
        <v>2</v>
      </c>
      <c r="C28" s="15" t="s">
        <v>27</v>
      </c>
      <c r="D28" s="15">
        <v>11</v>
      </c>
      <c r="E28" s="15">
        <v>10</v>
      </c>
      <c r="F28" s="16">
        <f t="shared" si="7"/>
        <v>0.90909090909090906</v>
      </c>
      <c r="G28" s="16">
        <f t="shared" si="0"/>
        <v>2</v>
      </c>
      <c r="H28" s="14">
        <v>2010.54</v>
      </c>
      <c r="I28" s="15">
        <v>1663</v>
      </c>
      <c r="J28" s="15">
        <v>1317020</v>
      </c>
      <c r="K28" s="15">
        <v>3773</v>
      </c>
      <c r="L28" s="16">
        <f t="shared" si="1"/>
        <v>2.8648008382560629E-3</v>
      </c>
      <c r="M28" s="15">
        <v>79647</v>
      </c>
      <c r="N28" s="18">
        <v>0.48000050221602802</v>
      </c>
      <c r="O28" s="19">
        <f t="shared" si="8"/>
        <v>38230.599999999984</v>
      </c>
      <c r="P28" s="15">
        <v>115</v>
      </c>
      <c r="Q28" s="15">
        <v>20</v>
      </c>
      <c r="R28" s="20">
        <f t="shared" si="2"/>
        <v>5.3008216273522394E-3</v>
      </c>
      <c r="S28" s="22">
        <f t="shared" si="3"/>
        <v>3.0479724357275379E-2</v>
      </c>
      <c r="T28" s="23">
        <f t="shared" si="4"/>
        <v>2.5110801411227038E-4</v>
      </c>
      <c r="U28" s="20">
        <f t="shared" si="5"/>
        <v>0.17391304347826086</v>
      </c>
      <c r="V28" s="15">
        <f t="shared" si="6"/>
        <v>1.2626991237794416</v>
      </c>
      <c r="W28" s="15">
        <v>0.5</v>
      </c>
      <c r="X28" s="15">
        <v>0.05</v>
      </c>
      <c r="Y28" s="15">
        <v>17.5</v>
      </c>
      <c r="Z28" s="24">
        <v>100.53</v>
      </c>
    </row>
    <row r="29" spans="1:26">
      <c r="A29" s="34" t="s">
        <v>51</v>
      </c>
      <c r="B29" s="14">
        <v>2</v>
      </c>
      <c r="C29" s="15" t="s">
        <v>27</v>
      </c>
      <c r="D29" s="15">
        <v>42</v>
      </c>
      <c r="E29" s="15">
        <v>38</v>
      </c>
      <c r="F29" s="16">
        <f t="shared" si="7"/>
        <v>0.90476190476190477</v>
      </c>
      <c r="G29" s="16">
        <f t="shared" si="0"/>
        <v>1.3947368421052631</v>
      </c>
      <c r="H29" s="14">
        <v>5903.77</v>
      </c>
      <c r="I29" s="15">
        <v>4882</v>
      </c>
      <c r="J29" s="15">
        <v>7009163</v>
      </c>
      <c r="K29" s="15">
        <v>11727</v>
      </c>
      <c r="L29" s="16">
        <f t="shared" si="1"/>
        <v>1.673095632103291E-3</v>
      </c>
      <c r="M29" s="15">
        <v>125008</v>
      </c>
      <c r="N29" s="18">
        <v>0.63999984001023902</v>
      </c>
      <c r="O29" s="19">
        <f t="shared" si="8"/>
        <v>80005.099999999962</v>
      </c>
      <c r="P29" s="15">
        <v>358</v>
      </c>
      <c r="Q29" s="15">
        <v>53</v>
      </c>
      <c r="R29" s="20">
        <f t="shared" si="2"/>
        <v>4.5194849492623855E-3</v>
      </c>
      <c r="S29" s="22">
        <f t="shared" si="3"/>
        <v>3.0527841732753476E-2</v>
      </c>
      <c r="T29" s="23">
        <f t="shared" si="4"/>
        <v>4.2397286573659287E-4</v>
      </c>
      <c r="U29" s="20">
        <f t="shared" si="5"/>
        <v>0.14804469273743018</v>
      </c>
      <c r="V29" s="15">
        <f t="shared" si="6"/>
        <v>0.69651683089692729</v>
      </c>
      <c r="W29" s="15">
        <v>0.5</v>
      </c>
      <c r="X29" s="15">
        <v>7.0000000000000007E-2</v>
      </c>
      <c r="Y29" s="15">
        <v>16.5</v>
      </c>
      <c r="Z29" s="24">
        <v>111.39</v>
      </c>
    </row>
    <row r="30" spans="1:26">
      <c r="A30" s="34" t="s">
        <v>52</v>
      </c>
      <c r="B30" s="14">
        <v>2</v>
      </c>
      <c r="C30" s="15" t="s">
        <v>27</v>
      </c>
      <c r="D30" s="15">
        <v>21</v>
      </c>
      <c r="E30" s="15">
        <v>19</v>
      </c>
      <c r="F30" s="16">
        <f t="shared" si="7"/>
        <v>0.90476190476190477</v>
      </c>
      <c r="G30" s="16">
        <f t="shared" si="0"/>
        <v>1.1578947368421053</v>
      </c>
      <c r="H30" s="14">
        <v>1467.04</v>
      </c>
      <c r="I30" s="15">
        <v>1047.8900000000001</v>
      </c>
      <c r="J30" s="15">
        <v>1880364</v>
      </c>
      <c r="K30" s="15">
        <v>3292</v>
      </c>
      <c r="L30" s="16">
        <f t="shared" si="1"/>
        <v>1.7507248596548327E-3</v>
      </c>
      <c r="M30" s="15">
        <v>60668</v>
      </c>
      <c r="N30" s="18">
        <v>0.42000065932616898</v>
      </c>
      <c r="O30" s="19">
        <f t="shared" si="8"/>
        <v>25480.60000000002</v>
      </c>
      <c r="P30" s="15">
        <v>127</v>
      </c>
      <c r="Q30" s="15">
        <v>22</v>
      </c>
      <c r="R30" s="20">
        <f t="shared" si="2"/>
        <v>6.6828675577156743E-3</v>
      </c>
      <c r="S30" s="22">
        <f t="shared" si="3"/>
        <v>3.8578371810449576E-2</v>
      </c>
      <c r="T30" s="23">
        <f t="shared" si="4"/>
        <v>3.6262939276059868E-4</v>
      </c>
      <c r="U30" s="20">
        <f t="shared" si="5"/>
        <v>0.17322834645669291</v>
      </c>
      <c r="V30" s="15">
        <f t="shared" si="6"/>
        <v>0.55728039890148939</v>
      </c>
      <c r="W30" s="15">
        <v>0.3</v>
      </c>
      <c r="X30" s="15">
        <v>0.04</v>
      </c>
      <c r="Y30" s="15">
        <v>8.3000000000000007</v>
      </c>
      <c r="Z30" s="24">
        <v>47.63</v>
      </c>
    </row>
    <row r="31" spans="1:26">
      <c r="A31" s="34" t="s">
        <v>53</v>
      </c>
      <c r="B31" s="14">
        <v>2</v>
      </c>
      <c r="C31" s="15" t="s">
        <v>27</v>
      </c>
      <c r="D31" s="15">
        <v>29</v>
      </c>
      <c r="E31" s="15">
        <v>22</v>
      </c>
      <c r="F31" s="16">
        <f t="shared" si="7"/>
        <v>0.75862068965517238</v>
      </c>
      <c r="G31" s="16">
        <f t="shared" si="0"/>
        <v>1.0454545454545454</v>
      </c>
      <c r="H31" s="14">
        <v>1712.3</v>
      </c>
      <c r="I31" s="15">
        <v>1223.07</v>
      </c>
      <c r="J31" s="17">
        <v>1492798</v>
      </c>
      <c r="K31" s="17">
        <v>2824</v>
      </c>
      <c r="L31" s="16">
        <f t="shared" si="1"/>
        <v>1.8917495870171316E-3</v>
      </c>
      <c r="M31" s="15">
        <v>73050</v>
      </c>
      <c r="N31" s="18">
        <v>0.59</v>
      </c>
      <c r="O31" s="19">
        <f t="shared" si="8"/>
        <v>43099.5</v>
      </c>
      <c r="P31" s="15">
        <v>104</v>
      </c>
      <c r="Q31" s="15">
        <v>23</v>
      </c>
      <c r="R31" s="20">
        <f t="shared" si="2"/>
        <v>8.1444759206798865E-3</v>
      </c>
      <c r="S31" s="22">
        <f t="shared" si="3"/>
        <v>3.6827195467422094E-2</v>
      </c>
      <c r="T31" s="23">
        <f t="shared" si="4"/>
        <v>3.1485284052019166E-4</v>
      </c>
      <c r="U31" s="20">
        <f t="shared" si="5"/>
        <v>0.22115384615384615</v>
      </c>
      <c r="V31" s="15">
        <f t="shared" si="6"/>
        <v>0.81931379865192733</v>
      </c>
      <c r="W31" s="15">
        <v>0.4</v>
      </c>
      <c r="X31" s="15">
        <v>0.03</v>
      </c>
      <c r="Y31" s="15">
        <v>11.8</v>
      </c>
      <c r="Z31" s="24">
        <v>53.18</v>
      </c>
    </row>
    <row r="32" spans="1:26">
      <c r="A32" s="34" t="s">
        <v>39</v>
      </c>
      <c r="B32" s="14">
        <v>3</v>
      </c>
      <c r="C32" s="15" t="s">
        <v>28</v>
      </c>
      <c r="D32" s="15">
        <v>7</v>
      </c>
      <c r="E32" s="15">
        <v>3</v>
      </c>
      <c r="F32" s="16">
        <f t="shared" si="7"/>
        <v>0.42857142857142855</v>
      </c>
      <c r="G32" s="16">
        <f t="shared" si="0"/>
        <v>1</v>
      </c>
      <c r="H32" s="14">
        <v>1232.51</v>
      </c>
      <c r="I32" s="15">
        <v>1019</v>
      </c>
      <c r="J32" s="15">
        <v>833481</v>
      </c>
      <c r="K32" s="15">
        <v>1759</v>
      </c>
      <c r="L32" s="16">
        <f t="shared" si="1"/>
        <v>2.1104260325070399E-3</v>
      </c>
      <c r="M32" s="15">
        <v>46648</v>
      </c>
      <c r="N32" s="18">
        <v>0.46001972217458398</v>
      </c>
      <c r="O32" s="19">
        <f t="shared" si="8"/>
        <v>21458.999999999993</v>
      </c>
      <c r="P32" s="15">
        <v>55</v>
      </c>
      <c r="Q32" s="15">
        <v>3</v>
      </c>
      <c r="R32" s="20">
        <f t="shared" si="2"/>
        <v>1.7055144968732233E-3</v>
      </c>
      <c r="S32" s="22">
        <f t="shared" si="3"/>
        <v>3.1267765776009093E-2</v>
      </c>
      <c r="T32" s="23">
        <f t="shared" si="4"/>
        <v>6.4311438861258791E-5</v>
      </c>
      <c r="U32" s="20">
        <f t="shared" si="5"/>
        <v>5.4545454545454543E-2</v>
      </c>
      <c r="V32" s="15">
        <f t="shared" si="6"/>
        <v>1.2225833582289218</v>
      </c>
      <c r="W32" s="15">
        <v>0.5</v>
      </c>
      <c r="X32" s="15">
        <v>0.4</v>
      </c>
      <c r="Y32" s="15">
        <v>16.7</v>
      </c>
      <c r="Z32" s="24">
        <v>293.45</v>
      </c>
    </row>
    <row r="33" spans="1:26">
      <c r="A33" s="34" t="s">
        <v>40</v>
      </c>
      <c r="B33" s="14">
        <v>3</v>
      </c>
      <c r="C33" s="15" t="s">
        <v>28</v>
      </c>
      <c r="D33" s="15"/>
      <c r="E33" s="15"/>
      <c r="F33" s="16" t="str">
        <f t="shared" si="7"/>
        <v/>
      </c>
      <c r="G33" s="16" t="str">
        <f t="shared" si="0"/>
        <v/>
      </c>
      <c r="H33" s="14">
        <v>2</v>
      </c>
      <c r="I33" s="15">
        <v>1700</v>
      </c>
      <c r="J33" s="15">
        <v>113524</v>
      </c>
      <c r="K33" s="15">
        <v>223</v>
      </c>
      <c r="L33" s="16">
        <f t="shared" si="1"/>
        <v>1.9643423417074805E-3</v>
      </c>
      <c r="M33" s="15">
        <v>46253</v>
      </c>
      <c r="N33" s="18">
        <v>0.60999286532765395</v>
      </c>
      <c r="O33" s="19">
        <f t="shared" si="8"/>
        <v>28213.999999999978</v>
      </c>
      <c r="P33" s="15">
        <v>36</v>
      </c>
      <c r="Q33" s="15">
        <v>6</v>
      </c>
      <c r="R33" s="20">
        <f t="shared" si="2"/>
        <v>2.6905829596412557E-2</v>
      </c>
      <c r="S33" s="22">
        <f t="shared" si="3"/>
        <v>0.16143497757847533</v>
      </c>
      <c r="T33" s="23">
        <f t="shared" si="4"/>
        <v>1.297213153741379E-4</v>
      </c>
      <c r="U33" s="20">
        <f t="shared" si="5"/>
        <v>0.16666666666666666</v>
      </c>
      <c r="V33" s="15">
        <f t="shared" si="6"/>
        <v>14.97480708924985</v>
      </c>
      <c r="W33" s="15">
        <v>7.6</v>
      </c>
      <c r="X33" s="15">
        <v>0.6</v>
      </c>
      <c r="Y33" s="15">
        <v>47.2</v>
      </c>
      <c r="Z33" s="24">
        <v>283.33</v>
      </c>
    </row>
    <row r="34" spans="1:26">
      <c r="A34" s="34" t="s">
        <v>41</v>
      </c>
      <c r="B34" s="14">
        <v>3</v>
      </c>
      <c r="C34" s="15" t="s">
        <v>28</v>
      </c>
      <c r="D34" s="15"/>
      <c r="E34" s="15"/>
      <c r="F34" s="16" t="str">
        <f t="shared" si="7"/>
        <v/>
      </c>
      <c r="G34" s="16" t="str">
        <f t="shared" si="0"/>
        <v/>
      </c>
      <c r="H34" s="14">
        <v>6</v>
      </c>
      <c r="I34" s="15">
        <v>5100</v>
      </c>
      <c r="J34" s="15">
        <v>33797</v>
      </c>
      <c r="K34" s="15">
        <v>211</v>
      </c>
      <c r="L34" s="16">
        <f t="shared" si="1"/>
        <v>6.2431576767168684E-3</v>
      </c>
      <c r="M34" s="15">
        <v>5971</v>
      </c>
      <c r="N34" s="18">
        <v>0.53458382180539299</v>
      </c>
      <c r="O34" s="19">
        <f t="shared" si="8"/>
        <v>3192.0000000000014</v>
      </c>
      <c r="P34" s="15">
        <v>72</v>
      </c>
      <c r="Q34" s="15">
        <v>2</v>
      </c>
      <c r="R34" s="20">
        <f t="shared" si="2"/>
        <v>9.4786729857819912E-3</v>
      </c>
      <c r="S34" s="22">
        <f t="shared" si="3"/>
        <v>0.34123222748815168</v>
      </c>
      <c r="T34" s="23">
        <f t="shared" si="4"/>
        <v>3.3495226930162453E-4</v>
      </c>
      <c r="U34" s="20">
        <f t="shared" si="5"/>
        <v>2.7777777777777776E-2</v>
      </c>
      <c r="V34" s="15">
        <f t="shared" si="6"/>
        <v>150.90096754149775</v>
      </c>
      <c r="W34" s="15">
        <v>24.2</v>
      </c>
      <c r="X34" s="15">
        <v>0.2</v>
      </c>
      <c r="Y34" s="15">
        <v>7.8</v>
      </c>
      <c r="Z34" s="24">
        <v>255</v>
      </c>
    </row>
    <row r="35" spans="1:26">
      <c r="A35" s="34" t="s">
        <v>42</v>
      </c>
      <c r="B35" s="14">
        <v>3</v>
      </c>
      <c r="C35" s="15" t="s">
        <v>28</v>
      </c>
      <c r="D35" s="15">
        <v>48</v>
      </c>
      <c r="E35" s="15">
        <v>36</v>
      </c>
      <c r="F35" s="16">
        <f t="shared" ref="F35:F66" si="9">IFERROR(E35/D35,"")</f>
        <v>0.75</v>
      </c>
      <c r="G35" s="16">
        <f t="shared" si="0"/>
        <v>0.19444444444444445</v>
      </c>
      <c r="H35" s="14">
        <v>4</v>
      </c>
      <c r="I35" s="15">
        <v>3400</v>
      </c>
      <c r="J35" s="15">
        <v>239316</v>
      </c>
      <c r="K35" s="15">
        <v>472</v>
      </c>
      <c r="L35" s="16">
        <f t="shared" si="1"/>
        <v>1.9722876865734006E-3</v>
      </c>
      <c r="M35" s="15">
        <v>45652</v>
      </c>
      <c r="N35" s="18">
        <v>0.54002015245772395</v>
      </c>
      <c r="O35" s="19">
        <f t="shared" ref="O35:O66" si="10">IFERROR(M35*N35,"")</f>
        <v>24653.000000000015</v>
      </c>
      <c r="P35" s="15">
        <v>46</v>
      </c>
      <c r="Q35" s="15">
        <v>7</v>
      </c>
      <c r="R35" s="20">
        <f t="shared" si="2"/>
        <v>1.4830508474576272E-2</v>
      </c>
      <c r="S35" s="22">
        <f t="shared" si="3"/>
        <v>9.7457627118644072E-2</v>
      </c>
      <c r="T35" s="23">
        <f t="shared" si="4"/>
        <v>1.5333391746254272E-4</v>
      </c>
      <c r="U35" s="20">
        <f t="shared" si="5"/>
        <v>0.15217391304347827</v>
      </c>
      <c r="V35" s="15">
        <f t="shared" si="6"/>
        <v>14.207157064299921</v>
      </c>
      <c r="W35" s="15">
        <v>7.2</v>
      </c>
      <c r="X35" s="15">
        <v>0.1</v>
      </c>
      <c r="Y35" s="15">
        <v>73.900000000000006</v>
      </c>
      <c r="Z35" s="24">
        <v>485.71</v>
      </c>
    </row>
    <row r="36" spans="1:26">
      <c r="A36" s="34" t="s">
        <v>43</v>
      </c>
      <c r="B36" s="14">
        <v>3</v>
      </c>
      <c r="C36" s="15" t="s">
        <v>28</v>
      </c>
      <c r="D36" s="15">
        <v>88</v>
      </c>
      <c r="E36" s="15">
        <v>61</v>
      </c>
      <c r="F36" s="16">
        <f t="shared" si="9"/>
        <v>0.69318181818181823</v>
      </c>
      <c r="G36" s="16">
        <f t="shared" si="0"/>
        <v>1.6393442622950821E-2</v>
      </c>
      <c r="H36" s="14">
        <v>4</v>
      </c>
      <c r="I36" s="15">
        <v>3400</v>
      </c>
      <c r="J36" s="15">
        <v>23912</v>
      </c>
      <c r="K36" s="15">
        <v>431</v>
      </c>
      <c r="L36" s="16">
        <f t="shared" si="1"/>
        <v>1.8024422883907661E-2</v>
      </c>
      <c r="M36" s="15">
        <v>33331</v>
      </c>
      <c r="N36" s="18">
        <v>0.68998829918094295</v>
      </c>
      <c r="O36" s="19">
        <f t="shared" si="10"/>
        <v>22998.000000000011</v>
      </c>
      <c r="P36" s="15">
        <v>52</v>
      </c>
      <c r="Q36" s="15">
        <v>1</v>
      </c>
      <c r="R36" s="20">
        <f t="shared" si="2"/>
        <v>2.3201856148491878E-3</v>
      </c>
      <c r="S36" s="22">
        <f t="shared" si="3"/>
        <v>0.12064965197215777</v>
      </c>
      <c r="T36" s="23">
        <f t="shared" si="4"/>
        <v>3.0002100147010292E-5</v>
      </c>
      <c r="U36" s="20">
        <f t="shared" si="5"/>
        <v>1.9230769230769232E-2</v>
      </c>
      <c r="V36" s="15">
        <f t="shared" si="6"/>
        <v>142.18802275008363</v>
      </c>
      <c r="W36" s="15">
        <v>7.9</v>
      </c>
      <c r="X36" s="15">
        <v>0.1</v>
      </c>
      <c r="Y36" s="15">
        <v>65.400000000000006</v>
      </c>
      <c r="Z36" s="24">
        <v>34</v>
      </c>
    </row>
    <row r="37" spans="1:26">
      <c r="A37" s="34" t="s">
        <v>44</v>
      </c>
      <c r="B37" s="14">
        <v>3</v>
      </c>
      <c r="C37" s="15" t="s">
        <v>28</v>
      </c>
      <c r="D37" s="15">
        <v>31</v>
      </c>
      <c r="E37" s="15">
        <v>26</v>
      </c>
      <c r="F37" s="16">
        <f t="shared" si="9"/>
        <v>0.83870967741935487</v>
      </c>
      <c r="G37" s="16">
        <f t="shared" si="0"/>
        <v>0.11538461538461539</v>
      </c>
      <c r="H37" s="14"/>
      <c r="I37" s="15">
        <v>0</v>
      </c>
      <c r="J37" s="15"/>
      <c r="K37" s="15"/>
      <c r="L37" s="16" t="str">
        <f t="shared" si="1"/>
        <v/>
      </c>
      <c r="M37" s="15">
        <v>14375</v>
      </c>
      <c r="N37" s="18">
        <v>5.9130434782608699E-3</v>
      </c>
      <c r="O37" s="19">
        <f t="shared" si="10"/>
        <v>85</v>
      </c>
      <c r="P37" s="15">
        <v>54</v>
      </c>
      <c r="Q37" s="15">
        <v>3</v>
      </c>
      <c r="R37" s="20" t="str">
        <f t="shared" si="2"/>
        <v/>
      </c>
      <c r="S37" s="22" t="str">
        <f t="shared" si="3"/>
        <v/>
      </c>
      <c r="T37" s="23">
        <f t="shared" si="4"/>
        <v>2.0869565217391305E-4</v>
      </c>
      <c r="U37" s="20">
        <f t="shared" si="5"/>
        <v>5.5555555555555552E-2</v>
      </c>
      <c r="V37" s="15" t="str">
        <f t="shared" si="6"/>
        <v/>
      </c>
      <c r="W37" s="15"/>
      <c r="X37" s="15"/>
      <c r="Y37" s="15"/>
      <c r="Z37" s="24"/>
    </row>
    <row r="38" spans="1:26">
      <c r="A38" s="34" t="s">
        <v>45</v>
      </c>
      <c r="B38" s="14">
        <v>3</v>
      </c>
      <c r="C38" s="15" t="s">
        <v>28</v>
      </c>
      <c r="D38" s="15">
        <v>2</v>
      </c>
      <c r="E38" s="15">
        <v>15</v>
      </c>
      <c r="F38" s="16">
        <f t="shared" si="9"/>
        <v>7.5</v>
      </c>
      <c r="G38" s="16">
        <f t="shared" si="0"/>
        <v>0.2</v>
      </c>
      <c r="H38" s="14"/>
      <c r="I38" s="15">
        <v>0</v>
      </c>
      <c r="J38" s="15"/>
      <c r="K38" s="15"/>
      <c r="L38" s="16" t="str">
        <f t="shared" si="1"/>
        <v/>
      </c>
      <c r="M38" s="15">
        <v>954</v>
      </c>
      <c r="N38" s="18">
        <v>3.1320754716981098</v>
      </c>
      <c r="O38" s="19">
        <f t="shared" si="10"/>
        <v>2987.9999999999968</v>
      </c>
      <c r="P38" s="15">
        <v>47</v>
      </c>
      <c r="Q38" s="15">
        <v>3</v>
      </c>
      <c r="R38" s="20" t="str">
        <f t="shared" si="2"/>
        <v/>
      </c>
      <c r="S38" s="22" t="str">
        <f t="shared" si="3"/>
        <v/>
      </c>
      <c r="T38" s="23">
        <f t="shared" si="4"/>
        <v>3.1446540880503146E-3</v>
      </c>
      <c r="U38" s="20">
        <f t="shared" si="5"/>
        <v>6.3829787234042548E-2</v>
      </c>
      <c r="V38" s="15" t="str">
        <f t="shared" si="6"/>
        <v/>
      </c>
      <c r="W38" s="15"/>
      <c r="X38" s="15"/>
      <c r="Y38" s="15"/>
      <c r="Z38" s="24"/>
    </row>
    <row r="39" spans="1:26">
      <c r="A39" s="34" t="s">
        <v>46</v>
      </c>
      <c r="B39" s="14">
        <v>3</v>
      </c>
      <c r="C39" s="15" t="s">
        <v>28</v>
      </c>
      <c r="D39" s="15">
        <v>117</v>
      </c>
      <c r="E39" s="15">
        <v>84</v>
      </c>
      <c r="F39" s="16">
        <f t="shared" si="9"/>
        <v>0.71794871794871795</v>
      </c>
      <c r="G39" s="16">
        <f t="shared" si="0"/>
        <v>0.13095238095238096</v>
      </c>
      <c r="H39" s="14">
        <v>4</v>
      </c>
      <c r="I39" s="15">
        <v>3400</v>
      </c>
      <c r="J39" s="15">
        <v>21372</v>
      </c>
      <c r="K39" s="15">
        <v>398</v>
      </c>
      <c r="L39" s="16">
        <f t="shared" si="1"/>
        <v>1.8622496724686504E-2</v>
      </c>
      <c r="M39" s="15">
        <v>3884</v>
      </c>
      <c r="N39" s="18">
        <v>0.47064881565396499</v>
      </c>
      <c r="O39" s="19">
        <f t="shared" si="10"/>
        <v>1828</v>
      </c>
      <c r="P39" s="15">
        <v>33</v>
      </c>
      <c r="Q39" s="15">
        <v>11</v>
      </c>
      <c r="R39" s="20">
        <f t="shared" si="2"/>
        <v>2.7638190954773871E-2</v>
      </c>
      <c r="S39" s="22">
        <f t="shared" si="3"/>
        <v>8.2914572864321606E-2</v>
      </c>
      <c r="T39" s="23">
        <f t="shared" si="4"/>
        <v>2.8321318228630276E-3</v>
      </c>
      <c r="U39" s="20">
        <f t="shared" si="5"/>
        <v>0.33333333333333331</v>
      </c>
      <c r="V39" s="15">
        <f t="shared" si="6"/>
        <v>159.08665543702043</v>
      </c>
      <c r="W39" s="15">
        <v>8.5</v>
      </c>
      <c r="X39" s="15">
        <v>0.2</v>
      </c>
      <c r="Y39" s="15">
        <v>13.3</v>
      </c>
      <c r="Z39" s="24">
        <v>40</v>
      </c>
    </row>
    <row r="40" spans="1:26">
      <c r="A40" s="34" t="s">
        <v>47</v>
      </c>
      <c r="B40" s="14">
        <v>3</v>
      </c>
      <c r="C40" s="15" t="s">
        <v>28</v>
      </c>
      <c r="D40" s="15">
        <v>12</v>
      </c>
      <c r="E40" s="15">
        <v>94</v>
      </c>
      <c r="F40" s="16">
        <f t="shared" si="9"/>
        <v>7.833333333333333</v>
      </c>
      <c r="G40" s="16">
        <f t="shared" si="0"/>
        <v>0.20212765957446807</v>
      </c>
      <c r="H40" s="14">
        <v>4</v>
      </c>
      <c r="I40" s="15">
        <v>3400</v>
      </c>
      <c r="J40" s="15">
        <v>21332</v>
      </c>
      <c r="K40" s="15">
        <v>432</v>
      </c>
      <c r="L40" s="16">
        <f t="shared" si="1"/>
        <v>2.0251265704106507E-2</v>
      </c>
      <c r="M40" s="15">
        <v>53918</v>
      </c>
      <c r="N40" s="18">
        <v>4.6032864720501498E-2</v>
      </c>
      <c r="O40" s="19">
        <f t="shared" si="10"/>
        <v>2482</v>
      </c>
      <c r="P40" s="15">
        <v>69</v>
      </c>
      <c r="Q40" s="15">
        <v>19</v>
      </c>
      <c r="R40" s="20">
        <f t="shared" si="2"/>
        <v>4.3981481481481483E-2</v>
      </c>
      <c r="S40" s="22">
        <f t="shared" si="3"/>
        <v>0.15972222222222221</v>
      </c>
      <c r="T40" s="23">
        <f t="shared" si="4"/>
        <v>3.523869579732186E-4</v>
      </c>
      <c r="U40" s="20">
        <f t="shared" si="5"/>
        <v>0.27536231884057971</v>
      </c>
      <c r="V40" s="15">
        <f t="shared" si="6"/>
        <v>159.38496156009751</v>
      </c>
      <c r="W40" s="15">
        <v>7.9</v>
      </c>
      <c r="X40" s="15">
        <v>0.1</v>
      </c>
      <c r="Y40" s="15">
        <v>49.3</v>
      </c>
      <c r="Z40" s="24">
        <v>178.95</v>
      </c>
    </row>
    <row r="41" spans="1:26">
      <c r="A41" s="34" t="s">
        <v>48</v>
      </c>
      <c r="B41" s="14">
        <v>3</v>
      </c>
      <c r="C41" s="15" t="s">
        <v>28</v>
      </c>
      <c r="D41" s="15">
        <v>196</v>
      </c>
      <c r="E41" s="15">
        <v>152</v>
      </c>
      <c r="F41" s="16">
        <f t="shared" si="9"/>
        <v>0.77551020408163263</v>
      </c>
      <c r="G41" s="16">
        <f t="shared" si="0"/>
        <v>0.31578947368421051</v>
      </c>
      <c r="H41" s="14">
        <v>6</v>
      </c>
      <c r="I41" s="15">
        <v>5100</v>
      </c>
      <c r="J41" s="15">
        <v>323445</v>
      </c>
      <c r="K41" s="15">
        <v>627</v>
      </c>
      <c r="L41" s="16">
        <f t="shared" si="1"/>
        <v>1.9385057737791587E-3</v>
      </c>
      <c r="M41" s="15">
        <v>6211</v>
      </c>
      <c r="N41" s="18">
        <v>5.2915794558042197</v>
      </c>
      <c r="O41" s="19">
        <f t="shared" si="10"/>
        <v>32866.000000000007</v>
      </c>
      <c r="P41" s="15">
        <v>91</v>
      </c>
      <c r="Q41" s="15">
        <v>48</v>
      </c>
      <c r="R41" s="20">
        <f t="shared" si="2"/>
        <v>7.6555023923444973E-2</v>
      </c>
      <c r="S41" s="22">
        <f t="shared" si="3"/>
        <v>0.14513556618819776</v>
      </c>
      <c r="T41" s="23">
        <f t="shared" si="4"/>
        <v>7.7282241184994365E-3</v>
      </c>
      <c r="U41" s="20">
        <f t="shared" si="5"/>
        <v>0.52747252747252749</v>
      </c>
      <c r="V41" s="15">
        <f t="shared" si="6"/>
        <v>15.767750313036219</v>
      </c>
      <c r="W41" s="15">
        <v>8.1</v>
      </c>
      <c r="X41" s="15">
        <v>0.2</v>
      </c>
      <c r="Y41" s="15">
        <v>56.4</v>
      </c>
      <c r="Z41" s="24">
        <v>16.25</v>
      </c>
    </row>
    <row r="42" spans="1:26">
      <c r="A42" s="34" t="s">
        <v>49</v>
      </c>
      <c r="B42" s="14">
        <v>3</v>
      </c>
      <c r="C42" s="15" t="s">
        <v>28</v>
      </c>
      <c r="D42" s="15">
        <v>231</v>
      </c>
      <c r="E42" s="15">
        <v>166</v>
      </c>
      <c r="F42" s="16">
        <f t="shared" si="9"/>
        <v>0.7186147186147186</v>
      </c>
      <c r="G42" s="16">
        <f t="shared" si="0"/>
        <v>0.27710843373493976</v>
      </c>
      <c r="H42" s="14">
        <v>6</v>
      </c>
      <c r="I42" s="15">
        <v>5100</v>
      </c>
      <c r="J42" s="15">
        <v>321269</v>
      </c>
      <c r="K42" s="15">
        <v>687</v>
      </c>
      <c r="L42" s="16">
        <f t="shared" si="1"/>
        <v>2.1383949276151761E-3</v>
      </c>
      <c r="M42" s="15">
        <v>63881</v>
      </c>
      <c r="N42" s="18">
        <v>4.9028662669651397E-2</v>
      </c>
      <c r="O42" s="19">
        <f t="shared" si="10"/>
        <v>3132.0000000000009</v>
      </c>
      <c r="P42" s="15">
        <v>65</v>
      </c>
      <c r="Q42" s="15">
        <v>46</v>
      </c>
      <c r="R42" s="20">
        <f t="shared" si="2"/>
        <v>6.6957787481804948E-2</v>
      </c>
      <c r="S42" s="22">
        <f t="shared" si="3"/>
        <v>9.4614264919941779E-2</v>
      </c>
      <c r="T42" s="23">
        <f t="shared" si="4"/>
        <v>7.2008891532693601E-4</v>
      </c>
      <c r="U42" s="20">
        <f t="shared" si="5"/>
        <v>0.70769230769230773</v>
      </c>
      <c r="V42" s="15">
        <f t="shared" si="6"/>
        <v>15.874547497579911</v>
      </c>
      <c r="W42" s="15">
        <v>7.4</v>
      </c>
      <c r="X42" s="15">
        <v>0.2</v>
      </c>
      <c r="Y42" s="15">
        <v>78.5</v>
      </c>
      <c r="Z42" s="24">
        <v>11.87</v>
      </c>
    </row>
    <row r="43" spans="1:26">
      <c r="A43" s="34" t="s">
        <v>50</v>
      </c>
      <c r="B43" s="14">
        <v>3</v>
      </c>
      <c r="C43" s="15" t="s">
        <v>28</v>
      </c>
      <c r="D43" s="15">
        <v>16</v>
      </c>
      <c r="E43" s="15">
        <v>131</v>
      </c>
      <c r="F43" s="16">
        <f t="shared" si="9"/>
        <v>8.1875</v>
      </c>
      <c r="G43" s="16">
        <f t="shared" si="0"/>
        <v>3.0534351145038167E-2</v>
      </c>
      <c r="H43" s="14">
        <v>6</v>
      </c>
      <c r="I43" s="15">
        <v>5100</v>
      </c>
      <c r="J43" s="15">
        <v>315865</v>
      </c>
      <c r="K43" s="15">
        <v>663</v>
      </c>
      <c r="L43" s="16">
        <f t="shared" si="1"/>
        <v>2.098997989647476E-3</v>
      </c>
      <c r="M43" s="15">
        <v>62141</v>
      </c>
      <c r="N43" s="18">
        <v>0.66999243655557505</v>
      </c>
      <c r="O43" s="19">
        <f t="shared" si="10"/>
        <v>41633.999999999993</v>
      </c>
      <c r="P43" s="15">
        <v>56</v>
      </c>
      <c r="Q43" s="15">
        <v>4</v>
      </c>
      <c r="R43" s="20">
        <f t="shared" si="2"/>
        <v>6.0331825037707393E-3</v>
      </c>
      <c r="S43" s="22">
        <f t="shared" si="3"/>
        <v>8.4464555052790352E-2</v>
      </c>
      <c r="T43" s="23">
        <f t="shared" si="4"/>
        <v>6.4369739785326917E-5</v>
      </c>
      <c r="U43" s="20">
        <f t="shared" si="5"/>
        <v>7.1428571428571425E-2</v>
      </c>
      <c r="V43" s="15">
        <f t="shared" si="6"/>
        <v>16.146138381903661</v>
      </c>
      <c r="W43" s="15">
        <v>7.7</v>
      </c>
      <c r="X43" s="15">
        <v>0.1</v>
      </c>
      <c r="Y43" s="15">
        <v>91.7</v>
      </c>
      <c r="Z43" s="24">
        <v>127.5</v>
      </c>
    </row>
    <row r="44" spans="1:26">
      <c r="A44" s="34" t="s">
        <v>51</v>
      </c>
      <c r="B44" s="14">
        <v>3</v>
      </c>
      <c r="C44" s="15" t="s">
        <v>28</v>
      </c>
      <c r="D44" s="15">
        <v>25</v>
      </c>
      <c r="E44" s="15">
        <v>21</v>
      </c>
      <c r="F44" s="16">
        <f t="shared" si="9"/>
        <v>0.84</v>
      </c>
      <c r="G44" s="16">
        <f t="shared" si="0"/>
        <v>0.66666666666666663</v>
      </c>
      <c r="H44" s="14"/>
      <c r="I44" s="15">
        <v>0</v>
      </c>
      <c r="J44" s="15"/>
      <c r="K44" s="15"/>
      <c r="L44" s="16" t="str">
        <f t="shared" si="1"/>
        <v/>
      </c>
      <c r="M44" s="15">
        <v>2274</v>
      </c>
      <c r="N44" s="18">
        <v>5.17106420404573</v>
      </c>
      <c r="O44" s="19">
        <f t="shared" si="10"/>
        <v>11758.999999999989</v>
      </c>
      <c r="P44" s="15">
        <v>6</v>
      </c>
      <c r="Q44" s="15">
        <v>14</v>
      </c>
      <c r="R44" s="20" t="str">
        <f t="shared" si="2"/>
        <v/>
      </c>
      <c r="S44" s="22" t="str">
        <f t="shared" si="3"/>
        <v/>
      </c>
      <c r="T44" s="23">
        <f t="shared" si="4"/>
        <v>6.156552330694811E-3</v>
      </c>
      <c r="U44" s="20">
        <f t="shared" si="5"/>
        <v>2.3333333333333335</v>
      </c>
      <c r="V44" s="15" t="str">
        <f t="shared" si="6"/>
        <v/>
      </c>
      <c r="W44" s="15"/>
      <c r="X44" s="15"/>
      <c r="Y44" s="15"/>
      <c r="Z44" s="24"/>
    </row>
    <row r="45" spans="1:26">
      <c r="A45" s="34" t="s">
        <v>52</v>
      </c>
      <c r="B45" s="14">
        <v>3</v>
      </c>
      <c r="C45" s="15" t="s">
        <v>28</v>
      </c>
      <c r="D45" s="15">
        <v>1</v>
      </c>
      <c r="E45" s="15">
        <v>1</v>
      </c>
      <c r="F45" s="16">
        <f t="shared" si="9"/>
        <v>1</v>
      </c>
      <c r="G45" s="16">
        <f t="shared" si="0"/>
        <v>8</v>
      </c>
      <c r="H45" s="14"/>
      <c r="I45" s="15"/>
      <c r="J45" s="15"/>
      <c r="K45" s="15"/>
      <c r="L45" s="16" t="str">
        <f t="shared" si="1"/>
        <v/>
      </c>
      <c r="M45" s="15">
        <v>1798</v>
      </c>
      <c r="N45" s="18">
        <v>2.6423804226918799</v>
      </c>
      <c r="O45" s="19">
        <f t="shared" si="10"/>
        <v>4751</v>
      </c>
      <c r="P45" s="15">
        <v>42</v>
      </c>
      <c r="Q45" s="15">
        <v>8</v>
      </c>
      <c r="R45" s="20" t="str">
        <f t="shared" si="2"/>
        <v/>
      </c>
      <c r="S45" s="22" t="str">
        <f t="shared" si="3"/>
        <v/>
      </c>
      <c r="T45" s="23">
        <f t="shared" si="4"/>
        <v>4.4493882091212458E-3</v>
      </c>
      <c r="U45" s="20">
        <f t="shared" si="5"/>
        <v>0.19047619047619047</v>
      </c>
      <c r="V45" s="15" t="str">
        <f t="shared" si="6"/>
        <v/>
      </c>
      <c r="W45" s="15"/>
      <c r="X45" s="15"/>
      <c r="Y45" s="15"/>
      <c r="Z45" s="24"/>
    </row>
    <row r="46" spans="1:26">
      <c r="A46" s="34" t="s">
        <v>53</v>
      </c>
      <c r="B46" s="14">
        <v>3</v>
      </c>
      <c r="C46" s="15" t="s">
        <v>28</v>
      </c>
      <c r="D46" s="15">
        <v>111</v>
      </c>
      <c r="E46" s="15">
        <v>9</v>
      </c>
      <c r="F46" s="16">
        <f t="shared" si="9"/>
        <v>8.1081081081081086E-2</v>
      </c>
      <c r="G46" s="16">
        <f t="shared" si="0"/>
        <v>1.5555555555555556</v>
      </c>
      <c r="H46" s="14">
        <v>25</v>
      </c>
      <c r="I46" s="15">
        <v>2125</v>
      </c>
      <c r="J46" s="17">
        <v>126732</v>
      </c>
      <c r="K46" s="17">
        <v>234</v>
      </c>
      <c r="L46" s="16">
        <f t="shared" si="1"/>
        <v>1.8464160590853139E-3</v>
      </c>
      <c r="M46" s="15">
        <v>47141</v>
      </c>
      <c r="N46" s="18">
        <v>4.8365541672853798E-3</v>
      </c>
      <c r="O46" s="19">
        <f t="shared" si="10"/>
        <v>228.00000000000009</v>
      </c>
      <c r="P46" s="15">
        <v>47</v>
      </c>
      <c r="Q46" s="15">
        <v>14</v>
      </c>
      <c r="R46" s="20">
        <f t="shared" si="2"/>
        <v>5.9829059829059832E-2</v>
      </c>
      <c r="S46" s="22">
        <f t="shared" si="3"/>
        <v>0.20085470085470086</v>
      </c>
      <c r="T46" s="23">
        <f t="shared" si="4"/>
        <v>2.9698139623682144E-4</v>
      </c>
      <c r="U46" s="20">
        <f t="shared" si="5"/>
        <v>0.2978723404255319</v>
      </c>
      <c r="V46" s="15">
        <f t="shared" si="6"/>
        <v>16.767667203232019</v>
      </c>
      <c r="W46" s="15"/>
      <c r="X46" s="15">
        <v>0.1</v>
      </c>
      <c r="Y46" s="15">
        <v>45.2</v>
      </c>
      <c r="Z46" s="24">
        <v>151.79</v>
      </c>
    </row>
    <row r="47" spans="1:26">
      <c r="A47" s="34" t="s">
        <v>39</v>
      </c>
      <c r="B47" s="14">
        <v>4</v>
      </c>
      <c r="C47" s="15" t="s">
        <v>29</v>
      </c>
      <c r="D47" s="15"/>
      <c r="E47" s="15"/>
      <c r="F47" s="16" t="str">
        <f t="shared" si="9"/>
        <v/>
      </c>
      <c r="G47" s="16" t="str">
        <f t="shared" si="0"/>
        <v/>
      </c>
      <c r="H47" s="14"/>
      <c r="I47" s="15"/>
      <c r="J47" s="15"/>
      <c r="K47" s="15"/>
      <c r="L47" s="16" t="str">
        <f t="shared" si="1"/>
        <v/>
      </c>
      <c r="M47" s="15"/>
      <c r="N47" s="18" t="s">
        <v>30</v>
      </c>
      <c r="O47" s="19" t="str">
        <f t="shared" si="10"/>
        <v/>
      </c>
      <c r="P47" s="15"/>
      <c r="Q47" s="15"/>
      <c r="R47" s="20" t="str">
        <f t="shared" si="2"/>
        <v/>
      </c>
      <c r="S47" s="22" t="str">
        <f t="shared" si="3"/>
        <v/>
      </c>
      <c r="T47" s="23" t="str">
        <f t="shared" si="4"/>
        <v/>
      </c>
      <c r="U47" s="20" t="str">
        <f t="shared" si="5"/>
        <v/>
      </c>
      <c r="V47" s="15" t="str">
        <f t="shared" si="6"/>
        <v/>
      </c>
      <c r="W47" s="15"/>
      <c r="X47" s="15"/>
      <c r="Y47" s="15"/>
      <c r="Z47" s="24"/>
    </row>
    <row r="48" spans="1:26">
      <c r="A48" s="34" t="s">
        <v>40</v>
      </c>
      <c r="B48" s="14">
        <v>4</v>
      </c>
      <c r="C48" s="15" t="s">
        <v>29</v>
      </c>
      <c r="D48" s="15"/>
      <c r="E48" s="15"/>
      <c r="F48" s="16" t="str">
        <f t="shared" si="9"/>
        <v/>
      </c>
      <c r="G48" s="16" t="str">
        <f t="shared" si="0"/>
        <v/>
      </c>
      <c r="H48" s="14"/>
      <c r="I48" s="15"/>
      <c r="J48" s="15"/>
      <c r="K48" s="15"/>
      <c r="L48" s="16" t="str">
        <f t="shared" si="1"/>
        <v/>
      </c>
      <c r="M48" s="15"/>
      <c r="N48" s="18" t="s">
        <v>30</v>
      </c>
      <c r="O48" s="19" t="str">
        <f t="shared" si="10"/>
        <v/>
      </c>
      <c r="P48" s="15"/>
      <c r="Q48" s="15"/>
      <c r="R48" s="20" t="str">
        <f t="shared" si="2"/>
        <v/>
      </c>
      <c r="S48" s="22" t="str">
        <f t="shared" si="3"/>
        <v/>
      </c>
      <c r="T48" s="23" t="str">
        <f t="shared" si="4"/>
        <v/>
      </c>
      <c r="U48" s="20" t="str">
        <f t="shared" si="5"/>
        <v/>
      </c>
      <c r="V48" s="15" t="str">
        <f t="shared" si="6"/>
        <v/>
      </c>
      <c r="W48" s="15"/>
      <c r="X48" s="15"/>
      <c r="Y48" s="15"/>
      <c r="Z48" s="24"/>
    </row>
    <row r="49" spans="1:26">
      <c r="A49" s="34" t="s">
        <v>41</v>
      </c>
      <c r="B49" s="14">
        <v>4</v>
      </c>
      <c r="C49" s="15" t="s">
        <v>29</v>
      </c>
      <c r="D49" s="15"/>
      <c r="E49" s="15"/>
      <c r="F49" s="16" t="str">
        <f t="shared" si="9"/>
        <v/>
      </c>
      <c r="G49" s="16" t="str">
        <f t="shared" si="0"/>
        <v/>
      </c>
      <c r="H49" s="14"/>
      <c r="I49" s="15"/>
      <c r="J49" s="15"/>
      <c r="K49" s="15"/>
      <c r="L49" s="16" t="str">
        <f t="shared" si="1"/>
        <v/>
      </c>
      <c r="M49" s="15"/>
      <c r="N49" s="18" t="s">
        <v>30</v>
      </c>
      <c r="O49" s="19" t="str">
        <f t="shared" si="10"/>
        <v/>
      </c>
      <c r="P49" s="15"/>
      <c r="Q49" s="15"/>
      <c r="R49" s="20" t="str">
        <f t="shared" si="2"/>
        <v/>
      </c>
      <c r="S49" s="22" t="str">
        <f t="shared" si="3"/>
        <v/>
      </c>
      <c r="T49" s="23" t="str">
        <f t="shared" si="4"/>
        <v/>
      </c>
      <c r="U49" s="20" t="str">
        <f t="shared" si="5"/>
        <v/>
      </c>
      <c r="V49" s="15" t="str">
        <f t="shared" si="6"/>
        <v/>
      </c>
      <c r="W49" s="15"/>
      <c r="X49" s="15"/>
      <c r="Y49" s="15"/>
      <c r="Z49" s="24"/>
    </row>
    <row r="50" spans="1:26">
      <c r="A50" s="34" t="s">
        <v>42</v>
      </c>
      <c r="B50" s="14">
        <v>4</v>
      </c>
      <c r="C50" s="15" t="s">
        <v>29</v>
      </c>
      <c r="D50" s="15"/>
      <c r="E50" s="15"/>
      <c r="F50" s="16" t="str">
        <f t="shared" si="9"/>
        <v/>
      </c>
      <c r="G50" s="16" t="str">
        <f t="shared" si="0"/>
        <v/>
      </c>
      <c r="H50" s="14"/>
      <c r="I50" s="15"/>
      <c r="J50" s="15"/>
      <c r="K50" s="15"/>
      <c r="L50" s="16" t="str">
        <f t="shared" si="1"/>
        <v/>
      </c>
      <c r="M50" s="15"/>
      <c r="N50" s="18" t="s">
        <v>30</v>
      </c>
      <c r="O50" s="19" t="str">
        <f t="shared" si="10"/>
        <v/>
      </c>
      <c r="P50" s="15"/>
      <c r="Q50" s="15"/>
      <c r="R50" s="20" t="str">
        <f t="shared" si="2"/>
        <v/>
      </c>
      <c r="S50" s="22" t="str">
        <f t="shared" si="3"/>
        <v/>
      </c>
      <c r="T50" s="23" t="str">
        <f t="shared" si="4"/>
        <v/>
      </c>
      <c r="U50" s="20" t="str">
        <f t="shared" si="5"/>
        <v/>
      </c>
      <c r="V50" s="15" t="str">
        <f t="shared" si="6"/>
        <v/>
      </c>
      <c r="W50" s="15"/>
      <c r="X50" s="15"/>
      <c r="Y50" s="15"/>
      <c r="Z50" s="24"/>
    </row>
    <row r="51" spans="1:26">
      <c r="A51" s="34" t="s">
        <v>43</v>
      </c>
      <c r="B51" s="14">
        <v>4</v>
      </c>
      <c r="C51" s="15" t="s">
        <v>29</v>
      </c>
      <c r="D51" s="15"/>
      <c r="E51" s="15"/>
      <c r="F51" s="16" t="str">
        <f t="shared" si="9"/>
        <v/>
      </c>
      <c r="G51" s="16" t="str">
        <f t="shared" si="0"/>
        <v/>
      </c>
      <c r="H51" s="14"/>
      <c r="I51" s="15"/>
      <c r="J51" s="15"/>
      <c r="K51" s="15"/>
      <c r="L51" s="16" t="str">
        <f t="shared" si="1"/>
        <v/>
      </c>
      <c r="M51" s="15"/>
      <c r="N51" s="18" t="s">
        <v>30</v>
      </c>
      <c r="O51" s="19" t="str">
        <f t="shared" si="10"/>
        <v/>
      </c>
      <c r="P51" s="15"/>
      <c r="Q51" s="15"/>
      <c r="R51" s="20" t="str">
        <f t="shared" si="2"/>
        <v/>
      </c>
      <c r="S51" s="22" t="str">
        <f t="shared" si="3"/>
        <v/>
      </c>
      <c r="T51" s="23" t="str">
        <f t="shared" si="4"/>
        <v/>
      </c>
      <c r="U51" s="20" t="str">
        <f t="shared" si="5"/>
        <v/>
      </c>
      <c r="V51" s="15" t="str">
        <f t="shared" si="6"/>
        <v/>
      </c>
      <c r="W51" s="15"/>
      <c r="X51" s="15"/>
      <c r="Y51" s="15"/>
      <c r="Z51" s="24"/>
    </row>
    <row r="52" spans="1:26">
      <c r="A52" s="34" t="s">
        <v>44</v>
      </c>
      <c r="B52" s="14">
        <v>4</v>
      </c>
      <c r="C52" s="15" t="s">
        <v>29</v>
      </c>
      <c r="D52" s="15"/>
      <c r="E52" s="15"/>
      <c r="F52" s="16" t="str">
        <f t="shared" si="9"/>
        <v/>
      </c>
      <c r="G52" s="16" t="str">
        <f t="shared" si="0"/>
        <v/>
      </c>
      <c r="H52" s="14"/>
      <c r="I52" s="15"/>
      <c r="J52" s="15"/>
      <c r="K52" s="15"/>
      <c r="L52" s="16" t="str">
        <f t="shared" si="1"/>
        <v/>
      </c>
      <c r="M52" s="15"/>
      <c r="N52" s="18" t="s">
        <v>30</v>
      </c>
      <c r="O52" s="19" t="str">
        <f t="shared" si="10"/>
        <v/>
      </c>
      <c r="P52" s="15"/>
      <c r="Q52" s="15"/>
      <c r="R52" s="20" t="str">
        <f t="shared" si="2"/>
        <v/>
      </c>
      <c r="S52" s="22" t="str">
        <f t="shared" si="3"/>
        <v/>
      </c>
      <c r="T52" s="23" t="str">
        <f t="shared" si="4"/>
        <v/>
      </c>
      <c r="U52" s="20" t="str">
        <f t="shared" si="5"/>
        <v/>
      </c>
      <c r="V52" s="15" t="str">
        <f t="shared" si="6"/>
        <v/>
      </c>
      <c r="W52" s="15"/>
      <c r="X52" s="15"/>
      <c r="Y52" s="15"/>
      <c r="Z52" s="24"/>
    </row>
    <row r="53" spans="1:26">
      <c r="A53" s="34" t="s">
        <v>45</v>
      </c>
      <c r="B53" s="14">
        <v>4</v>
      </c>
      <c r="C53" s="15" t="s">
        <v>29</v>
      </c>
      <c r="D53" s="15"/>
      <c r="E53" s="15"/>
      <c r="F53" s="16" t="str">
        <f t="shared" si="9"/>
        <v/>
      </c>
      <c r="G53" s="16" t="str">
        <f t="shared" si="0"/>
        <v/>
      </c>
      <c r="H53" s="14"/>
      <c r="I53" s="15"/>
      <c r="J53" s="15"/>
      <c r="K53" s="15"/>
      <c r="L53" s="16" t="str">
        <f t="shared" si="1"/>
        <v/>
      </c>
      <c r="M53" s="15"/>
      <c r="N53" s="18" t="s">
        <v>30</v>
      </c>
      <c r="O53" s="19" t="str">
        <f t="shared" si="10"/>
        <v/>
      </c>
      <c r="P53" s="15"/>
      <c r="Q53" s="15"/>
      <c r="R53" s="20" t="str">
        <f t="shared" si="2"/>
        <v/>
      </c>
      <c r="S53" s="22" t="str">
        <f t="shared" si="3"/>
        <v/>
      </c>
      <c r="T53" s="23" t="str">
        <f t="shared" si="4"/>
        <v/>
      </c>
      <c r="U53" s="20" t="str">
        <f t="shared" si="5"/>
        <v/>
      </c>
      <c r="V53" s="15" t="str">
        <f t="shared" si="6"/>
        <v/>
      </c>
      <c r="W53" s="15"/>
      <c r="X53" s="15"/>
      <c r="Y53" s="15"/>
      <c r="Z53" s="24"/>
    </row>
    <row r="54" spans="1:26">
      <c r="A54" s="34" t="s">
        <v>46</v>
      </c>
      <c r="B54" s="14">
        <v>4</v>
      </c>
      <c r="C54" s="15" t="s">
        <v>29</v>
      </c>
      <c r="D54" s="15"/>
      <c r="E54" s="15"/>
      <c r="F54" s="16" t="str">
        <f t="shared" si="9"/>
        <v/>
      </c>
      <c r="G54" s="16" t="str">
        <f t="shared" si="0"/>
        <v/>
      </c>
      <c r="H54" s="14"/>
      <c r="I54" s="15"/>
      <c r="J54" s="15"/>
      <c r="K54" s="15"/>
      <c r="L54" s="16" t="str">
        <f t="shared" si="1"/>
        <v/>
      </c>
      <c r="M54" s="15"/>
      <c r="N54" s="18" t="s">
        <v>30</v>
      </c>
      <c r="O54" s="19" t="str">
        <f t="shared" si="10"/>
        <v/>
      </c>
      <c r="P54" s="15"/>
      <c r="Q54" s="15"/>
      <c r="R54" s="20" t="str">
        <f t="shared" si="2"/>
        <v/>
      </c>
      <c r="S54" s="22" t="str">
        <f t="shared" si="3"/>
        <v/>
      </c>
      <c r="T54" s="23" t="str">
        <f t="shared" si="4"/>
        <v/>
      </c>
      <c r="U54" s="20" t="str">
        <f t="shared" si="5"/>
        <v/>
      </c>
      <c r="V54" s="15" t="str">
        <f t="shared" si="6"/>
        <v/>
      </c>
      <c r="W54" s="15"/>
      <c r="X54" s="15"/>
      <c r="Y54" s="15"/>
      <c r="Z54" s="24"/>
    </row>
    <row r="55" spans="1:26">
      <c r="A55" s="34" t="s">
        <v>47</v>
      </c>
      <c r="B55" s="14">
        <v>4</v>
      </c>
      <c r="C55" s="15" t="s">
        <v>29</v>
      </c>
      <c r="D55" s="15"/>
      <c r="E55" s="15"/>
      <c r="F55" s="16" t="str">
        <f t="shared" si="9"/>
        <v/>
      </c>
      <c r="G55" s="16" t="str">
        <f t="shared" si="0"/>
        <v/>
      </c>
      <c r="H55" s="14"/>
      <c r="I55" s="15"/>
      <c r="J55" s="15"/>
      <c r="K55" s="15"/>
      <c r="L55" s="16" t="str">
        <f t="shared" si="1"/>
        <v/>
      </c>
      <c r="M55" s="15"/>
      <c r="N55" s="18" t="s">
        <v>30</v>
      </c>
      <c r="O55" s="19" t="str">
        <f t="shared" si="10"/>
        <v/>
      </c>
      <c r="P55" s="15"/>
      <c r="Q55" s="15"/>
      <c r="R55" s="20" t="str">
        <f t="shared" si="2"/>
        <v/>
      </c>
      <c r="S55" s="22" t="str">
        <f t="shared" si="3"/>
        <v/>
      </c>
      <c r="T55" s="23" t="str">
        <f t="shared" si="4"/>
        <v/>
      </c>
      <c r="U55" s="20" t="str">
        <f t="shared" si="5"/>
        <v/>
      </c>
      <c r="V55" s="15" t="str">
        <f t="shared" si="6"/>
        <v/>
      </c>
      <c r="W55" s="15"/>
      <c r="X55" s="15"/>
      <c r="Y55" s="15"/>
      <c r="Z55" s="24"/>
    </row>
    <row r="56" spans="1:26">
      <c r="A56" s="34" t="s">
        <v>48</v>
      </c>
      <c r="B56" s="14">
        <v>4</v>
      </c>
      <c r="C56" s="15" t="s">
        <v>29</v>
      </c>
      <c r="D56" s="15"/>
      <c r="E56" s="15"/>
      <c r="F56" s="16" t="str">
        <f t="shared" si="9"/>
        <v/>
      </c>
      <c r="G56" s="16" t="str">
        <f t="shared" si="0"/>
        <v/>
      </c>
      <c r="H56" s="14"/>
      <c r="I56" s="15"/>
      <c r="J56" s="15"/>
      <c r="K56" s="15"/>
      <c r="L56" s="16" t="str">
        <f t="shared" si="1"/>
        <v/>
      </c>
      <c r="M56" s="15"/>
      <c r="N56" s="18" t="s">
        <v>30</v>
      </c>
      <c r="O56" s="19" t="str">
        <f t="shared" si="10"/>
        <v/>
      </c>
      <c r="P56" s="15"/>
      <c r="Q56" s="15"/>
      <c r="R56" s="20" t="str">
        <f t="shared" si="2"/>
        <v/>
      </c>
      <c r="S56" s="22" t="str">
        <f t="shared" si="3"/>
        <v/>
      </c>
      <c r="T56" s="23" t="str">
        <f t="shared" si="4"/>
        <v/>
      </c>
      <c r="U56" s="20" t="str">
        <f t="shared" si="5"/>
        <v/>
      </c>
      <c r="V56" s="15" t="str">
        <f t="shared" si="6"/>
        <v/>
      </c>
      <c r="W56" s="15"/>
      <c r="X56" s="15"/>
      <c r="Y56" s="15"/>
      <c r="Z56" s="24"/>
    </row>
    <row r="57" spans="1:26">
      <c r="A57" s="34" t="s">
        <v>49</v>
      </c>
      <c r="B57" s="14">
        <v>4</v>
      </c>
      <c r="C57" s="15" t="s">
        <v>29</v>
      </c>
      <c r="D57" s="15"/>
      <c r="E57" s="15"/>
      <c r="F57" s="16" t="str">
        <f t="shared" si="9"/>
        <v/>
      </c>
      <c r="G57" s="16" t="str">
        <f t="shared" si="0"/>
        <v/>
      </c>
      <c r="H57" s="14"/>
      <c r="I57" s="15"/>
      <c r="J57" s="15"/>
      <c r="K57" s="15"/>
      <c r="L57" s="16" t="str">
        <f t="shared" si="1"/>
        <v/>
      </c>
      <c r="M57" s="15"/>
      <c r="N57" s="18" t="s">
        <v>30</v>
      </c>
      <c r="O57" s="19" t="str">
        <f t="shared" si="10"/>
        <v/>
      </c>
      <c r="P57" s="15"/>
      <c r="Q57" s="15"/>
      <c r="R57" s="20" t="str">
        <f t="shared" si="2"/>
        <v/>
      </c>
      <c r="S57" s="22" t="str">
        <f t="shared" si="3"/>
        <v/>
      </c>
      <c r="T57" s="23" t="str">
        <f t="shared" si="4"/>
        <v/>
      </c>
      <c r="U57" s="20" t="str">
        <f t="shared" si="5"/>
        <v/>
      </c>
      <c r="V57" s="15" t="str">
        <f t="shared" si="6"/>
        <v/>
      </c>
      <c r="W57" s="15"/>
      <c r="X57" s="15"/>
      <c r="Y57" s="15"/>
      <c r="Z57" s="24"/>
    </row>
    <row r="58" spans="1:26">
      <c r="A58" s="34" t="s">
        <v>50</v>
      </c>
      <c r="B58" s="14">
        <v>4</v>
      </c>
      <c r="C58" s="15" t="s">
        <v>29</v>
      </c>
      <c r="D58" s="15"/>
      <c r="E58" s="15"/>
      <c r="F58" s="16" t="str">
        <f t="shared" si="9"/>
        <v/>
      </c>
      <c r="G58" s="16" t="str">
        <f t="shared" si="0"/>
        <v/>
      </c>
      <c r="H58" s="14"/>
      <c r="I58" s="15"/>
      <c r="J58" s="15"/>
      <c r="K58" s="15"/>
      <c r="L58" s="16" t="str">
        <f t="shared" si="1"/>
        <v/>
      </c>
      <c r="M58" s="15"/>
      <c r="N58" s="18" t="s">
        <v>30</v>
      </c>
      <c r="O58" s="19" t="str">
        <f t="shared" si="10"/>
        <v/>
      </c>
      <c r="P58" s="15"/>
      <c r="Q58" s="15"/>
      <c r="R58" s="20" t="str">
        <f t="shared" si="2"/>
        <v/>
      </c>
      <c r="S58" s="22" t="str">
        <f t="shared" si="3"/>
        <v/>
      </c>
      <c r="T58" s="23" t="str">
        <f t="shared" si="4"/>
        <v/>
      </c>
      <c r="U58" s="20" t="str">
        <f t="shared" si="5"/>
        <v/>
      </c>
      <c r="V58" s="15" t="str">
        <f t="shared" si="6"/>
        <v/>
      </c>
      <c r="W58" s="15"/>
      <c r="X58" s="15"/>
      <c r="Y58" s="15"/>
      <c r="Z58" s="24"/>
    </row>
    <row r="59" spans="1:26">
      <c r="A59" s="34" t="s">
        <v>51</v>
      </c>
      <c r="B59" s="14">
        <v>4</v>
      </c>
      <c r="C59" s="15" t="s">
        <v>29</v>
      </c>
      <c r="D59" s="15"/>
      <c r="E59" s="15"/>
      <c r="F59" s="16" t="str">
        <f t="shared" si="9"/>
        <v/>
      </c>
      <c r="G59" s="16" t="str">
        <f t="shared" si="0"/>
        <v/>
      </c>
      <c r="H59" s="14"/>
      <c r="I59" s="15"/>
      <c r="J59" s="15"/>
      <c r="K59" s="15"/>
      <c r="L59" s="16" t="str">
        <f t="shared" si="1"/>
        <v/>
      </c>
      <c r="M59" s="15"/>
      <c r="N59" s="18" t="s">
        <v>30</v>
      </c>
      <c r="O59" s="19" t="str">
        <f t="shared" si="10"/>
        <v/>
      </c>
      <c r="P59" s="15"/>
      <c r="Q59" s="15"/>
      <c r="R59" s="20" t="str">
        <f t="shared" si="2"/>
        <v/>
      </c>
      <c r="S59" s="22" t="str">
        <f t="shared" si="3"/>
        <v/>
      </c>
      <c r="T59" s="23" t="str">
        <f t="shared" si="4"/>
        <v/>
      </c>
      <c r="U59" s="20" t="str">
        <f t="shared" si="5"/>
        <v/>
      </c>
      <c r="V59" s="15" t="str">
        <f t="shared" si="6"/>
        <v/>
      </c>
      <c r="W59" s="15"/>
      <c r="X59" s="15"/>
      <c r="Y59" s="15"/>
      <c r="Z59" s="24"/>
    </row>
    <row r="60" spans="1:26">
      <c r="A60" s="34" t="s">
        <v>52</v>
      </c>
      <c r="B60" s="14">
        <v>4</v>
      </c>
      <c r="C60" s="15" t="s">
        <v>29</v>
      </c>
      <c r="D60" s="15"/>
      <c r="E60" s="15"/>
      <c r="F60" s="16" t="str">
        <f t="shared" si="9"/>
        <v/>
      </c>
      <c r="G60" s="16" t="str">
        <f t="shared" si="0"/>
        <v/>
      </c>
      <c r="H60" s="14"/>
      <c r="I60" s="15"/>
      <c r="J60" s="15"/>
      <c r="K60" s="15"/>
      <c r="L60" s="16" t="str">
        <f t="shared" si="1"/>
        <v/>
      </c>
      <c r="M60" s="15"/>
      <c r="N60" s="18" t="s">
        <v>30</v>
      </c>
      <c r="O60" s="19" t="str">
        <f t="shared" si="10"/>
        <v/>
      </c>
      <c r="P60" s="15"/>
      <c r="Q60" s="15"/>
      <c r="R60" s="20" t="str">
        <f t="shared" si="2"/>
        <v/>
      </c>
      <c r="S60" s="22" t="str">
        <f t="shared" si="3"/>
        <v/>
      </c>
      <c r="T60" s="23" t="str">
        <f t="shared" si="4"/>
        <v/>
      </c>
      <c r="U60" s="20" t="str">
        <f t="shared" si="5"/>
        <v/>
      </c>
      <c r="V60" s="15" t="str">
        <f t="shared" si="6"/>
        <v/>
      </c>
      <c r="W60" s="15"/>
      <c r="X60" s="15"/>
      <c r="Y60" s="15"/>
      <c r="Z60" s="24"/>
    </row>
    <row r="61" spans="1:26">
      <c r="A61" s="34" t="s">
        <v>53</v>
      </c>
      <c r="B61" s="14">
        <v>4</v>
      </c>
      <c r="C61" s="15" t="s">
        <v>29</v>
      </c>
      <c r="D61" s="15">
        <v>223</v>
      </c>
      <c r="E61" s="15">
        <v>144</v>
      </c>
      <c r="F61" s="16">
        <f t="shared" si="9"/>
        <v>0.64573991031390132</v>
      </c>
      <c r="G61" s="16">
        <f t="shared" si="0"/>
        <v>0.38194444444444442</v>
      </c>
      <c r="H61" s="14">
        <v>15000</v>
      </c>
      <c r="I61" s="15">
        <v>12750</v>
      </c>
      <c r="J61" s="17">
        <v>762109</v>
      </c>
      <c r="K61" s="17">
        <v>1526</v>
      </c>
      <c r="L61" s="16">
        <f t="shared" si="1"/>
        <v>2.0023382482033409E-3</v>
      </c>
      <c r="M61" s="15">
        <v>3904</v>
      </c>
      <c r="N61" s="18">
        <v>0.17</v>
      </c>
      <c r="O61" s="19">
        <f t="shared" si="10"/>
        <v>663.68000000000006</v>
      </c>
      <c r="P61" s="15">
        <v>91</v>
      </c>
      <c r="Q61" s="15">
        <v>55</v>
      </c>
      <c r="R61" s="20">
        <f t="shared" si="2"/>
        <v>3.6041939711664479E-2</v>
      </c>
      <c r="S61" s="22">
        <f t="shared" si="3"/>
        <v>5.9633027522935783E-2</v>
      </c>
      <c r="T61" s="23">
        <f t="shared" si="4"/>
        <v>1.4088114754098361E-2</v>
      </c>
      <c r="U61" s="20">
        <f t="shared" si="5"/>
        <v>0.60439560439560436</v>
      </c>
      <c r="V61" s="15">
        <f t="shared" si="6"/>
        <v>16.729890343769721</v>
      </c>
      <c r="W61" s="15"/>
      <c r="X61" s="15"/>
      <c r="Y61" s="15">
        <v>140.10989010988999</v>
      </c>
      <c r="Z61" s="24">
        <v>231.81818181818201</v>
      </c>
    </row>
    <row r="62" spans="1:26">
      <c r="A62" s="34" t="s">
        <v>54</v>
      </c>
      <c r="B62" s="14">
        <v>1</v>
      </c>
      <c r="C62" s="15" t="s">
        <v>26</v>
      </c>
      <c r="D62" s="15">
        <v>1765</v>
      </c>
      <c r="E62" s="15">
        <v>1243</v>
      </c>
      <c r="F62" s="16">
        <f t="shared" si="9"/>
        <v>0.70424929178470252</v>
      </c>
      <c r="G62" s="16">
        <f t="shared" si="0"/>
        <v>0.26950925181013674</v>
      </c>
      <c r="H62" s="14">
        <v>26526</v>
      </c>
      <c r="I62" s="15">
        <v>21566</v>
      </c>
      <c r="J62" s="17">
        <v>9321786</v>
      </c>
      <c r="K62" s="17">
        <v>14904</v>
      </c>
      <c r="L62" s="16">
        <f t="shared" si="1"/>
        <v>1.5988352446623425E-3</v>
      </c>
      <c r="M62" s="15">
        <v>473374</v>
      </c>
      <c r="N62" s="18">
        <v>0.48000101399738898</v>
      </c>
      <c r="O62" s="19">
        <f t="shared" si="10"/>
        <v>227220</v>
      </c>
      <c r="P62" s="15">
        <v>615</v>
      </c>
      <c r="Q62" s="15">
        <v>335</v>
      </c>
      <c r="R62" s="20">
        <f t="shared" si="2"/>
        <v>2.2477187332259795E-2</v>
      </c>
      <c r="S62" s="22">
        <f t="shared" si="3"/>
        <v>4.1264090177133658E-2</v>
      </c>
      <c r="T62" s="23">
        <f t="shared" si="4"/>
        <v>7.0768567770937993E-4</v>
      </c>
      <c r="U62" s="20">
        <f t="shared" si="5"/>
        <v>0.54471544715447151</v>
      </c>
      <c r="V62" s="15">
        <f t="shared" si="6"/>
        <v>2.3135051587753677</v>
      </c>
      <c r="W62" s="15">
        <v>1.7</v>
      </c>
      <c r="X62" s="15">
        <v>0.1</v>
      </c>
      <c r="Y62" s="15">
        <v>35</v>
      </c>
      <c r="Z62" s="24">
        <v>64</v>
      </c>
    </row>
    <row r="63" spans="1:26">
      <c r="A63" s="34" t="s">
        <v>54</v>
      </c>
      <c r="B63" s="14">
        <v>2</v>
      </c>
      <c r="C63" s="15" t="s">
        <v>27</v>
      </c>
      <c r="D63" s="15">
        <v>67</v>
      </c>
      <c r="E63" s="15">
        <v>59</v>
      </c>
      <c r="F63" s="16">
        <f t="shared" si="9"/>
        <v>0.88059701492537312</v>
      </c>
      <c r="G63" s="16">
        <f t="shared" si="0"/>
        <v>1.8135593220338984</v>
      </c>
      <c r="H63" s="14">
        <v>1854</v>
      </c>
      <c r="I63" s="15">
        <v>1324</v>
      </c>
      <c r="J63" s="17">
        <v>1560067</v>
      </c>
      <c r="K63" s="17">
        <v>3467</v>
      </c>
      <c r="L63" s="16">
        <f t="shared" si="1"/>
        <v>2.2223404507626917E-3</v>
      </c>
      <c r="M63" s="15">
        <v>94142</v>
      </c>
      <c r="N63" s="18">
        <v>0.52999723821461198</v>
      </c>
      <c r="O63" s="19">
        <f t="shared" si="10"/>
        <v>49895</v>
      </c>
      <c r="P63" s="15">
        <v>125</v>
      </c>
      <c r="Q63" s="15">
        <v>107</v>
      </c>
      <c r="R63" s="20">
        <f t="shared" si="2"/>
        <v>3.0862417075281222E-2</v>
      </c>
      <c r="S63" s="22">
        <f t="shared" si="3"/>
        <v>3.6054225555235075E-2</v>
      </c>
      <c r="T63" s="23">
        <f t="shared" si="4"/>
        <v>1.1365809096896178E-3</v>
      </c>
      <c r="U63" s="20">
        <f t="shared" si="5"/>
        <v>0.85599999999999998</v>
      </c>
      <c r="V63" s="15">
        <f t="shared" si="6"/>
        <v>0.84868149893562261</v>
      </c>
      <c r="W63" s="15">
        <v>0.4</v>
      </c>
      <c r="X63" s="15">
        <v>0</v>
      </c>
      <c r="Y63" s="15">
        <v>11</v>
      </c>
      <c r="Z63" s="24">
        <v>12</v>
      </c>
    </row>
    <row r="64" spans="1:26">
      <c r="A64" s="34" t="s">
        <v>54</v>
      </c>
      <c r="B64" s="14">
        <v>3</v>
      </c>
      <c r="C64" s="15" t="s">
        <v>28</v>
      </c>
      <c r="D64" s="15">
        <v>307</v>
      </c>
      <c r="E64" s="15">
        <v>223</v>
      </c>
      <c r="F64" s="16">
        <f t="shared" si="9"/>
        <v>0.7263843648208469</v>
      </c>
      <c r="G64" s="16">
        <f t="shared" si="0"/>
        <v>0.29596412556053814</v>
      </c>
      <c r="H64" s="14">
        <v>2500</v>
      </c>
      <c r="I64" s="15">
        <v>2125</v>
      </c>
      <c r="J64" s="17">
        <v>128361</v>
      </c>
      <c r="K64" s="17">
        <v>256</v>
      </c>
      <c r="L64" s="16">
        <f t="shared" si="1"/>
        <v>1.9943752385849283E-3</v>
      </c>
      <c r="M64" s="15">
        <v>56463</v>
      </c>
      <c r="N64" s="18">
        <v>0.44999380125037602</v>
      </c>
      <c r="O64" s="19">
        <f t="shared" si="10"/>
        <v>25407.999999999982</v>
      </c>
      <c r="P64" s="15">
        <v>76</v>
      </c>
      <c r="Q64" s="15">
        <v>66</v>
      </c>
      <c r="R64" s="20">
        <f t="shared" si="2"/>
        <v>0.2578125</v>
      </c>
      <c r="S64" s="22">
        <f t="shared" si="3"/>
        <v>0.296875</v>
      </c>
      <c r="T64" s="23">
        <f t="shared" si="4"/>
        <v>1.1689070718877848E-3</v>
      </c>
      <c r="U64" s="20">
        <f t="shared" si="5"/>
        <v>0.86842105263157898</v>
      </c>
      <c r="V64" s="15">
        <f t="shared" si="6"/>
        <v>16.554872585910051</v>
      </c>
      <c r="W64" s="15">
        <v>0</v>
      </c>
      <c r="X64" s="15">
        <v>0.1</v>
      </c>
      <c r="Y64" s="15">
        <v>28</v>
      </c>
      <c r="Z64" s="24">
        <v>32</v>
      </c>
    </row>
    <row r="65" spans="1:26">
      <c r="A65" s="34" t="s">
        <v>54</v>
      </c>
      <c r="B65" s="14">
        <v>4</v>
      </c>
      <c r="C65" s="15" t="s">
        <v>29</v>
      </c>
      <c r="D65" s="15">
        <v>322</v>
      </c>
      <c r="E65" s="15">
        <v>195</v>
      </c>
      <c r="F65" s="16">
        <f t="shared" si="9"/>
        <v>0.60559006211180122</v>
      </c>
      <c r="G65" s="16">
        <f t="shared" si="0"/>
        <v>0.50256410256410255</v>
      </c>
      <c r="H65" s="14">
        <v>15000</v>
      </c>
      <c r="I65" s="15">
        <v>12750</v>
      </c>
      <c r="J65" s="17">
        <v>761852</v>
      </c>
      <c r="K65" s="17">
        <v>1513</v>
      </c>
      <c r="L65" s="16">
        <f t="shared" si="1"/>
        <v>1.9859500270393727E-3</v>
      </c>
      <c r="M65" s="15">
        <v>4241</v>
      </c>
      <c r="N65" s="18">
        <v>0.2</v>
      </c>
      <c r="O65" s="19">
        <f t="shared" si="10"/>
        <v>848.2</v>
      </c>
      <c r="P65" s="15">
        <v>77</v>
      </c>
      <c r="Q65" s="15">
        <v>98</v>
      </c>
      <c r="R65" s="20">
        <f t="shared" si="2"/>
        <v>6.477197620621282E-2</v>
      </c>
      <c r="S65" s="22">
        <f t="shared" si="3"/>
        <v>5.0892267019167214E-2</v>
      </c>
      <c r="T65" s="23">
        <f t="shared" si="4"/>
        <v>2.31077576043386E-2</v>
      </c>
      <c r="U65" s="20">
        <f t="shared" si="5"/>
        <v>1.2727272727272727</v>
      </c>
      <c r="V65" s="15">
        <f t="shared" si="6"/>
        <v>16.735533935725051</v>
      </c>
      <c r="W65" s="15"/>
      <c r="X65" s="15">
        <v>15.0318321150672</v>
      </c>
      <c r="Y65" s="15">
        <v>165.58441558441601</v>
      </c>
      <c r="Z65" s="24">
        <v>130.10204081632699</v>
      </c>
    </row>
    <row r="66" spans="1:26">
      <c r="A66" s="34" t="s">
        <v>55</v>
      </c>
      <c r="B66" s="14">
        <v>3</v>
      </c>
      <c r="C66" s="15" t="s">
        <v>28</v>
      </c>
      <c r="D66" s="15">
        <v>307</v>
      </c>
      <c r="E66" s="15">
        <v>241</v>
      </c>
      <c r="F66" s="16">
        <f t="shared" si="9"/>
        <v>0.78501628664495116</v>
      </c>
      <c r="G66" s="16">
        <f t="shared" ref="G66:G121" si="11">IFERROR(Q66/E66,"")</f>
        <v>0.31535269709543567</v>
      </c>
      <c r="H66" s="14">
        <v>2500</v>
      </c>
      <c r="I66" s="15">
        <v>2125</v>
      </c>
      <c r="J66" s="17">
        <v>131273</v>
      </c>
      <c r="K66" s="17">
        <v>231</v>
      </c>
      <c r="L66" s="16">
        <f t="shared" ref="L66:L121" si="12">IFERROR(K66/J66,"")</f>
        <v>1.7596916349896781E-3</v>
      </c>
      <c r="M66" s="15">
        <v>56878</v>
      </c>
      <c r="N66" s="18">
        <v>0.6</v>
      </c>
      <c r="O66" s="19">
        <f t="shared" si="10"/>
        <v>34126.799999999996</v>
      </c>
      <c r="P66" s="15">
        <v>67</v>
      </c>
      <c r="Q66" s="15">
        <v>76</v>
      </c>
      <c r="R66" s="20">
        <f t="shared" ref="R66:R88" si="13">IFERROR(Q66/K66,"")</f>
        <v>0.32900432900432902</v>
      </c>
      <c r="S66" s="22">
        <f t="shared" ref="S66:S88" si="14">IFERROR(P66/K66,"")</f>
        <v>0.29004329004329005</v>
      </c>
      <c r="T66" s="23">
        <f t="shared" ref="T66:T88" si="15">IFERROR(Q66/M66,"")</f>
        <v>1.3361932557403565E-3</v>
      </c>
      <c r="U66" s="20">
        <f t="shared" ref="U66:U88" si="16">IFERROR(Q66/P66,"")</f>
        <v>1.1343283582089552</v>
      </c>
      <c r="V66" s="15">
        <f t="shared" ref="V66:V72" si="17">IFERROR(I66/J66*1000,"")</f>
        <v>16.187639499363922</v>
      </c>
      <c r="W66" s="15"/>
      <c r="X66" s="15">
        <v>6.2267777816847801E-2</v>
      </c>
      <c r="Y66" s="15">
        <v>31.716417910447799</v>
      </c>
      <c r="Z66" s="24">
        <v>27.960526315789501</v>
      </c>
    </row>
    <row r="67" spans="1:26">
      <c r="A67" s="34" t="s">
        <v>55</v>
      </c>
      <c r="B67" s="14">
        <v>2</v>
      </c>
      <c r="C67" s="15" t="s">
        <v>27</v>
      </c>
      <c r="D67" s="17">
        <v>65</v>
      </c>
      <c r="E67" s="17">
        <v>52</v>
      </c>
      <c r="F67" s="16">
        <f t="shared" ref="F67:F121" si="18">IFERROR(E67/D67,"")</f>
        <v>0.8</v>
      </c>
      <c r="G67" s="16">
        <f t="shared" si="11"/>
        <v>1.9423076923076923</v>
      </c>
      <c r="H67" s="14">
        <v>1098.1600000000001</v>
      </c>
      <c r="I67" s="15">
        <v>784.4</v>
      </c>
      <c r="J67" s="17">
        <v>805520</v>
      </c>
      <c r="K67" s="17">
        <v>2418</v>
      </c>
      <c r="L67" s="16">
        <f t="shared" si="12"/>
        <v>3.0017876651107361E-3</v>
      </c>
      <c r="M67" s="15">
        <v>79206</v>
      </c>
      <c r="N67" s="18">
        <v>0.52</v>
      </c>
      <c r="O67" s="19">
        <f t="shared" ref="O67:O101" si="19">IFERROR(M67*N67,"")</f>
        <v>41187.120000000003</v>
      </c>
      <c r="P67" s="15">
        <v>72</v>
      </c>
      <c r="Q67" s="15">
        <v>101</v>
      </c>
      <c r="R67" s="20">
        <f t="shared" si="13"/>
        <v>4.1770057899090156E-2</v>
      </c>
      <c r="S67" s="22">
        <f t="shared" si="14"/>
        <v>2.9776674937965261E-2</v>
      </c>
      <c r="T67" s="23">
        <f t="shared" si="15"/>
        <v>1.2751559225311214E-3</v>
      </c>
      <c r="U67" s="20">
        <f t="shared" si="16"/>
        <v>1.4027777777777777</v>
      </c>
      <c r="V67" s="15">
        <f t="shared" si="17"/>
        <v>0.97378091170920644</v>
      </c>
      <c r="W67" s="15">
        <v>0.32440033085194397</v>
      </c>
      <c r="X67" s="15">
        <v>1.90447887592043E-2</v>
      </c>
      <c r="Y67" s="15">
        <v>10.8944444444444</v>
      </c>
      <c r="Z67" s="24">
        <v>7.7663366336633697</v>
      </c>
    </row>
    <row r="68" spans="1:26">
      <c r="A68" s="34" t="s">
        <v>55</v>
      </c>
      <c r="B68" s="14">
        <v>1</v>
      </c>
      <c r="C68" s="15" t="s">
        <v>26</v>
      </c>
      <c r="D68" s="15">
        <v>1551</v>
      </c>
      <c r="E68" s="15">
        <v>1139</v>
      </c>
      <c r="F68" s="16">
        <f t="shared" si="18"/>
        <v>0.73436492585428759</v>
      </c>
      <c r="G68" s="16">
        <f t="shared" si="11"/>
        <v>0.2054433713784021</v>
      </c>
      <c r="H68" s="14">
        <v>24376.51</v>
      </c>
      <c r="I68" s="15">
        <v>20031.078571428599</v>
      </c>
      <c r="J68" s="17">
        <v>7949969</v>
      </c>
      <c r="K68" s="17">
        <v>13005</v>
      </c>
      <c r="L68" s="16">
        <f t="shared" si="12"/>
        <v>1.6358554354111317E-3</v>
      </c>
      <c r="M68" s="15">
        <v>455812</v>
      </c>
      <c r="N68" s="18">
        <v>0.46</v>
      </c>
      <c r="O68" s="19">
        <f t="shared" si="19"/>
        <v>209673.52000000002</v>
      </c>
      <c r="P68" s="15">
        <v>619</v>
      </c>
      <c r="Q68" s="15">
        <v>234</v>
      </c>
      <c r="R68" s="20">
        <f t="shared" si="13"/>
        <v>1.7993079584775088E-2</v>
      </c>
      <c r="S68" s="22">
        <f t="shared" si="14"/>
        <v>4.7597078046905036E-2</v>
      </c>
      <c r="T68" s="23">
        <f t="shared" si="15"/>
        <v>5.1336954709397739E-4</v>
      </c>
      <c r="U68" s="20">
        <f t="shared" si="16"/>
        <v>0.37802907915993539</v>
      </c>
      <c r="V68" s="15">
        <f t="shared" si="17"/>
        <v>2.5196423497284832</v>
      </c>
      <c r="W68" s="15">
        <v>1.8172075271186201</v>
      </c>
      <c r="X68" s="15">
        <v>9.5534612913583894E-2</v>
      </c>
      <c r="Y68" s="15">
        <v>32.360385414262602</v>
      </c>
      <c r="Z68" s="24">
        <v>85.602899877899901</v>
      </c>
    </row>
    <row r="69" spans="1:26">
      <c r="A69" s="34" t="s">
        <v>55</v>
      </c>
      <c r="B69" s="14">
        <v>4</v>
      </c>
      <c r="C69" s="15" t="s">
        <v>29</v>
      </c>
      <c r="D69" s="15">
        <v>230</v>
      </c>
      <c r="E69" s="15">
        <v>181</v>
      </c>
      <c r="F69" s="16">
        <f t="shared" si="18"/>
        <v>0.78695652173913044</v>
      </c>
      <c r="G69" s="16">
        <f t="shared" si="11"/>
        <v>0.53038674033149169</v>
      </c>
      <c r="H69" s="14">
        <v>15000</v>
      </c>
      <c r="I69" s="15">
        <v>12750</v>
      </c>
      <c r="J69" s="17">
        <v>756631</v>
      </c>
      <c r="K69" s="17">
        <v>1627</v>
      </c>
      <c r="L69" s="16">
        <f t="shared" si="12"/>
        <v>2.1503216230897228E-3</v>
      </c>
      <c r="M69" s="15">
        <v>4597</v>
      </c>
      <c r="N69" s="18">
        <v>0.22</v>
      </c>
      <c r="O69" s="19">
        <f t="shared" si="19"/>
        <v>1011.34</v>
      </c>
      <c r="P69" s="15">
        <v>87</v>
      </c>
      <c r="Q69" s="15">
        <v>96</v>
      </c>
      <c r="R69" s="20">
        <f t="shared" si="13"/>
        <v>5.9004302397049783E-2</v>
      </c>
      <c r="S69" s="22">
        <f t="shared" si="14"/>
        <v>5.3472649047326369E-2</v>
      </c>
      <c r="T69" s="23">
        <f t="shared" si="15"/>
        <v>2.0883184685664562E-2</v>
      </c>
      <c r="U69" s="20">
        <f t="shared" si="16"/>
        <v>1.103448275862069</v>
      </c>
      <c r="V69" s="15">
        <f t="shared" si="17"/>
        <v>16.851014563241527</v>
      </c>
      <c r="W69" s="15"/>
      <c r="X69" s="15">
        <v>12.607036209385599</v>
      </c>
      <c r="Y69" s="15">
        <v>146.55172413793099</v>
      </c>
      <c r="Z69" s="24">
        <v>132.8125</v>
      </c>
    </row>
    <row r="70" spans="1:26">
      <c r="A70" s="34" t="s">
        <v>56</v>
      </c>
      <c r="B70" s="14">
        <v>3</v>
      </c>
      <c r="C70" s="15" t="s">
        <v>28</v>
      </c>
      <c r="D70" s="15">
        <v>273</v>
      </c>
      <c r="E70" s="15">
        <v>207</v>
      </c>
      <c r="F70" s="16">
        <f t="shared" si="18"/>
        <v>0.75824175824175821</v>
      </c>
      <c r="G70" s="16">
        <f t="shared" si="11"/>
        <v>0.27536231884057971</v>
      </c>
      <c r="H70" s="14">
        <v>2500</v>
      </c>
      <c r="I70" s="15">
        <v>2125</v>
      </c>
      <c r="J70" s="17">
        <v>127310</v>
      </c>
      <c r="K70" s="17">
        <v>251</v>
      </c>
      <c r="L70" s="16">
        <f t="shared" si="12"/>
        <v>1.9715654701123243E-3</v>
      </c>
      <c r="M70" s="15">
        <v>56815</v>
      </c>
      <c r="N70" s="18">
        <v>0.51</v>
      </c>
      <c r="O70" s="19">
        <f t="shared" si="19"/>
        <v>28975.65</v>
      </c>
      <c r="P70" s="15">
        <v>79</v>
      </c>
      <c r="Q70" s="15">
        <v>57</v>
      </c>
      <c r="R70" s="20">
        <f t="shared" si="13"/>
        <v>0.22709163346613545</v>
      </c>
      <c r="S70" s="22">
        <f t="shared" si="14"/>
        <v>0.3147410358565737</v>
      </c>
      <c r="T70" s="23">
        <f t="shared" si="15"/>
        <v>1.0032561823462114E-3</v>
      </c>
      <c r="U70" s="20">
        <f t="shared" si="16"/>
        <v>0.72151898734177211</v>
      </c>
      <c r="V70" s="15">
        <f t="shared" si="17"/>
        <v>16.691540334616292</v>
      </c>
      <c r="W70" s="15"/>
      <c r="X70" s="15">
        <v>7.33374402299862E-2</v>
      </c>
      <c r="Y70" s="15">
        <v>26.8987341772152</v>
      </c>
      <c r="Z70" s="24">
        <v>37.280701754386001</v>
      </c>
    </row>
    <row r="71" spans="1:26">
      <c r="A71" s="34" t="s">
        <v>56</v>
      </c>
      <c r="B71" s="14">
        <v>2</v>
      </c>
      <c r="C71" s="15" t="s">
        <v>27</v>
      </c>
      <c r="D71" s="17">
        <v>71</v>
      </c>
      <c r="E71" s="17">
        <v>63</v>
      </c>
      <c r="F71" s="16">
        <f t="shared" si="18"/>
        <v>0.88732394366197187</v>
      </c>
      <c r="G71" s="16">
        <f t="shared" si="11"/>
        <v>1.6507936507936507</v>
      </c>
      <c r="H71" s="14">
        <v>3404.28</v>
      </c>
      <c r="I71" s="15">
        <v>2431.62857142857</v>
      </c>
      <c r="J71" s="17">
        <v>4791569</v>
      </c>
      <c r="K71" s="17">
        <v>6884</v>
      </c>
      <c r="L71" s="16">
        <f t="shared" si="12"/>
        <v>1.436690153058424E-3</v>
      </c>
      <c r="M71" s="15">
        <v>99175</v>
      </c>
      <c r="N71" s="18">
        <v>0.57999999999999996</v>
      </c>
      <c r="O71" s="19">
        <f t="shared" si="19"/>
        <v>57521.499999999993</v>
      </c>
      <c r="P71" s="15">
        <v>143</v>
      </c>
      <c r="Q71" s="15">
        <v>104</v>
      </c>
      <c r="R71" s="20">
        <f t="shared" si="13"/>
        <v>1.5107495642068565E-2</v>
      </c>
      <c r="S71" s="22">
        <f t="shared" si="14"/>
        <v>2.0772806507844275E-2</v>
      </c>
      <c r="T71" s="23">
        <f t="shared" si="15"/>
        <v>1.0486513738341317E-3</v>
      </c>
      <c r="U71" s="20">
        <f t="shared" si="16"/>
        <v>0.72727272727272729</v>
      </c>
      <c r="V71" s="15">
        <f t="shared" si="17"/>
        <v>0.50748065433860401</v>
      </c>
      <c r="W71" s="15">
        <v>0.35322901967294801</v>
      </c>
      <c r="X71" s="15">
        <v>4.2273385976175401E-2</v>
      </c>
      <c r="Y71" s="15">
        <v>17.004395604395601</v>
      </c>
      <c r="Z71" s="24">
        <v>23.381043956044</v>
      </c>
    </row>
    <row r="72" spans="1:26">
      <c r="A72" s="34" t="s">
        <v>56</v>
      </c>
      <c r="B72" s="14">
        <v>1</v>
      </c>
      <c r="C72" s="15" t="s">
        <v>26</v>
      </c>
      <c r="D72" s="15">
        <v>1343</v>
      </c>
      <c r="E72" s="15">
        <v>953</v>
      </c>
      <c r="F72" s="16">
        <f t="shared" si="18"/>
        <v>0.70960536113179451</v>
      </c>
      <c r="G72" s="16">
        <f t="shared" si="11"/>
        <v>0.14375655823714587</v>
      </c>
      <c r="H72" s="14">
        <v>21832.09</v>
      </c>
      <c r="I72" s="15">
        <v>18213.635714285701</v>
      </c>
      <c r="J72" s="17">
        <v>3949853</v>
      </c>
      <c r="K72" s="17">
        <v>8028</v>
      </c>
      <c r="L72" s="16">
        <f t="shared" si="12"/>
        <v>2.032480702446395E-3</v>
      </c>
      <c r="M72" s="15">
        <v>402092</v>
      </c>
      <c r="N72" s="18">
        <v>0.51</v>
      </c>
      <c r="O72" s="19">
        <f t="shared" si="19"/>
        <v>205066.92</v>
      </c>
      <c r="P72" s="15">
        <v>427</v>
      </c>
      <c r="Q72" s="15">
        <v>137</v>
      </c>
      <c r="R72" s="20">
        <f t="shared" si="13"/>
        <v>1.7065271549576481E-2</v>
      </c>
      <c r="S72" s="22">
        <f t="shared" si="14"/>
        <v>5.3188839063278523E-2</v>
      </c>
      <c r="T72" s="23">
        <f t="shared" si="15"/>
        <v>3.4071804462660287E-4</v>
      </c>
      <c r="U72" s="20">
        <f t="shared" si="16"/>
        <v>0.32084309133489464</v>
      </c>
      <c r="V72" s="15">
        <f t="shared" si="17"/>
        <v>4.6112186236514887</v>
      </c>
      <c r="W72" s="15">
        <f>IFERROR(I72/K72,"")</f>
        <v>2.2687637910171525</v>
      </c>
      <c r="X72" s="15">
        <f>IFERROR(I72/O72,"")</f>
        <v>8.8818009819846611E-2</v>
      </c>
      <c r="Y72" s="15">
        <f>IFERROR(I72/P72,"")</f>
        <v>42.654884576781505</v>
      </c>
      <c r="Z72" s="24">
        <v>132.946246089677</v>
      </c>
    </row>
    <row r="73" spans="1:26">
      <c r="A73" s="34" t="s">
        <v>56</v>
      </c>
      <c r="B73" s="14">
        <v>4</v>
      </c>
      <c r="C73" s="15" t="s">
        <v>29</v>
      </c>
      <c r="D73" s="15">
        <v>225</v>
      </c>
      <c r="E73" s="15">
        <v>144</v>
      </c>
      <c r="F73" s="16">
        <f t="shared" si="18"/>
        <v>0.64</v>
      </c>
      <c r="G73" s="16">
        <f t="shared" si="11"/>
        <v>0.2986111111111111</v>
      </c>
      <c r="H73" s="14">
        <v>15000</v>
      </c>
      <c r="I73" s="15">
        <v>12750</v>
      </c>
      <c r="J73" s="17">
        <v>751182</v>
      </c>
      <c r="K73" s="17">
        <v>1529</v>
      </c>
      <c r="L73" s="16">
        <f t="shared" si="12"/>
        <v>2.0354587836236759E-3</v>
      </c>
      <c r="M73" s="15">
        <v>4143</v>
      </c>
      <c r="N73" s="18">
        <v>0.19</v>
      </c>
      <c r="O73" s="19">
        <f t="shared" si="19"/>
        <v>787.17</v>
      </c>
      <c r="P73" s="15">
        <v>66</v>
      </c>
      <c r="Q73" s="15">
        <v>43</v>
      </c>
      <c r="R73" s="20">
        <f t="shared" si="13"/>
        <v>2.8122956180510136E-2</v>
      </c>
      <c r="S73" s="22">
        <f t="shared" si="14"/>
        <v>4.3165467625899283E-2</v>
      </c>
      <c r="T73" s="23">
        <f t="shared" si="15"/>
        <v>1.037895244991552E-2</v>
      </c>
      <c r="U73" s="20">
        <f t="shared" si="16"/>
        <v>0.65151515151515149</v>
      </c>
      <c r="V73" s="15">
        <f t="shared" ref="V73:V89" si="20">IFERROR(I73/J73*1000,"")</f>
        <v>16.973250157751384</v>
      </c>
      <c r="W73" s="15">
        <f t="shared" ref="W73:W89" si="21">IFERROR(I73/K73,"")</f>
        <v>8.3387835186396337</v>
      </c>
      <c r="X73" s="15">
        <f>IFERROR(I73/O73,"")</f>
        <v>16.19726361522924</v>
      </c>
      <c r="Y73" s="15">
        <f t="shared" ref="Y73:Y89" si="22">IFERROR(I73/P73,"")</f>
        <v>193.18181818181819</v>
      </c>
      <c r="Z73" s="24">
        <v>296.51162790697703</v>
      </c>
    </row>
    <row r="74" spans="1:26">
      <c r="A74" s="34" t="s">
        <v>57</v>
      </c>
      <c r="B74" s="14">
        <v>3</v>
      </c>
      <c r="C74" s="15" t="s">
        <v>28</v>
      </c>
      <c r="D74" s="15">
        <v>206</v>
      </c>
      <c r="E74" s="15">
        <v>172</v>
      </c>
      <c r="F74" s="16">
        <f t="shared" si="18"/>
        <v>0.83495145631067957</v>
      </c>
      <c r="G74" s="16">
        <f t="shared" si="11"/>
        <v>0.23255813953488372</v>
      </c>
      <c r="H74" s="14">
        <v>2500</v>
      </c>
      <c r="I74" s="15">
        <v>2125</v>
      </c>
      <c r="J74" s="17">
        <v>131472</v>
      </c>
      <c r="K74" s="17">
        <v>263</v>
      </c>
      <c r="L74" s="16">
        <f t="shared" si="12"/>
        <v>2.0004259462090787E-3</v>
      </c>
      <c r="M74" s="15">
        <v>51043</v>
      </c>
      <c r="N74" s="18">
        <v>0.33</v>
      </c>
      <c r="O74" s="19">
        <f t="shared" si="19"/>
        <v>16844.190000000002</v>
      </c>
      <c r="P74" s="15">
        <v>47</v>
      </c>
      <c r="Q74" s="15">
        <v>40</v>
      </c>
      <c r="R74" s="20">
        <f t="shared" si="13"/>
        <v>0.15209125475285171</v>
      </c>
      <c r="S74" s="22">
        <f t="shared" si="14"/>
        <v>0.17870722433460076</v>
      </c>
      <c r="T74" s="23">
        <f t="shared" si="15"/>
        <v>7.8365299845228528E-4</v>
      </c>
      <c r="U74" s="20">
        <f t="shared" si="16"/>
        <v>0.85106382978723405</v>
      </c>
      <c r="V74" s="15">
        <f t="shared" si="20"/>
        <v>16.163137398077154</v>
      </c>
      <c r="W74" s="15">
        <f t="shared" si="21"/>
        <v>8.0798479087452471</v>
      </c>
      <c r="X74" s="15">
        <f t="shared" ref="X74:X89" si="23">IFERROR(I74/O74,"")</f>
        <v>0.12615625922053833</v>
      </c>
      <c r="Y74" s="15">
        <f t="shared" si="22"/>
        <v>45.212765957446805</v>
      </c>
      <c r="Z74" s="24">
        <v>53.125</v>
      </c>
    </row>
    <row r="75" spans="1:26">
      <c r="A75" s="34" t="s">
        <v>57</v>
      </c>
      <c r="B75" s="14">
        <v>2</v>
      </c>
      <c r="C75" s="15" t="s">
        <v>27</v>
      </c>
      <c r="D75" s="15">
        <v>28</v>
      </c>
      <c r="E75" s="15">
        <v>26</v>
      </c>
      <c r="F75" s="16">
        <f t="shared" si="18"/>
        <v>0.9285714285714286</v>
      </c>
      <c r="G75" s="16">
        <f t="shared" si="11"/>
        <v>2.3076923076923075</v>
      </c>
      <c r="H75" s="14">
        <v>1030.33</v>
      </c>
      <c r="I75" s="15">
        <v>735.95</v>
      </c>
      <c r="J75" s="17">
        <v>1666160</v>
      </c>
      <c r="K75" s="17">
        <v>2456</v>
      </c>
      <c r="L75" s="16">
        <f t="shared" si="12"/>
        <v>1.4740481106256301E-3</v>
      </c>
      <c r="M75" s="15">
        <v>84999</v>
      </c>
      <c r="N75" s="18">
        <v>0.49</v>
      </c>
      <c r="O75" s="19">
        <f t="shared" si="19"/>
        <v>41649.51</v>
      </c>
      <c r="P75" s="15">
        <v>74</v>
      </c>
      <c r="Q75" s="15">
        <v>60</v>
      </c>
      <c r="R75" s="20">
        <f t="shared" si="13"/>
        <v>2.4429967426710098E-2</v>
      </c>
      <c r="S75" s="22">
        <f t="shared" si="14"/>
        <v>3.013029315960912E-2</v>
      </c>
      <c r="T75" s="23">
        <f t="shared" si="15"/>
        <v>7.0589065753714748E-4</v>
      </c>
      <c r="U75" s="20">
        <f t="shared" si="16"/>
        <v>0.81081081081081086</v>
      </c>
      <c r="V75" s="15">
        <f t="shared" si="20"/>
        <v>0.44170427810054258</v>
      </c>
      <c r="W75" s="15">
        <f t="shared" si="21"/>
        <v>0.29965390879478832</v>
      </c>
      <c r="X75" s="15">
        <f t="shared" si="23"/>
        <v>1.7670075830423935E-2</v>
      </c>
      <c r="Y75" s="15">
        <f t="shared" si="22"/>
        <v>9.9452702702702709</v>
      </c>
      <c r="Z75" s="24">
        <v>12.265833333333299</v>
      </c>
    </row>
    <row r="76" spans="1:26">
      <c r="A76" s="34" t="s">
        <v>57</v>
      </c>
      <c r="B76" s="14">
        <v>1</v>
      </c>
      <c r="C76" s="15" t="s">
        <v>26</v>
      </c>
      <c r="D76" s="15">
        <v>1314</v>
      </c>
      <c r="E76" s="15">
        <v>968</v>
      </c>
      <c r="F76" s="16">
        <f t="shared" si="18"/>
        <v>0.73668188736681883</v>
      </c>
      <c r="G76" s="16">
        <f t="shared" si="11"/>
        <v>0.30578512396694213</v>
      </c>
      <c r="H76" s="14">
        <v>23720.79</v>
      </c>
      <c r="I76" s="15">
        <v>19562.7071428571</v>
      </c>
      <c r="J76" s="17">
        <v>7392706</v>
      </c>
      <c r="K76" s="17">
        <v>11611</v>
      </c>
      <c r="L76" s="16">
        <f t="shared" si="12"/>
        <v>1.5706021583977504E-3</v>
      </c>
      <c r="M76" s="15">
        <v>400677</v>
      </c>
      <c r="N76" s="18">
        <v>0.59</v>
      </c>
      <c r="O76" s="19">
        <f t="shared" si="19"/>
        <v>236399.43</v>
      </c>
      <c r="P76" s="15">
        <v>496</v>
      </c>
      <c r="Q76" s="15">
        <v>296</v>
      </c>
      <c r="R76" s="20">
        <f t="shared" si="13"/>
        <v>2.5493066919300662E-2</v>
      </c>
      <c r="S76" s="22">
        <f t="shared" si="14"/>
        <v>4.2718112135044353E-2</v>
      </c>
      <c r="T76" s="23">
        <f t="shared" si="15"/>
        <v>7.3874966618997344E-4</v>
      </c>
      <c r="U76" s="20">
        <f t="shared" si="16"/>
        <v>0.59677419354838712</v>
      </c>
      <c r="V76" s="15">
        <f t="shared" si="20"/>
        <v>2.6462173854684736</v>
      </c>
      <c r="W76" s="15">
        <f t="shared" si="21"/>
        <v>1.6848425753903282</v>
      </c>
      <c r="X76" s="15">
        <f t="shared" si="23"/>
        <v>8.2752767816982889E-2</v>
      </c>
      <c r="Y76" s="15">
        <f t="shared" si="22"/>
        <v>39.440941820276414</v>
      </c>
      <c r="Z76" s="24">
        <v>66.0902268339768</v>
      </c>
    </row>
    <row r="77" spans="1:26">
      <c r="A77" s="35" t="s">
        <v>57</v>
      </c>
      <c r="B77" s="14">
        <v>4</v>
      </c>
      <c r="C77" s="15" t="s">
        <v>29</v>
      </c>
      <c r="D77" s="15">
        <v>238</v>
      </c>
      <c r="E77" s="15">
        <v>157</v>
      </c>
      <c r="F77" s="16">
        <f t="shared" si="18"/>
        <v>0.65966386554621848</v>
      </c>
      <c r="G77" s="16">
        <f t="shared" si="11"/>
        <v>0.15923566878980891</v>
      </c>
      <c r="H77" s="14">
        <v>15000</v>
      </c>
      <c r="I77" s="15">
        <v>12750</v>
      </c>
      <c r="J77" s="17">
        <v>766102</v>
      </c>
      <c r="K77" s="17">
        <v>1541</v>
      </c>
      <c r="L77" s="16">
        <f t="shared" si="12"/>
        <v>2.0114814998525E-3</v>
      </c>
      <c r="M77" s="15">
        <v>4071</v>
      </c>
      <c r="N77" s="18">
        <v>0.17</v>
      </c>
      <c r="O77" s="19">
        <f t="shared" si="19"/>
        <v>692.07</v>
      </c>
      <c r="P77" s="15">
        <v>68</v>
      </c>
      <c r="Q77" s="15">
        <v>25</v>
      </c>
      <c r="R77" s="20">
        <f t="shared" si="13"/>
        <v>1.6223231667748216E-2</v>
      </c>
      <c r="S77" s="22">
        <f t="shared" si="14"/>
        <v>4.4127190136275148E-2</v>
      </c>
      <c r="T77" s="23">
        <f t="shared" si="15"/>
        <v>6.1409972979611892E-3</v>
      </c>
      <c r="U77" s="20">
        <f t="shared" si="16"/>
        <v>0.36764705882352944</v>
      </c>
      <c r="V77" s="15">
        <f t="shared" si="20"/>
        <v>16.642692487423346</v>
      </c>
      <c r="W77" s="15">
        <f t="shared" si="21"/>
        <v>8.27384815055159</v>
      </c>
      <c r="X77" s="15">
        <f t="shared" si="23"/>
        <v>18.422991893883566</v>
      </c>
      <c r="Y77" s="15">
        <f t="shared" si="22"/>
        <v>187.5</v>
      </c>
      <c r="Z77" s="24">
        <v>510</v>
      </c>
    </row>
    <row r="78" spans="1:26" s="9" customFormat="1">
      <c r="A78" s="35" t="s">
        <v>58</v>
      </c>
      <c r="B78" s="25">
        <v>3</v>
      </c>
      <c r="C78" s="19" t="s">
        <v>28</v>
      </c>
      <c r="D78" s="19">
        <v>41</v>
      </c>
      <c r="E78" s="19">
        <v>34</v>
      </c>
      <c r="F78" s="27">
        <f t="shared" si="18"/>
        <v>0.82926829268292679</v>
      </c>
      <c r="G78" s="27">
        <f t="shared" si="11"/>
        <v>0.35294117647058826</v>
      </c>
      <c r="H78" s="25">
        <v>0</v>
      </c>
      <c r="I78" s="19">
        <v>0</v>
      </c>
      <c r="J78" s="19"/>
      <c r="K78" s="19"/>
      <c r="L78" s="27" t="str">
        <f t="shared" si="12"/>
        <v/>
      </c>
      <c r="M78" s="19">
        <v>16253</v>
      </c>
      <c r="N78" s="18">
        <v>0.52</v>
      </c>
      <c r="O78" s="19">
        <f t="shared" si="19"/>
        <v>8451.56</v>
      </c>
      <c r="P78" s="19">
        <v>41</v>
      </c>
      <c r="Q78" s="19">
        <v>12</v>
      </c>
      <c r="R78" s="29" t="str">
        <f t="shared" si="13"/>
        <v/>
      </c>
      <c r="S78" s="30" t="str">
        <f t="shared" si="14"/>
        <v/>
      </c>
      <c r="T78" s="31">
        <f t="shared" si="15"/>
        <v>7.383252322648126E-4</v>
      </c>
      <c r="U78" s="29">
        <f t="shared" si="16"/>
        <v>0.29268292682926828</v>
      </c>
      <c r="V78" s="19" t="str">
        <f t="shared" si="20"/>
        <v/>
      </c>
      <c r="W78" s="19" t="str">
        <f t="shared" si="21"/>
        <v/>
      </c>
      <c r="X78" s="19">
        <f t="shared" si="23"/>
        <v>0</v>
      </c>
      <c r="Y78" s="19">
        <f t="shared" si="22"/>
        <v>0</v>
      </c>
      <c r="Z78" s="32">
        <v>0</v>
      </c>
    </row>
    <row r="79" spans="1:26" s="9" customFormat="1">
      <c r="A79" s="35" t="s">
        <v>58</v>
      </c>
      <c r="B79" s="25">
        <v>2</v>
      </c>
      <c r="C79" s="19" t="s">
        <v>27</v>
      </c>
      <c r="D79" s="19">
        <v>16</v>
      </c>
      <c r="E79" s="19">
        <v>13</v>
      </c>
      <c r="F79" s="27">
        <f t="shared" si="18"/>
        <v>0.8125</v>
      </c>
      <c r="G79" s="27">
        <f t="shared" si="11"/>
        <v>1.8461538461538463</v>
      </c>
      <c r="H79" s="25">
        <v>554.71</v>
      </c>
      <c r="I79" s="19">
        <v>396.22142857142899</v>
      </c>
      <c r="J79" s="19">
        <v>503405</v>
      </c>
      <c r="K79" s="19">
        <v>1499</v>
      </c>
      <c r="L79" s="27">
        <f t="shared" si="12"/>
        <v>2.9777217151200326E-3</v>
      </c>
      <c r="M79" s="19">
        <v>34317</v>
      </c>
      <c r="N79" s="18">
        <v>0.41</v>
      </c>
      <c r="O79" s="19">
        <f t="shared" si="19"/>
        <v>14069.97</v>
      </c>
      <c r="P79" s="19">
        <v>57</v>
      </c>
      <c r="Q79" s="19">
        <v>24</v>
      </c>
      <c r="R79" s="29">
        <f t="shared" si="13"/>
        <v>1.6010673782521682E-2</v>
      </c>
      <c r="S79" s="30">
        <f t="shared" si="14"/>
        <v>3.8025350233488991E-2</v>
      </c>
      <c r="T79" s="31">
        <f t="shared" si="15"/>
        <v>6.993618323280007E-4</v>
      </c>
      <c r="U79" s="29">
        <f t="shared" si="16"/>
        <v>0.42105263157894735</v>
      </c>
      <c r="V79" s="19">
        <f t="shared" si="20"/>
        <v>0.78708282311742828</v>
      </c>
      <c r="W79" s="19">
        <f t="shared" si="21"/>
        <v>0.26432383493757772</v>
      </c>
      <c r="X79" s="19">
        <f t="shared" si="23"/>
        <v>2.8160787021680147E-2</v>
      </c>
      <c r="Y79" s="19">
        <f t="shared" si="22"/>
        <v>6.9512531328320879</v>
      </c>
      <c r="Z79" s="32">
        <v>16.509226190476198</v>
      </c>
    </row>
    <row r="80" spans="1:26" s="9" customFormat="1">
      <c r="A80" s="35" t="s">
        <v>58</v>
      </c>
      <c r="B80" s="25">
        <v>1</v>
      </c>
      <c r="C80" s="19" t="s">
        <v>26</v>
      </c>
      <c r="D80" s="19">
        <v>878</v>
      </c>
      <c r="E80" s="19">
        <v>643</v>
      </c>
      <c r="F80" s="27">
        <f t="shared" si="18"/>
        <v>0.73234624145785876</v>
      </c>
      <c r="G80" s="27">
        <f t="shared" si="11"/>
        <v>0.10575427682737169</v>
      </c>
      <c r="H80" s="25">
        <v>5696.65</v>
      </c>
      <c r="I80" s="19">
        <v>4069.0357142857101</v>
      </c>
      <c r="J80" s="19">
        <v>8574446</v>
      </c>
      <c r="K80" s="19">
        <v>12369</v>
      </c>
      <c r="L80" s="27">
        <f t="shared" si="12"/>
        <v>1.4425421770689324E-3</v>
      </c>
      <c r="M80" s="19">
        <v>271341</v>
      </c>
      <c r="N80" s="18">
        <v>0.45</v>
      </c>
      <c r="O80" s="19">
        <f t="shared" si="19"/>
        <v>122103.45</v>
      </c>
      <c r="P80" s="19">
        <v>459</v>
      </c>
      <c r="Q80" s="19">
        <v>68</v>
      </c>
      <c r="R80" s="29">
        <f t="shared" si="13"/>
        <v>5.4976150052550733E-3</v>
      </c>
      <c r="S80" s="30">
        <f t="shared" si="14"/>
        <v>3.7108901285471743E-2</v>
      </c>
      <c r="T80" s="31">
        <f t="shared" si="15"/>
        <v>2.5060716957628961E-4</v>
      </c>
      <c r="U80" s="29">
        <f t="shared" si="16"/>
        <v>0.14814814814814814</v>
      </c>
      <c r="V80" s="19">
        <f t="shared" si="20"/>
        <v>0.47455377458621933</v>
      </c>
      <c r="W80" s="19">
        <f t="shared" si="21"/>
        <v>0.32897046764376348</v>
      </c>
      <c r="X80" s="19">
        <f t="shared" si="23"/>
        <v>3.3324494224247637E-2</v>
      </c>
      <c r="Y80" s="19">
        <f t="shared" si="22"/>
        <v>8.8650015561780169</v>
      </c>
      <c r="Z80" s="32">
        <v>59.838760504201701</v>
      </c>
    </row>
    <row r="81" spans="1:26" s="9" customFormat="1">
      <c r="A81" s="35" t="s">
        <v>58</v>
      </c>
      <c r="B81" s="25">
        <v>4</v>
      </c>
      <c r="C81" s="19" t="s">
        <v>29</v>
      </c>
      <c r="D81" s="19">
        <v>12</v>
      </c>
      <c r="E81" s="19">
        <v>8</v>
      </c>
      <c r="F81" s="27">
        <f t="shared" si="18"/>
        <v>0.66666666666666663</v>
      </c>
      <c r="G81" s="27">
        <f t="shared" si="11"/>
        <v>2.75</v>
      </c>
      <c r="H81" s="25">
        <v>0</v>
      </c>
      <c r="I81" s="19">
        <v>0</v>
      </c>
      <c r="J81" s="19"/>
      <c r="K81" s="19"/>
      <c r="L81" s="27" t="str">
        <f t="shared" si="12"/>
        <v/>
      </c>
      <c r="M81" s="19">
        <v>472</v>
      </c>
      <c r="N81" s="18">
        <v>0.26</v>
      </c>
      <c r="O81" s="19">
        <f t="shared" si="19"/>
        <v>122.72</v>
      </c>
      <c r="P81" s="19">
        <v>8</v>
      </c>
      <c r="Q81" s="19">
        <v>22</v>
      </c>
      <c r="R81" s="29" t="str">
        <f t="shared" si="13"/>
        <v/>
      </c>
      <c r="S81" s="30" t="str">
        <f t="shared" si="14"/>
        <v/>
      </c>
      <c r="T81" s="31">
        <f t="shared" si="15"/>
        <v>4.6610169491525424E-2</v>
      </c>
      <c r="U81" s="29">
        <f t="shared" si="16"/>
        <v>2.75</v>
      </c>
      <c r="V81" s="19" t="str">
        <f t="shared" si="20"/>
        <v/>
      </c>
      <c r="W81" s="19" t="str">
        <f t="shared" si="21"/>
        <v/>
      </c>
      <c r="X81" s="19">
        <f t="shared" si="23"/>
        <v>0</v>
      </c>
      <c r="Y81" s="19">
        <f t="shared" si="22"/>
        <v>0</v>
      </c>
      <c r="Z81" s="32"/>
    </row>
    <row r="82" spans="1:26" s="9" customFormat="1">
      <c r="A82" s="35" t="s">
        <v>59</v>
      </c>
      <c r="B82" s="25">
        <v>3</v>
      </c>
      <c r="C82" s="19" t="s">
        <v>28</v>
      </c>
      <c r="D82" s="19">
        <v>48</v>
      </c>
      <c r="E82" s="19">
        <v>35</v>
      </c>
      <c r="F82" s="27">
        <f t="shared" si="18"/>
        <v>0.72916666666666663</v>
      </c>
      <c r="G82" s="27">
        <f t="shared" si="11"/>
        <v>0.2857142857142857</v>
      </c>
      <c r="H82" s="25">
        <v>0</v>
      </c>
      <c r="I82" s="19">
        <v>0</v>
      </c>
      <c r="J82" s="19"/>
      <c r="K82" s="19"/>
      <c r="L82" s="27" t="str">
        <f t="shared" si="12"/>
        <v/>
      </c>
      <c r="M82" s="19">
        <v>10360</v>
      </c>
      <c r="N82" s="18">
        <v>0.51</v>
      </c>
      <c r="O82" s="19">
        <f t="shared" si="19"/>
        <v>5283.6</v>
      </c>
      <c r="P82" s="19">
        <v>32</v>
      </c>
      <c r="Q82" s="19">
        <v>10</v>
      </c>
      <c r="R82" s="29" t="str">
        <f t="shared" si="13"/>
        <v/>
      </c>
      <c r="S82" s="30" t="str">
        <f t="shared" si="14"/>
        <v/>
      </c>
      <c r="T82" s="31">
        <f t="shared" si="15"/>
        <v>9.6525096525096527E-4</v>
      </c>
      <c r="U82" s="29">
        <f t="shared" si="16"/>
        <v>0.3125</v>
      </c>
      <c r="V82" s="19" t="str">
        <f t="shared" si="20"/>
        <v/>
      </c>
      <c r="W82" s="19" t="str">
        <f t="shared" si="21"/>
        <v/>
      </c>
      <c r="X82" s="19">
        <f t="shared" si="23"/>
        <v>0</v>
      </c>
      <c r="Y82" s="19">
        <f t="shared" si="22"/>
        <v>0</v>
      </c>
      <c r="Z82" s="32">
        <v>0</v>
      </c>
    </row>
    <row r="83" spans="1:26" s="9" customFormat="1">
      <c r="A83" s="35" t="s">
        <v>59</v>
      </c>
      <c r="B83" s="25">
        <v>2</v>
      </c>
      <c r="C83" s="19" t="s">
        <v>27</v>
      </c>
      <c r="D83" s="19">
        <v>17</v>
      </c>
      <c r="E83" s="19">
        <v>14</v>
      </c>
      <c r="F83" s="27">
        <f t="shared" si="18"/>
        <v>0.82352941176470584</v>
      </c>
      <c r="G83" s="27">
        <f t="shared" si="11"/>
        <v>1.3571428571428572</v>
      </c>
      <c r="H83" s="25">
        <v>478.19</v>
      </c>
      <c r="I83" s="19">
        <v>341.56428571428597</v>
      </c>
      <c r="J83" s="19">
        <v>389889</v>
      </c>
      <c r="K83" s="19">
        <v>1272</v>
      </c>
      <c r="L83" s="27">
        <f t="shared" si="12"/>
        <v>3.2624670098412626E-3</v>
      </c>
      <c r="M83" s="19">
        <v>23823</v>
      </c>
      <c r="N83" s="18">
        <v>0.42</v>
      </c>
      <c r="O83" s="19">
        <f t="shared" si="19"/>
        <v>10005.66</v>
      </c>
      <c r="P83" s="19">
        <v>62</v>
      </c>
      <c r="Q83" s="19">
        <v>19</v>
      </c>
      <c r="R83" s="29">
        <f t="shared" si="13"/>
        <v>1.4937106918238994E-2</v>
      </c>
      <c r="S83" s="30">
        <f t="shared" si="14"/>
        <v>4.8742138364779877E-2</v>
      </c>
      <c r="T83" s="31">
        <f t="shared" si="15"/>
        <v>7.9754858749947531E-4</v>
      </c>
      <c r="U83" s="29">
        <f t="shared" si="16"/>
        <v>0.30645161290322581</v>
      </c>
      <c r="V83" s="19">
        <f t="shared" si="20"/>
        <v>0.87605519959343803</v>
      </c>
      <c r="W83" s="19">
        <f t="shared" si="21"/>
        <v>0.26852538185085373</v>
      </c>
      <c r="X83" s="19">
        <f t="shared" si="23"/>
        <v>3.4137106968884209E-2</v>
      </c>
      <c r="Y83" s="19">
        <f t="shared" si="22"/>
        <v>5.5091013824884838</v>
      </c>
      <c r="Z83" s="32">
        <v>17.9770676691729</v>
      </c>
    </row>
    <row r="84" spans="1:26" s="9" customFormat="1">
      <c r="A84" s="35" t="s">
        <v>59</v>
      </c>
      <c r="B84" s="25">
        <v>1</v>
      </c>
      <c r="C84" s="19" t="s">
        <v>26</v>
      </c>
      <c r="D84" s="19">
        <v>769</v>
      </c>
      <c r="E84" s="19">
        <v>547</v>
      </c>
      <c r="F84" s="27">
        <f t="shared" si="18"/>
        <v>0.71131339401820548</v>
      </c>
      <c r="G84" s="27">
        <f t="shared" si="11"/>
        <v>0.15904936014625229</v>
      </c>
      <c r="H84" s="25">
        <v>6405.3</v>
      </c>
      <c r="I84" s="19">
        <v>4575.2142857142899</v>
      </c>
      <c r="J84" s="19">
        <v>8342250</v>
      </c>
      <c r="K84" s="19">
        <v>13867</v>
      </c>
      <c r="L84" s="27">
        <f t="shared" si="12"/>
        <v>1.6622613803230542E-3</v>
      </c>
      <c r="M84" s="19">
        <v>222433</v>
      </c>
      <c r="N84" s="18">
        <v>0.62</v>
      </c>
      <c r="O84" s="19">
        <f t="shared" si="19"/>
        <v>137908.46</v>
      </c>
      <c r="P84" s="19">
        <v>438</v>
      </c>
      <c r="Q84" s="19">
        <v>87</v>
      </c>
      <c r="R84" s="29">
        <f t="shared" si="13"/>
        <v>6.2738876469315644E-3</v>
      </c>
      <c r="S84" s="30">
        <f t="shared" si="14"/>
        <v>3.158577918800029E-2</v>
      </c>
      <c r="T84" s="31">
        <f t="shared" si="15"/>
        <v>3.9112901413009758E-4</v>
      </c>
      <c r="U84" s="29">
        <f t="shared" si="16"/>
        <v>0.19863013698630136</v>
      </c>
      <c r="V84" s="19">
        <f t="shared" si="20"/>
        <v>0.54843888467910817</v>
      </c>
      <c r="W84" s="19">
        <f t="shared" si="21"/>
        <v>0.32993540677250233</v>
      </c>
      <c r="X84" s="19">
        <f t="shared" si="23"/>
        <v>3.317573327781552E-2</v>
      </c>
      <c r="Y84" s="19">
        <f t="shared" si="22"/>
        <v>10.44569471624267</v>
      </c>
      <c r="Z84" s="32">
        <v>52.588669950739003</v>
      </c>
    </row>
    <row r="85" spans="1:26" s="9" customFormat="1">
      <c r="A85" s="34" t="s">
        <v>59</v>
      </c>
      <c r="B85" s="25">
        <v>4</v>
      </c>
      <c r="C85" s="19" t="s">
        <v>29</v>
      </c>
      <c r="D85" s="19">
        <v>6</v>
      </c>
      <c r="E85" s="19">
        <v>5</v>
      </c>
      <c r="F85" s="27">
        <f t="shared" si="18"/>
        <v>0.83333333333333337</v>
      </c>
      <c r="G85" s="27">
        <f t="shared" si="11"/>
        <v>0.8</v>
      </c>
      <c r="H85" s="25">
        <v>0</v>
      </c>
      <c r="I85" s="19">
        <v>0</v>
      </c>
      <c r="J85" s="19"/>
      <c r="K85" s="19"/>
      <c r="L85" s="27" t="str">
        <f t="shared" si="12"/>
        <v/>
      </c>
      <c r="M85" s="19">
        <v>226</v>
      </c>
      <c r="N85" s="18">
        <v>0.26</v>
      </c>
      <c r="O85" s="19">
        <f t="shared" si="19"/>
        <v>58.760000000000005</v>
      </c>
      <c r="P85" s="19">
        <v>7</v>
      </c>
      <c r="Q85" s="19">
        <v>4</v>
      </c>
      <c r="R85" s="29" t="str">
        <f t="shared" si="13"/>
        <v/>
      </c>
      <c r="S85" s="30" t="str">
        <f t="shared" si="14"/>
        <v/>
      </c>
      <c r="T85" s="31">
        <f t="shared" si="15"/>
        <v>1.7699115044247787E-2</v>
      </c>
      <c r="U85" s="29">
        <f t="shared" si="16"/>
        <v>0.5714285714285714</v>
      </c>
      <c r="V85" s="19" t="str">
        <f t="shared" si="20"/>
        <v/>
      </c>
      <c r="W85" s="19" t="str">
        <f t="shared" si="21"/>
        <v/>
      </c>
      <c r="X85" s="19">
        <f t="shared" si="23"/>
        <v>0</v>
      </c>
      <c r="Y85" s="19">
        <f t="shared" si="22"/>
        <v>0</v>
      </c>
      <c r="Z85" s="32"/>
    </row>
    <row r="86" spans="1:26">
      <c r="A86" s="34" t="s">
        <v>60</v>
      </c>
      <c r="B86" s="14">
        <v>3</v>
      </c>
      <c r="C86" s="15" t="s">
        <v>28</v>
      </c>
      <c r="D86" s="15">
        <v>177</v>
      </c>
      <c r="E86" s="15">
        <v>153</v>
      </c>
      <c r="F86" s="16">
        <f t="shared" si="18"/>
        <v>0.86440677966101698</v>
      </c>
      <c r="G86" s="16">
        <f t="shared" si="11"/>
        <v>0.26797385620915032</v>
      </c>
      <c r="H86" s="14">
        <v>2500</v>
      </c>
      <c r="I86" s="15">
        <v>2125</v>
      </c>
      <c r="J86" s="15"/>
      <c r="K86" s="15"/>
      <c r="L86" s="16" t="str">
        <f t="shared" si="12"/>
        <v/>
      </c>
      <c r="M86" s="15">
        <v>47236</v>
      </c>
      <c r="N86" s="18">
        <v>0.44</v>
      </c>
      <c r="O86" s="19">
        <f t="shared" si="19"/>
        <v>20783.84</v>
      </c>
      <c r="P86" s="15">
        <v>15</v>
      </c>
      <c r="Q86" s="15">
        <v>41</v>
      </c>
      <c r="R86" s="20" t="str">
        <f t="shared" si="13"/>
        <v/>
      </c>
      <c r="S86" s="22" t="str">
        <f t="shared" si="14"/>
        <v/>
      </c>
      <c r="T86" s="23">
        <f t="shared" si="15"/>
        <v>8.6798204759082061E-4</v>
      </c>
      <c r="U86" s="20">
        <f t="shared" si="16"/>
        <v>2.7333333333333334</v>
      </c>
      <c r="V86" s="15" t="str">
        <f t="shared" si="20"/>
        <v/>
      </c>
      <c r="W86" s="15" t="str">
        <f t="shared" si="21"/>
        <v/>
      </c>
      <c r="X86" s="15">
        <f t="shared" si="23"/>
        <v>0.10224289640412935</v>
      </c>
      <c r="Y86" s="15">
        <f t="shared" si="22"/>
        <v>141.66666666666666</v>
      </c>
      <c r="Z86" s="24">
        <v>51.829268292682897</v>
      </c>
    </row>
    <row r="87" spans="1:26">
      <c r="A87" s="34" t="s">
        <v>60</v>
      </c>
      <c r="B87" s="14">
        <v>2</v>
      </c>
      <c r="C87" s="15" t="s">
        <v>27</v>
      </c>
      <c r="D87" s="15">
        <v>44</v>
      </c>
      <c r="E87" s="15">
        <v>34</v>
      </c>
      <c r="F87" s="16">
        <f t="shared" si="18"/>
        <v>0.77272727272727271</v>
      </c>
      <c r="G87" s="16">
        <f t="shared" si="11"/>
        <v>1.588235294117647</v>
      </c>
      <c r="H87" s="14">
        <v>4480.8100000000004</v>
      </c>
      <c r="I87" s="15">
        <v>3200.5785714285698</v>
      </c>
      <c r="J87" s="15">
        <v>4886650</v>
      </c>
      <c r="K87" s="15">
        <v>7956</v>
      </c>
      <c r="L87" s="16">
        <f t="shared" si="12"/>
        <v>1.6281092363889373E-3</v>
      </c>
      <c r="M87" s="15">
        <v>93942</v>
      </c>
      <c r="N87" s="18">
        <v>0.56999999999999995</v>
      </c>
      <c r="O87" s="19">
        <f t="shared" si="19"/>
        <v>53546.939999999995</v>
      </c>
      <c r="P87" s="15">
        <v>123</v>
      </c>
      <c r="Q87" s="15">
        <v>54</v>
      </c>
      <c r="R87" s="20">
        <f t="shared" si="13"/>
        <v>6.7873303167420816E-3</v>
      </c>
      <c r="S87" s="22">
        <f t="shared" si="14"/>
        <v>1.5460030165912519E-2</v>
      </c>
      <c r="T87" s="23">
        <f t="shared" si="15"/>
        <v>5.7482276298141406E-4</v>
      </c>
      <c r="U87" s="20">
        <f t="shared" si="16"/>
        <v>0.43902439024390244</v>
      </c>
      <c r="V87" s="15">
        <f t="shared" si="20"/>
        <v>0.65496374232420362</v>
      </c>
      <c r="W87" s="15">
        <f t="shared" si="21"/>
        <v>0.40228488831429987</v>
      </c>
      <c r="X87" s="15">
        <f t="shared" si="23"/>
        <v>5.9771456061328061E-2</v>
      </c>
      <c r="Y87" s="15">
        <f t="shared" si="22"/>
        <v>26.020963995354226</v>
      </c>
      <c r="Z87" s="24">
        <v>59.269973544973503</v>
      </c>
    </row>
    <row r="88" spans="1:26">
      <c r="A88" s="34" t="s">
        <v>60</v>
      </c>
      <c r="B88" s="14">
        <v>1</v>
      </c>
      <c r="C88" s="15" t="s">
        <v>26</v>
      </c>
      <c r="D88" s="15">
        <v>1258</v>
      </c>
      <c r="E88" s="15">
        <v>944</v>
      </c>
      <c r="F88" s="16">
        <f t="shared" si="18"/>
        <v>0.75039745627980925</v>
      </c>
      <c r="G88" s="16">
        <f t="shared" si="11"/>
        <v>0.23305084745762711</v>
      </c>
      <c r="H88" s="14">
        <v>23219.52</v>
      </c>
      <c r="I88" s="15">
        <v>19204.657142857101</v>
      </c>
      <c r="J88" s="15">
        <v>3237080</v>
      </c>
      <c r="K88" s="15">
        <v>7735</v>
      </c>
      <c r="L88" s="16">
        <f t="shared" si="12"/>
        <v>2.3894991782717756E-3</v>
      </c>
      <c r="M88" s="15">
        <v>397572</v>
      </c>
      <c r="N88" s="18">
        <v>0.6</v>
      </c>
      <c r="O88" s="19">
        <f t="shared" si="19"/>
        <v>238543.19999999998</v>
      </c>
      <c r="P88" s="15">
        <v>431</v>
      </c>
      <c r="Q88" s="15">
        <v>220</v>
      </c>
      <c r="R88" s="20">
        <f t="shared" si="13"/>
        <v>2.8442146089204912E-2</v>
      </c>
      <c r="S88" s="22">
        <f t="shared" si="14"/>
        <v>5.57207498383969E-2</v>
      </c>
      <c r="T88" s="23">
        <f t="shared" si="15"/>
        <v>5.5335888845290911E-4</v>
      </c>
      <c r="U88" s="20">
        <f t="shared" si="16"/>
        <v>0.51044083526682138</v>
      </c>
      <c r="V88" s="15">
        <f t="shared" si="20"/>
        <v>5.9327100791012581</v>
      </c>
      <c r="W88" s="15">
        <f t="shared" si="21"/>
        <v>2.4828257456828831</v>
      </c>
      <c r="X88" s="15">
        <f t="shared" si="23"/>
        <v>8.050808886129264E-2</v>
      </c>
      <c r="Y88" s="15">
        <f t="shared" si="22"/>
        <v>44.55836924096775</v>
      </c>
      <c r="Z88" s="24">
        <v>87.293896103896103</v>
      </c>
    </row>
    <row r="89" spans="1:26">
      <c r="A89" s="34" t="s">
        <v>60</v>
      </c>
      <c r="B89" s="14">
        <v>4</v>
      </c>
      <c r="C89" s="15" t="s">
        <v>29</v>
      </c>
      <c r="D89" s="15">
        <v>222</v>
      </c>
      <c r="E89" s="15">
        <v>126</v>
      </c>
      <c r="F89" s="16">
        <f t="shared" si="18"/>
        <v>0.56756756756756754</v>
      </c>
      <c r="G89" s="16">
        <f t="shared" si="11"/>
        <v>0.2857142857142857</v>
      </c>
      <c r="H89" s="14">
        <v>15000</v>
      </c>
      <c r="I89" s="15">
        <v>12750</v>
      </c>
      <c r="J89" s="15"/>
      <c r="K89" s="15"/>
      <c r="L89" s="16" t="str">
        <f t="shared" si="12"/>
        <v/>
      </c>
      <c r="M89" s="15">
        <v>3419</v>
      </c>
      <c r="N89" s="18">
        <v>0.14000000000000001</v>
      </c>
      <c r="O89" s="19">
        <f t="shared" si="19"/>
        <v>478.66</v>
      </c>
      <c r="P89" s="15">
        <v>53</v>
      </c>
      <c r="Q89" s="15">
        <v>36</v>
      </c>
      <c r="R89" s="20" t="str">
        <f t="shared" ref="R89:R121" si="24">IFERROR(Q89/K89,"")</f>
        <v/>
      </c>
      <c r="S89" s="22" t="str">
        <f t="shared" ref="S89:S121" si="25">IFERROR(P89/K89,"")</f>
        <v/>
      </c>
      <c r="T89" s="23">
        <f t="shared" ref="T89:T121" si="26">IFERROR(Q89/M89,"")</f>
        <v>1.052939455981281E-2</v>
      </c>
      <c r="U89" s="20">
        <f t="shared" ref="U89:U121" si="27">IFERROR(Q89/P89,"")</f>
        <v>0.67924528301886788</v>
      </c>
      <c r="V89" s="15" t="str">
        <f t="shared" si="20"/>
        <v/>
      </c>
      <c r="W89" s="15" t="str">
        <f t="shared" si="21"/>
        <v/>
      </c>
      <c r="X89" s="15">
        <f t="shared" si="23"/>
        <v>26.636861237621691</v>
      </c>
      <c r="Y89" s="15">
        <f t="shared" si="22"/>
        <v>240.56603773584905</v>
      </c>
      <c r="Z89" s="24">
        <v>354.16666666666703</v>
      </c>
    </row>
    <row r="90" spans="1:26">
      <c r="A90" s="34" t="s">
        <v>61</v>
      </c>
      <c r="B90" s="14">
        <v>3</v>
      </c>
      <c r="C90" s="15" t="s">
        <v>28</v>
      </c>
      <c r="D90" s="26">
        <v>231</v>
      </c>
      <c r="E90" s="26">
        <v>178</v>
      </c>
      <c r="F90" s="16">
        <f t="shared" si="18"/>
        <v>0.77056277056277056</v>
      </c>
      <c r="G90" s="16">
        <f t="shared" si="11"/>
        <v>0.28651685393258425</v>
      </c>
      <c r="H90" s="14">
        <v>2500</v>
      </c>
      <c r="I90" s="15">
        <v>2125</v>
      </c>
      <c r="J90" s="26"/>
      <c r="K90" s="26"/>
      <c r="L90" s="16" t="str">
        <f t="shared" si="12"/>
        <v/>
      </c>
      <c r="M90" s="15">
        <v>54581</v>
      </c>
      <c r="N90" s="18">
        <v>0.28000000000000003</v>
      </c>
      <c r="O90" s="19">
        <f t="shared" si="19"/>
        <v>15282.680000000002</v>
      </c>
      <c r="P90" s="26">
        <v>68</v>
      </c>
      <c r="Q90" s="26">
        <v>51</v>
      </c>
      <c r="R90" s="20" t="str">
        <f t="shared" si="24"/>
        <v/>
      </c>
      <c r="S90" s="22" t="str">
        <f t="shared" si="25"/>
        <v/>
      </c>
      <c r="T90" s="23">
        <f t="shared" si="26"/>
        <v>9.3439108847401112E-4</v>
      </c>
      <c r="U90" s="20">
        <f t="shared" si="27"/>
        <v>0.75</v>
      </c>
      <c r="V90" s="15" t="s">
        <v>30</v>
      </c>
      <c r="W90" s="15"/>
      <c r="X90" s="15">
        <f t="shared" ref="X90:X100" si="28">IFERROR(I90/O90,"")</f>
        <v>0.1390462929276802</v>
      </c>
      <c r="Y90" s="15">
        <f t="shared" ref="Y90:Y100" si="29">IFERROR(I90/P90,"")</f>
        <v>31.25</v>
      </c>
      <c r="Z90" s="33">
        <v>41.6666666666667</v>
      </c>
    </row>
    <row r="91" spans="1:26">
      <c r="A91" s="34" t="s">
        <v>61</v>
      </c>
      <c r="B91" s="14">
        <v>2</v>
      </c>
      <c r="C91" s="15" t="s">
        <v>27</v>
      </c>
      <c r="D91" s="26">
        <v>78</v>
      </c>
      <c r="E91" s="26">
        <v>58</v>
      </c>
      <c r="F91" s="16">
        <f t="shared" si="18"/>
        <v>0.74358974358974361</v>
      </c>
      <c r="G91" s="16">
        <f t="shared" si="11"/>
        <v>1.1724137931034482</v>
      </c>
      <c r="H91" s="14">
        <v>2017.07</v>
      </c>
      <c r="I91" s="15">
        <v>1440.7642857142901</v>
      </c>
      <c r="J91" s="26">
        <v>2818917</v>
      </c>
      <c r="K91" s="26">
        <v>4136</v>
      </c>
      <c r="L91" s="16">
        <f t="shared" si="12"/>
        <v>1.4672301454778556E-3</v>
      </c>
      <c r="M91" s="15">
        <v>100388</v>
      </c>
      <c r="N91" s="18">
        <v>0.59</v>
      </c>
      <c r="O91" s="19">
        <f t="shared" si="19"/>
        <v>59228.92</v>
      </c>
      <c r="P91" s="26">
        <v>137</v>
      </c>
      <c r="Q91" s="26">
        <v>68</v>
      </c>
      <c r="R91" s="20">
        <f t="shared" si="24"/>
        <v>1.6441005802707929E-2</v>
      </c>
      <c r="S91" s="22">
        <f t="shared" si="25"/>
        <v>3.3123791102514503E-2</v>
      </c>
      <c r="T91" s="23">
        <f t="shared" si="26"/>
        <v>6.7737179742598718E-4</v>
      </c>
      <c r="U91" s="20">
        <f t="shared" si="27"/>
        <v>0.49635036496350365</v>
      </c>
      <c r="V91" s="15">
        <v>0.51110560747772604</v>
      </c>
      <c r="W91" s="15">
        <v>0.34834726443769098</v>
      </c>
      <c r="X91" s="15">
        <f t="shared" si="28"/>
        <v>2.4325351293156959E-2</v>
      </c>
      <c r="Y91" s="15">
        <f t="shared" si="29"/>
        <v>10.516527632951023</v>
      </c>
      <c r="Z91" s="33">
        <v>21.187710084033601</v>
      </c>
    </row>
    <row r="92" spans="1:26">
      <c r="A92" s="34" t="s">
        <v>61</v>
      </c>
      <c r="B92" s="14">
        <v>1</v>
      </c>
      <c r="C92" s="15" t="s">
        <v>26</v>
      </c>
      <c r="D92" s="26">
        <v>1859</v>
      </c>
      <c r="E92" s="26">
        <v>1350</v>
      </c>
      <c r="F92" s="16">
        <f t="shared" si="18"/>
        <v>0.72619688004303384</v>
      </c>
      <c r="G92" s="16">
        <f t="shared" si="11"/>
        <v>0.17925925925925926</v>
      </c>
      <c r="H92" s="14">
        <v>26437.29</v>
      </c>
      <c r="I92" s="15">
        <v>21503.064285714299</v>
      </c>
      <c r="J92" s="26">
        <v>7877511</v>
      </c>
      <c r="K92" s="26">
        <v>12676</v>
      </c>
      <c r="L92" s="16">
        <f t="shared" si="12"/>
        <v>1.6091377085985662E-3</v>
      </c>
      <c r="M92" s="15">
        <v>492383</v>
      </c>
      <c r="N92" s="18">
        <v>0.42</v>
      </c>
      <c r="O92" s="19">
        <f t="shared" si="19"/>
        <v>206800.86</v>
      </c>
      <c r="P92" s="26">
        <v>742</v>
      </c>
      <c r="Q92" s="26">
        <v>242</v>
      </c>
      <c r="R92" s="20">
        <f t="shared" si="24"/>
        <v>1.9091195960870937E-2</v>
      </c>
      <c r="S92" s="22">
        <f t="shared" si="25"/>
        <v>5.8535815714736511E-2</v>
      </c>
      <c r="T92" s="23">
        <f t="shared" si="26"/>
        <v>4.9148731779935539E-4</v>
      </c>
      <c r="U92" s="20">
        <f t="shared" si="27"/>
        <v>0.32614555256064692</v>
      </c>
      <c r="V92" s="15">
        <v>2.7296774686464098</v>
      </c>
      <c r="W92" s="15">
        <v>1.69636038858586</v>
      </c>
      <c r="X92" s="15">
        <f t="shared" si="28"/>
        <v>0.10397956897139742</v>
      </c>
      <c r="Y92" s="15">
        <f t="shared" si="29"/>
        <v>28.979871005005794</v>
      </c>
      <c r="Z92" s="33">
        <v>88.855637544273904</v>
      </c>
    </row>
    <row r="93" spans="1:26">
      <c r="A93" s="34" t="s">
        <v>61</v>
      </c>
      <c r="B93" s="14">
        <v>4</v>
      </c>
      <c r="C93" s="15" t="s">
        <v>29</v>
      </c>
      <c r="D93" s="26">
        <v>170</v>
      </c>
      <c r="E93" s="26">
        <v>130</v>
      </c>
      <c r="F93" s="16">
        <f t="shared" si="18"/>
        <v>0.76470588235294112</v>
      </c>
      <c r="G93" s="16">
        <f t="shared" si="11"/>
        <v>0.2</v>
      </c>
      <c r="H93" s="14">
        <v>15000</v>
      </c>
      <c r="I93" s="15">
        <v>12750</v>
      </c>
      <c r="J93" s="26"/>
      <c r="K93" s="26"/>
      <c r="L93" s="16" t="str">
        <f t="shared" si="12"/>
        <v/>
      </c>
      <c r="M93" s="15">
        <v>4225</v>
      </c>
      <c r="N93" s="18">
        <v>0.19</v>
      </c>
      <c r="O93" s="19">
        <f t="shared" si="19"/>
        <v>802.75</v>
      </c>
      <c r="P93" s="26">
        <v>78</v>
      </c>
      <c r="Q93" s="26">
        <v>26</v>
      </c>
      <c r="R93" s="20" t="str">
        <f t="shared" si="24"/>
        <v/>
      </c>
      <c r="S93" s="22" t="str">
        <f t="shared" si="25"/>
        <v/>
      </c>
      <c r="T93" s="23">
        <f t="shared" si="26"/>
        <v>6.1538461538461538E-3</v>
      </c>
      <c r="U93" s="20">
        <f t="shared" si="27"/>
        <v>0.33333333333333331</v>
      </c>
      <c r="V93" s="15" t="s">
        <v>30</v>
      </c>
      <c r="W93" s="15"/>
      <c r="X93" s="15">
        <f t="shared" si="28"/>
        <v>15.882902522578636</v>
      </c>
      <c r="Y93" s="15">
        <f t="shared" si="29"/>
        <v>163.46153846153845</v>
      </c>
      <c r="Z93" s="33">
        <v>490.38461538461502</v>
      </c>
    </row>
    <row r="94" spans="1:26">
      <c r="A94" s="34" t="s">
        <v>62</v>
      </c>
      <c r="B94" s="14">
        <v>3</v>
      </c>
      <c r="C94" s="15" t="s">
        <v>28</v>
      </c>
      <c r="D94">
        <v>181</v>
      </c>
      <c r="E94">
        <v>151</v>
      </c>
      <c r="F94" s="16">
        <f t="shared" si="18"/>
        <v>0.83425414364640882</v>
      </c>
      <c r="G94" s="16">
        <f t="shared" si="11"/>
        <v>0.23178807947019867</v>
      </c>
      <c r="H94" s="26">
        <v>2500</v>
      </c>
      <c r="I94" s="41">
        <v>2125</v>
      </c>
      <c r="J94" s="26"/>
      <c r="K94" s="26"/>
      <c r="L94" s="16" t="str">
        <f t="shared" si="12"/>
        <v/>
      </c>
      <c r="M94" s="26">
        <v>53803</v>
      </c>
      <c r="N94" s="10">
        <v>0.48</v>
      </c>
      <c r="O94" s="19">
        <f t="shared" si="19"/>
        <v>25825.439999999999</v>
      </c>
      <c r="P94" s="26">
        <v>59</v>
      </c>
      <c r="Q94" s="26">
        <v>35</v>
      </c>
      <c r="R94" s="20" t="str">
        <f t="shared" si="24"/>
        <v/>
      </c>
      <c r="S94" s="22" t="str">
        <f t="shared" si="25"/>
        <v/>
      </c>
      <c r="T94" s="23">
        <f t="shared" si="26"/>
        <v>6.5052134639332379E-4</v>
      </c>
      <c r="U94" s="20">
        <f t="shared" si="27"/>
        <v>0.59322033898305082</v>
      </c>
      <c r="V94" s="26" t="s">
        <v>30</v>
      </c>
      <c r="W94" s="26"/>
      <c r="X94" s="15">
        <f t="shared" si="28"/>
        <v>8.2283206017012681E-2</v>
      </c>
      <c r="Y94" s="15">
        <f t="shared" si="29"/>
        <v>36.016949152542374</v>
      </c>
      <c r="Z94" s="33">
        <v>60.714285714285701</v>
      </c>
    </row>
    <row r="95" spans="1:26">
      <c r="A95" s="34" t="s">
        <v>62</v>
      </c>
      <c r="B95" s="14">
        <v>2</v>
      </c>
      <c r="C95" s="15" t="s">
        <v>27</v>
      </c>
      <c r="D95">
        <v>57</v>
      </c>
      <c r="E95">
        <v>44</v>
      </c>
      <c r="F95" s="16">
        <f t="shared" si="18"/>
        <v>0.77192982456140347</v>
      </c>
      <c r="G95" s="16">
        <f t="shared" si="11"/>
        <v>1.3409090909090908</v>
      </c>
      <c r="H95" s="26">
        <v>949.89</v>
      </c>
      <c r="I95" s="26">
        <v>678.49285714285702</v>
      </c>
      <c r="J95" s="26">
        <v>651484</v>
      </c>
      <c r="K95" s="26">
        <v>2204</v>
      </c>
      <c r="L95" s="16">
        <f t="shared" si="12"/>
        <v>3.3830454777093529E-3</v>
      </c>
      <c r="M95" s="26">
        <v>75097</v>
      </c>
      <c r="N95" s="10">
        <v>0.57999999999999996</v>
      </c>
      <c r="O95" s="19">
        <f t="shared" si="19"/>
        <v>43556.259999999995</v>
      </c>
      <c r="P95" s="26">
        <v>82</v>
      </c>
      <c r="Q95" s="26">
        <v>59</v>
      </c>
      <c r="R95" s="20">
        <f t="shared" si="24"/>
        <v>2.6769509981851181E-2</v>
      </c>
      <c r="S95" s="22">
        <f t="shared" si="25"/>
        <v>3.720508166969147E-2</v>
      </c>
      <c r="T95" s="23">
        <f t="shared" si="26"/>
        <v>7.8565055861086334E-4</v>
      </c>
      <c r="U95" s="20">
        <f t="shared" si="27"/>
        <v>0.71951219512195119</v>
      </c>
      <c r="V95" s="26">
        <v>1.04145743739348</v>
      </c>
      <c r="W95" s="26">
        <v>0.30784612393051602</v>
      </c>
      <c r="X95" s="15">
        <f t="shared" si="28"/>
        <v>1.5577390187836538E-2</v>
      </c>
      <c r="Y95" s="15">
        <f t="shared" si="29"/>
        <v>8.2743031358885002</v>
      </c>
      <c r="Z95" s="33">
        <v>11.4998789346247</v>
      </c>
    </row>
    <row r="96" spans="1:26">
      <c r="A96" s="34" t="s">
        <v>62</v>
      </c>
      <c r="B96" s="14">
        <v>1</v>
      </c>
      <c r="C96" s="15" t="s">
        <v>26</v>
      </c>
      <c r="D96">
        <v>1283</v>
      </c>
      <c r="E96">
        <v>981</v>
      </c>
      <c r="F96" s="16">
        <f t="shared" si="18"/>
        <v>0.76461418550272797</v>
      </c>
      <c r="G96" s="16">
        <f t="shared" si="11"/>
        <v>0.19367991845056065</v>
      </c>
      <c r="H96" s="26">
        <v>7864.01</v>
      </c>
      <c r="I96" s="26">
        <v>5617.15</v>
      </c>
      <c r="J96" s="26">
        <v>9532884</v>
      </c>
      <c r="K96" s="26">
        <v>14618</v>
      </c>
      <c r="L96" s="16">
        <f t="shared" si="12"/>
        <v>1.5334289182581053E-3</v>
      </c>
      <c r="M96" s="26">
        <v>490461</v>
      </c>
      <c r="N96" s="10">
        <v>0.67</v>
      </c>
      <c r="O96" s="19">
        <f t="shared" si="19"/>
        <v>328608.87</v>
      </c>
      <c r="P96" s="26">
        <v>517</v>
      </c>
      <c r="Q96" s="26">
        <v>190</v>
      </c>
      <c r="R96" s="20">
        <f t="shared" si="24"/>
        <v>1.2997674100424135E-2</v>
      </c>
      <c r="S96" s="22">
        <f t="shared" si="25"/>
        <v>3.5367355315364619E-2</v>
      </c>
      <c r="T96" s="23">
        <f t="shared" si="26"/>
        <v>3.8739063860327322E-4</v>
      </c>
      <c r="U96" s="20">
        <f t="shared" si="27"/>
        <v>0.36750483558994196</v>
      </c>
      <c r="V96" s="26">
        <v>0.58923931099969296</v>
      </c>
      <c r="W96" s="26">
        <v>0.38426255301682899</v>
      </c>
      <c r="X96" s="15">
        <f t="shared" si="28"/>
        <v>1.7093726045800284E-2</v>
      </c>
      <c r="Y96" s="15">
        <f t="shared" si="29"/>
        <v>10.864893617021275</v>
      </c>
      <c r="Z96" s="33">
        <v>29.5639473684211</v>
      </c>
    </row>
    <row r="97" spans="1:26">
      <c r="A97" s="36" t="s">
        <v>62</v>
      </c>
      <c r="B97" s="14">
        <v>4</v>
      </c>
      <c r="C97" s="15" t="s">
        <v>29</v>
      </c>
      <c r="D97">
        <v>21</v>
      </c>
      <c r="E97">
        <v>15</v>
      </c>
      <c r="F97" s="16">
        <f t="shared" si="18"/>
        <v>0.7142857142857143</v>
      </c>
      <c r="G97" s="16">
        <f t="shared" si="11"/>
        <v>0</v>
      </c>
      <c r="H97" s="26">
        <v>0</v>
      </c>
      <c r="I97" s="26">
        <v>0</v>
      </c>
      <c r="J97" s="26"/>
      <c r="K97" s="26"/>
      <c r="L97" s="16" t="str">
        <f t="shared" si="12"/>
        <v/>
      </c>
      <c r="M97" s="26">
        <v>727</v>
      </c>
      <c r="N97" s="10">
        <v>0.36</v>
      </c>
      <c r="O97" s="19">
        <f t="shared" si="19"/>
        <v>261.71999999999997</v>
      </c>
      <c r="P97" s="26">
        <v>23</v>
      </c>
      <c r="Q97" s="26">
        <v>0</v>
      </c>
      <c r="R97" s="20" t="str">
        <f t="shared" si="24"/>
        <v/>
      </c>
      <c r="S97" s="22" t="str">
        <f t="shared" si="25"/>
        <v/>
      </c>
      <c r="T97" s="23">
        <f t="shared" si="26"/>
        <v>0</v>
      </c>
      <c r="U97" s="20">
        <f t="shared" si="27"/>
        <v>0</v>
      </c>
      <c r="V97" s="26"/>
      <c r="W97" s="26"/>
      <c r="X97" s="15">
        <f t="shared" si="28"/>
        <v>0</v>
      </c>
      <c r="Y97" s="15">
        <f t="shared" si="29"/>
        <v>0</v>
      </c>
      <c r="Z97" s="33">
        <v>0</v>
      </c>
    </row>
    <row r="98" spans="1:26">
      <c r="A98" s="36" t="s">
        <v>69</v>
      </c>
      <c r="B98" s="14">
        <v>3</v>
      </c>
      <c r="C98" s="15" t="s">
        <v>28</v>
      </c>
      <c r="D98">
        <v>145</v>
      </c>
      <c r="E98">
        <v>128</v>
      </c>
      <c r="F98" s="16">
        <f t="shared" si="18"/>
        <v>0.88275862068965516</v>
      </c>
      <c r="G98" s="16">
        <f t="shared" si="11"/>
        <v>0.1015625</v>
      </c>
      <c r="H98">
        <v>2500</v>
      </c>
      <c r="I98" s="42">
        <v>2125</v>
      </c>
      <c r="J98" t="s">
        <v>70</v>
      </c>
      <c r="K98" t="s">
        <v>70</v>
      </c>
      <c r="L98" s="16" t="str">
        <f t="shared" si="12"/>
        <v/>
      </c>
      <c r="M98">
        <v>53161</v>
      </c>
      <c r="N98" s="10">
        <v>0.56000000000000005</v>
      </c>
      <c r="O98" s="19">
        <f t="shared" si="19"/>
        <v>29770.160000000003</v>
      </c>
      <c r="P98">
        <v>42</v>
      </c>
      <c r="Q98">
        <v>13</v>
      </c>
      <c r="R98" s="20" t="str">
        <f t="shared" si="24"/>
        <v/>
      </c>
      <c r="S98" s="22" t="str">
        <f t="shared" si="25"/>
        <v/>
      </c>
      <c r="T98" s="23">
        <f t="shared" si="26"/>
        <v>2.4454017042568801E-4</v>
      </c>
      <c r="U98" s="20">
        <f t="shared" si="27"/>
        <v>0.30952380952380953</v>
      </c>
      <c r="V98" t="s">
        <v>70</v>
      </c>
      <c r="W98" t="s">
        <v>70</v>
      </c>
      <c r="X98" s="15">
        <f t="shared" si="28"/>
        <v>7.1380200845410288E-2</v>
      </c>
      <c r="Y98" s="15">
        <f t="shared" si="29"/>
        <v>50.595238095238095</v>
      </c>
      <c r="Z98" s="13">
        <v>163.461538461538</v>
      </c>
    </row>
    <row r="99" spans="1:26">
      <c r="A99" s="36" t="s">
        <v>69</v>
      </c>
      <c r="B99" s="14">
        <v>2</v>
      </c>
      <c r="C99" s="15" t="s">
        <v>27</v>
      </c>
      <c r="D99">
        <v>46</v>
      </c>
      <c r="E99">
        <v>44</v>
      </c>
      <c r="F99" s="16">
        <f t="shared" si="18"/>
        <v>0.95652173913043481</v>
      </c>
      <c r="G99" s="16">
        <f t="shared" si="11"/>
        <v>0.88636363636363635</v>
      </c>
      <c r="H99">
        <v>621.32000000000005</v>
      </c>
      <c r="I99">
        <v>443.8</v>
      </c>
      <c r="J99">
        <v>370947</v>
      </c>
      <c r="K99">
        <v>1437</v>
      </c>
      <c r="L99" s="16">
        <f t="shared" si="12"/>
        <v>3.8738687737062166E-3</v>
      </c>
      <c r="M99">
        <v>61748</v>
      </c>
      <c r="N99" s="10">
        <v>0.55000000000000004</v>
      </c>
      <c r="O99" s="19">
        <f t="shared" si="19"/>
        <v>33961.4</v>
      </c>
      <c r="P99">
        <v>49</v>
      </c>
      <c r="Q99">
        <v>39</v>
      </c>
      <c r="R99" s="20">
        <f t="shared" si="24"/>
        <v>2.7139874739039668E-2</v>
      </c>
      <c r="S99" s="22">
        <f t="shared" si="25"/>
        <v>3.409881697981907E-2</v>
      </c>
      <c r="T99" s="23">
        <f t="shared" si="26"/>
        <v>6.3159940402928035E-4</v>
      </c>
      <c r="U99" s="20">
        <f t="shared" si="27"/>
        <v>0.79591836734693877</v>
      </c>
      <c r="V99">
        <v>1.1963973289984799</v>
      </c>
      <c r="W99">
        <v>0.308837856645789</v>
      </c>
      <c r="X99" s="15">
        <f t="shared" si="28"/>
        <v>1.3067776946768979E-2</v>
      </c>
      <c r="Y99" s="15">
        <f t="shared" si="29"/>
        <v>9.0571428571428569</v>
      </c>
      <c r="Z99" s="13">
        <v>11.379487179487199</v>
      </c>
    </row>
    <row r="100" spans="1:26">
      <c r="A100" s="36" t="s">
        <v>69</v>
      </c>
      <c r="B100" s="14">
        <v>1</v>
      </c>
      <c r="C100" s="15" t="s">
        <v>26</v>
      </c>
      <c r="D100">
        <v>1100</v>
      </c>
      <c r="E100">
        <v>810</v>
      </c>
      <c r="F100" s="16">
        <f t="shared" si="18"/>
        <v>0.73636363636363633</v>
      </c>
      <c r="G100" s="16">
        <f t="shared" si="11"/>
        <v>0.1617283950617284</v>
      </c>
      <c r="H100">
        <v>7395</v>
      </c>
      <c r="I100">
        <v>5282.1428571428596</v>
      </c>
      <c r="J100">
        <v>9075085</v>
      </c>
      <c r="K100">
        <v>13597</v>
      </c>
      <c r="L100" s="16">
        <f t="shared" si="12"/>
        <v>1.4982779775616426E-3</v>
      </c>
      <c r="M100">
        <v>485348</v>
      </c>
      <c r="N100" s="10">
        <v>0.51</v>
      </c>
      <c r="O100" s="19">
        <f t="shared" si="19"/>
        <v>247527.48</v>
      </c>
      <c r="P100">
        <v>453</v>
      </c>
      <c r="Q100">
        <v>131</v>
      </c>
      <c r="R100" s="20">
        <f t="shared" si="24"/>
        <v>9.6344781937192023E-3</v>
      </c>
      <c r="S100" s="22">
        <f t="shared" si="25"/>
        <v>3.3316172685151135E-2</v>
      </c>
      <c r="T100" s="23">
        <f t="shared" si="26"/>
        <v>2.6990942581405506E-4</v>
      </c>
      <c r="U100" s="20">
        <f t="shared" si="27"/>
        <v>0.28918322295805737</v>
      </c>
      <c r="V100">
        <v>0.58204885762974701</v>
      </c>
      <c r="W100">
        <v>0.38847855094085898</v>
      </c>
      <c r="X100" s="15">
        <f t="shared" si="28"/>
        <v>2.1339621997294441E-2</v>
      </c>
      <c r="Y100" s="15">
        <f t="shared" si="29"/>
        <v>11.660359508041633</v>
      </c>
      <c r="Z100" s="13">
        <v>40.321701199563798</v>
      </c>
    </row>
    <row r="101" spans="1:26">
      <c r="A101" s="36" t="s">
        <v>69</v>
      </c>
      <c r="B101" s="14">
        <v>4</v>
      </c>
      <c r="C101" s="15" t="s">
        <v>29</v>
      </c>
      <c r="D101">
        <v>17</v>
      </c>
      <c r="E101">
        <v>15</v>
      </c>
      <c r="F101" s="16">
        <f t="shared" si="18"/>
        <v>0.88235294117647056</v>
      </c>
      <c r="G101" s="16">
        <f t="shared" si="11"/>
        <v>0</v>
      </c>
      <c r="H101">
        <v>0</v>
      </c>
      <c r="I101">
        <v>0</v>
      </c>
      <c r="J101" t="s">
        <v>70</v>
      </c>
      <c r="K101" t="s">
        <v>70</v>
      </c>
      <c r="L101" s="16" t="str">
        <f t="shared" si="12"/>
        <v/>
      </c>
      <c r="M101">
        <v>618</v>
      </c>
      <c r="N101" s="10">
        <v>0.39</v>
      </c>
      <c r="O101" s="19">
        <f t="shared" si="19"/>
        <v>241.02</v>
      </c>
      <c r="P101" s="28">
        <v>23</v>
      </c>
      <c r="Q101">
        <v>0</v>
      </c>
      <c r="R101" s="20" t="str">
        <f t="shared" si="24"/>
        <v/>
      </c>
      <c r="S101" s="22" t="str">
        <f t="shared" si="25"/>
        <v/>
      </c>
      <c r="T101" s="23">
        <f t="shared" si="26"/>
        <v>0</v>
      </c>
      <c r="U101" s="20">
        <f t="shared" si="27"/>
        <v>0</v>
      </c>
      <c r="V101" t="s">
        <v>70</v>
      </c>
      <c r="W101" t="s">
        <v>70</v>
      </c>
      <c r="X101">
        <v>0</v>
      </c>
      <c r="Y101">
        <v>0</v>
      </c>
      <c r="Z101" s="13">
        <v>0</v>
      </c>
    </row>
    <row r="102" spans="1:26">
      <c r="A102" s="36" t="s">
        <v>71</v>
      </c>
      <c r="B102" s="14">
        <v>3</v>
      </c>
      <c r="C102" s="15" t="s">
        <v>28</v>
      </c>
      <c r="D102">
        <v>103</v>
      </c>
      <c r="E102">
        <v>83</v>
      </c>
      <c r="F102" s="16">
        <f t="shared" si="18"/>
        <v>0.80582524271844658</v>
      </c>
      <c r="G102" s="16">
        <f t="shared" si="11"/>
        <v>0.24096385542168675</v>
      </c>
      <c r="H102">
        <v>2500</v>
      </c>
      <c r="I102" s="42">
        <v>2125</v>
      </c>
      <c r="J102" t="s">
        <v>70</v>
      </c>
      <c r="K102" t="s">
        <v>70</v>
      </c>
      <c r="L102" s="16" t="str">
        <f t="shared" si="12"/>
        <v/>
      </c>
      <c r="M102">
        <v>45772</v>
      </c>
      <c r="N102" s="11">
        <v>0.53</v>
      </c>
      <c r="O102" s="11">
        <v>24259.16</v>
      </c>
      <c r="P102">
        <v>54</v>
      </c>
      <c r="Q102">
        <v>20</v>
      </c>
      <c r="R102" s="20" t="str">
        <f t="shared" si="24"/>
        <v/>
      </c>
      <c r="S102" s="22" t="str">
        <f t="shared" si="25"/>
        <v/>
      </c>
      <c r="T102" s="23">
        <f t="shared" si="26"/>
        <v>4.3694835270471032E-4</v>
      </c>
      <c r="U102" s="20">
        <f t="shared" si="27"/>
        <v>0.37037037037037035</v>
      </c>
      <c r="V102" t="s">
        <v>70</v>
      </c>
      <c r="W102" t="s">
        <v>70</v>
      </c>
      <c r="X102">
        <v>8.7595778254482004E-2</v>
      </c>
      <c r="Y102">
        <v>39.351851851851897</v>
      </c>
      <c r="Z102" s="13">
        <v>106.25</v>
      </c>
    </row>
    <row r="103" spans="1:26">
      <c r="A103" s="36" t="s">
        <v>71</v>
      </c>
      <c r="B103" s="14">
        <v>2</v>
      </c>
      <c r="C103" s="15" t="s">
        <v>27</v>
      </c>
      <c r="D103">
        <v>56</v>
      </c>
      <c r="E103">
        <v>44</v>
      </c>
      <c r="F103" s="16">
        <f t="shared" si="18"/>
        <v>0.7857142857142857</v>
      </c>
      <c r="G103" s="16">
        <f t="shared" si="11"/>
        <v>0.75</v>
      </c>
      <c r="H103">
        <v>1006.68</v>
      </c>
      <c r="I103">
        <v>719.05714285714203</v>
      </c>
      <c r="J103">
        <v>752637</v>
      </c>
      <c r="K103">
        <v>2052</v>
      </c>
      <c r="L103" s="16">
        <f t="shared" si="12"/>
        <v>2.7264139286269475E-3</v>
      </c>
      <c r="M103">
        <v>57364</v>
      </c>
      <c r="N103" s="10">
        <v>0.5</v>
      </c>
      <c r="O103" s="11">
        <v>28682</v>
      </c>
      <c r="P103">
        <v>59</v>
      </c>
      <c r="Q103">
        <v>33</v>
      </c>
      <c r="R103" s="20">
        <f t="shared" si="24"/>
        <v>1.6081871345029239E-2</v>
      </c>
      <c r="S103" s="22">
        <f t="shared" si="25"/>
        <v>2.8752436647173488E-2</v>
      </c>
      <c r="T103" s="23">
        <f t="shared" si="26"/>
        <v>5.7527369081653999E-4</v>
      </c>
      <c r="U103" s="20">
        <f t="shared" si="27"/>
        <v>0.55932203389830504</v>
      </c>
      <c r="V103">
        <v>0.95538372795536597</v>
      </c>
      <c r="W103">
        <v>0.35041771094402702</v>
      </c>
      <c r="X103">
        <v>2.50699791805712E-2</v>
      </c>
      <c r="Y103">
        <v>12.187409200968499</v>
      </c>
      <c r="Z103" s="13">
        <v>21.789610389610399</v>
      </c>
    </row>
    <row r="104" spans="1:26">
      <c r="A104" s="36" t="s">
        <v>71</v>
      </c>
      <c r="B104" s="14">
        <v>1</v>
      </c>
      <c r="C104" s="15" t="s">
        <v>26</v>
      </c>
      <c r="D104">
        <v>1136</v>
      </c>
      <c r="E104">
        <v>847</v>
      </c>
      <c r="F104" s="16">
        <f t="shared" si="18"/>
        <v>0.74559859154929575</v>
      </c>
      <c r="G104" s="16">
        <f t="shared" si="11"/>
        <v>0.1641086186540732</v>
      </c>
      <c r="H104">
        <v>7871.48</v>
      </c>
      <c r="I104">
        <v>5622.4857142857099</v>
      </c>
      <c r="J104">
        <v>8961520</v>
      </c>
      <c r="K104">
        <v>13773</v>
      </c>
      <c r="L104" s="16">
        <f t="shared" si="12"/>
        <v>1.5369044537087459E-3</v>
      </c>
      <c r="M104">
        <v>431025</v>
      </c>
      <c r="N104" s="10">
        <v>0.43</v>
      </c>
      <c r="O104" s="11">
        <v>185340.75</v>
      </c>
      <c r="P104">
        <v>388</v>
      </c>
      <c r="Q104">
        <v>139</v>
      </c>
      <c r="R104" s="20">
        <f t="shared" si="24"/>
        <v>1.0092209395193494E-2</v>
      </c>
      <c r="S104" s="22">
        <f t="shared" si="25"/>
        <v>2.817105931895738E-2</v>
      </c>
      <c r="T104" s="23">
        <f t="shared" si="26"/>
        <v>3.2248709471608376E-4</v>
      </c>
      <c r="U104" s="20">
        <f t="shared" si="27"/>
        <v>0.35824742268041238</v>
      </c>
      <c r="V104">
        <v>0.62740313186665997</v>
      </c>
      <c r="W104">
        <v>0.40822520251838401</v>
      </c>
      <c r="X104">
        <v>3.0335939151458699E-2</v>
      </c>
      <c r="Y104">
        <v>14.490942562592</v>
      </c>
      <c r="Z104" s="13">
        <v>40.449537512846902</v>
      </c>
    </row>
    <row r="105" spans="1:26">
      <c r="A105" s="36" t="s">
        <v>71</v>
      </c>
      <c r="B105" s="14">
        <v>4</v>
      </c>
      <c r="C105" s="15" t="s">
        <v>29</v>
      </c>
      <c r="D105">
        <v>13</v>
      </c>
      <c r="E105">
        <v>13</v>
      </c>
      <c r="F105" s="16">
        <f t="shared" si="18"/>
        <v>1</v>
      </c>
      <c r="G105" s="16">
        <f t="shared" si="11"/>
        <v>0</v>
      </c>
      <c r="H105">
        <v>0</v>
      </c>
      <c r="I105">
        <v>0</v>
      </c>
      <c r="J105" t="s">
        <v>70</v>
      </c>
      <c r="K105" t="s">
        <v>70</v>
      </c>
      <c r="L105" s="16" t="str">
        <f t="shared" si="12"/>
        <v/>
      </c>
      <c r="M105">
        <v>591</v>
      </c>
      <c r="N105" s="10">
        <v>0.45</v>
      </c>
      <c r="O105" s="11">
        <v>265.95</v>
      </c>
      <c r="P105">
        <v>8</v>
      </c>
      <c r="Q105">
        <v>0</v>
      </c>
      <c r="R105" s="20" t="str">
        <f t="shared" si="24"/>
        <v/>
      </c>
      <c r="S105" s="22" t="str">
        <f t="shared" si="25"/>
        <v/>
      </c>
      <c r="T105" s="23">
        <f t="shared" si="26"/>
        <v>0</v>
      </c>
      <c r="U105" s="20">
        <f t="shared" si="27"/>
        <v>0</v>
      </c>
      <c r="V105" t="s">
        <v>70</v>
      </c>
      <c r="W105" t="s">
        <v>70</v>
      </c>
      <c r="X105">
        <v>0</v>
      </c>
      <c r="Y105">
        <v>0</v>
      </c>
      <c r="Z105" s="13">
        <v>0</v>
      </c>
    </row>
    <row r="106" spans="1:26">
      <c r="A106" s="36" t="s">
        <v>72</v>
      </c>
      <c r="B106" s="14">
        <v>3</v>
      </c>
      <c r="C106" s="15" t="s">
        <v>28</v>
      </c>
      <c r="D106">
        <v>37</v>
      </c>
      <c r="E106">
        <v>28</v>
      </c>
      <c r="F106" s="16">
        <f t="shared" si="18"/>
        <v>0.7567567567567568</v>
      </c>
      <c r="G106" s="16">
        <f t="shared" si="11"/>
        <v>0.21428571428571427</v>
      </c>
      <c r="H106">
        <v>0</v>
      </c>
      <c r="I106" s="42">
        <v>0</v>
      </c>
      <c r="J106" t="s">
        <v>70</v>
      </c>
      <c r="K106" t="s">
        <v>70</v>
      </c>
      <c r="L106" s="16" t="str">
        <f t="shared" si="12"/>
        <v/>
      </c>
      <c r="M106">
        <v>15520</v>
      </c>
      <c r="N106" s="10">
        <v>0.54</v>
      </c>
      <c r="O106" s="11">
        <v>8380.7999999999993</v>
      </c>
      <c r="P106">
        <v>49</v>
      </c>
      <c r="Q106">
        <v>6</v>
      </c>
      <c r="R106" s="20" t="str">
        <f t="shared" si="24"/>
        <v/>
      </c>
      <c r="S106" s="22" t="str">
        <f t="shared" si="25"/>
        <v/>
      </c>
      <c r="T106" s="23">
        <f t="shared" si="26"/>
        <v>3.8659793814432988E-4</v>
      </c>
      <c r="U106" s="20">
        <f t="shared" si="27"/>
        <v>0.12244897959183673</v>
      </c>
      <c r="V106" t="s">
        <v>70</v>
      </c>
      <c r="W106" t="s">
        <v>70</v>
      </c>
      <c r="X106">
        <v>0</v>
      </c>
      <c r="Y106">
        <v>0</v>
      </c>
      <c r="Z106" s="13">
        <v>0</v>
      </c>
    </row>
    <row r="107" spans="1:26">
      <c r="A107" s="36" t="s">
        <v>72</v>
      </c>
      <c r="B107" s="14">
        <v>2</v>
      </c>
      <c r="C107" s="15" t="s">
        <v>27</v>
      </c>
      <c r="D107">
        <v>77</v>
      </c>
      <c r="E107">
        <v>65</v>
      </c>
      <c r="F107" s="16">
        <f t="shared" si="18"/>
        <v>0.8441558441558441</v>
      </c>
      <c r="G107" s="16">
        <f t="shared" si="11"/>
        <v>0.49230769230769234</v>
      </c>
      <c r="H107">
        <v>2570.63</v>
      </c>
      <c r="I107">
        <v>1836.1642857142899</v>
      </c>
      <c r="J107">
        <v>4657545</v>
      </c>
      <c r="K107">
        <v>5659</v>
      </c>
      <c r="L107" s="16">
        <f t="shared" si="12"/>
        <v>1.215017782973648E-3</v>
      </c>
      <c r="M107">
        <v>59741</v>
      </c>
      <c r="N107" s="10">
        <v>0.6</v>
      </c>
      <c r="O107" s="11">
        <v>35844.6</v>
      </c>
      <c r="P107">
        <v>175</v>
      </c>
      <c r="Q107">
        <v>32</v>
      </c>
      <c r="R107" s="20">
        <f t="shared" si="24"/>
        <v>5.6547093125993994E-3</v>
      </c>
      <c r="S107" s="22">
        <f t="shared" si="25"/>
        <v>3.0924191553277965E-2</v>
      </c>
      <c r="T107" s="23">
        <f t="shared" si="26"/>
        <v>5.356455365661773E-4</v>
      </c>
      <c r="U107" s="20">
        <f t="shared" si="27"/>
        <v>0.18285714285714286</v>
      </c>
      <c r="V107">
        <v>0.39423436289167002</v>
      </c>
      <c r="W107">
        <v>0.32446797768409402</v>
      </c>
      <c r="X107">
        <v>5.1225687710681297E-2</v>
      </c>
      <c r="Y107">
        <v>10.492367346938799</v>
      </c>
      <c r="Z107" s="13">
        <v>57.380133928571396</v>
      </c>
    </row>
    <row r="108" spans="1:26">
      <c r="A108" s="36" t="s">
        <v>72</v>
      </c>
      <c r="B108" s="14">
        <v>1</v>
      </c>
      <c r="C108" s="15" t="s">
        <v>26</v>
      </c>
      <c r="D108">
        <v>1093</v>
      </c>
      <c r="E108">
        <v>644</v>
      </c>
      <c r="F108" s="16">
        <f t="shared" si="18"/>
        <v>0.58920402561756635</v>
      </c>
      <c r="G108" s="16">
        <f t="shared" si="11"/>
        <v>0.11645962732919254</v>
      </c>
      <c r="H108">
        <v>5955.09</v>
      </c>
      <c r="I108">
        <v>4253.6357142857096</v>
      </c>
      <c r="J108">
        <v>8063145</v>
      </c>
      <c r="K108">
        <v>11393</v>
      </c>
      <c r="L108" s="16">
        <f t="shared" si="12"/>
        <v>1.4129722335391463E-3</v>
      </c>
      <c r="M108">
        <v>328213</v>
      </c>
      <c r="N108" s="10">
        <v>0.53</v>
      </c>
      <c r="O108" s="11">
        <v>173952.89</v>
      </c>
      <c r="P108">
        <v>399</v>
      </c>
      <c r="Q108">
        <v>75</v>
      </c>
      <c r="R108" s="20">
        <f t="shared" si="24"/>
        <v>6.5829895549899065E-3</v>
      </c>
      <c r="S108" s="22">
        <f t="shared" si="25"/>
        <v>3.5021504432546299E-2</v>
      </c>
      <c r="T108" s="23">
        <f t="shared" si="26"/>
        <v>2.2851014432700715E-4</v>
      </c>
      <c r="U108" s="20">
        <f t="shared" si="27"/>
        <v>0.18796992481203006</v>
      </c>
      <c r="V108">
        <v>0.52754052101081095</v>
      </c>
      <c r="W108">
        <v>0.37335519303833198</v>
      </c>
      <c r="X108">
        <v>2.4452802792099101E-2</v>
      </c>
      <c r="Y108">
        <v>10.660741138560599</v>
      </c>
      <c r="Z108" s="13">
        <v>56.715142857142801</v>
      </c>
    </row>
    <row r="109" spans="1:26">
      <c r="A109" s="36" t="s">
        <v>72</v>
      </c>
      <c r="B109" s="14">
        <v>4</v>
      </c>
      <c r="C109" s="15" t="s">
        <v>29</v>
      </c>
      <c r="D109">
        <v>0</v>
      </c>
      <c r="E109">
        <v>0</v>
      </c>
      <c r="F109" s="16" t="str">
        <f t="shared" si="18"/>
        <v/>
      </c>
      <c r="G109" s="16" t="str">
        <f t="shared" si="11"/>
        <v/>
      </c>
      <c r="H109">
        <v>0</v>
      </c>
      <c r="I109">
        <v>0</v>
      </c>
      <c r="J109" t="s">
        <v>70</v>
      </c>
      <c r="K109" t="s">
        <v>70</v>
      </c>
      <c r="L109" s="16" t="str">
        <f t="shared" si="12"/>
        <v/>
      </c>
      <c r="M109">
        <v>276</v>
      </c>
      <c r="N109" s="10">
        <v>0.49</v>
      </c>
      <c r="O109" s="11">
        <v>135.24</v>
      </c>
      <c r="P109">
        <v>8</v>
      </c>
      <c r="Q109">
        <v>0</v>
      </c>
      <c r="R109" s="20" t="str">
        <f t="shared" si="24"/>
        <v/>
      </c>
      <c r="S109" s="22" t="str">
        <f t="shared" si="25"/>
        <v/>
      </c>
      <c r="T109" s="23">
        <f t="shared" si="26"/>
        <v>0</v>
      </c>
      <c r="U109" s="20">
        <f t="shared" si="27"/>
        <v>0</v>
      </c>
      <c r="V109" t="s">
        <v>70</v>
      </c>
      <c r="W109" t="s">
        <v>70</v>
      </c>
      <c r="X109">
        <v>0</v>
      </c>
      <c r="Y109">
        <v>0</v>
      </c>
      <c r="Z109" s="13">
        <v>0</v>
      </c>
    </row>
    <row r="110" spans="1:26">
      <c r="A110" s="36" t="s">
        <v>73</v>
      </c>
      <c r="B110" s="14">
        <v>3</v>
      </c>
      <c r="C110" s="15" t="s">
        <v>28</v>
      </c>
      <c r="D110">
        <v>16</v>
      </c>
      <c r="E110">
        <v>16</v>
      </c>
      <c r="F110" s="16">
        <f t="shared" si="18"/>
        <v>1</v>
      </c>
      <c r="G110" s="16">
        <f t="shared" si="11"/>
        <v>0.1875</v>
      </c>
      <c r="H110">
        <v>0</v>
      </c>
      <c r="I110" s="42">
        <v>0</v>
      </c>
      <c r="J110" t="s">
        <v>70</v>
      </c>
      <c r="K110" t="s">
        <v>70</v>
      </c>
      <c r="L110" s="16" t="str">
        <f t="shared" si="12"/>
        <v/>
      </c>
      <c r="M110">
        <v>8351</v>
      </c>
      <c r="N110" s="10">
        <v>0.46</v>
      </c>
      <c r="O110" s="11">
        <v>3841.46</v>
      </c>
      <c r="P110">
        <v>27</v>
      </c>
      <c r="Q110">
        <v>3</v>
      </c>
      <c r="R110" s="20" t="str">
        <f t="shared" si="24"/>
        <v/>
      </c>
      <c r="S110" s="22" t="str">
        <f t="shared" si="25"/>
        <v/>
      </c>
      <c r="T110" s="23">
        <f t="shared" si="26"/>
        <v>3.5923841456113038E-4</v>
      </c>
      <c r="U110" s="20">
        <f t="shared" si="27"/>
        <v>0.1111111111111111</v>
      </c>
      <c r="V110" t="s">
        <v>70</v>
      </c>
      <c r="W110" t="s">
        <v>70</v>
      </c>
      <c r="X110">
        <v>0</v>
      </c>
      <c r="Y110">
        <v>0</v>
      </c>
      <c r="Z110" s="13">
        <v>0</v>
      </c>
    </row>
    <row r="111" spans="1:26">
      <c r="A111" s="36" t="s">
        <v>73</v>
      </c>
      <c r="B111" s="14">
        <v>2</v>
      </c>
      <c r="C111" s="15" t="s">
        <v>27</v>
      </c>
      <c r="D111">
        <v>30</v>
      </c>
      <c r="E111">
        <v>22</v>
      </c>
      <c r="F111" s="16">
        <f t="shared" si="18"/>
        <v>0.73333333333333328</v>
      </c>
      <c r="G111" s="16">
        <f t="shared" si="11"/>
        <v>0.81818181818181823</v>
      </c>
      <c r="H111">
        <v>555.39</v>
      </c>
      <c r="I111">
        <v>396.70714285714303</v>
      </c>
      <c r="J111">
        <v>705912</v>
      </c>
      <c r="K111">
        <v>1570</v>
      </c>
      <c r="L111" s="16">
        <f t="shared" si="12"/>
        <v>2.2240732555899321E-3</v>
      </c>
      <c r="M111">
        <v>31988</v>
      </c>
      <c r="N111" s="10">
        <v>0.5</v>
      </c>
      <c r="O111" s="11">
        <v>15994</v>
      </c>
      <c r="P111">
        <v>64</v>
      </c>
      <c r="Q111">
        <v>18</v>
      </c>
      <c r="R111" s="20">
        <f t="shared" si="24"/>
        <v>1.1464968152866241E-2</v>
      </c>
      <c r="S111" s="22">
        <f t="shared" si="25"/>
        <v>4.0764331210191081E-2</v>
      </c>
      <c r="T111" s="23">
        <f t="shared" si="26"/>
        <v>5.6271101663123667E-4</v>
      </c>
      <c r="U111" s="20">
        <f t="shared" si="27"/>
        <v>0.28125</v>
      </c>
      <c r="V111">
        <v>0.56197818263061505</v>
      </c>
      <c r="W111">
        <v>0.252679708826206</v>
      </c>
      <c r="X111">
        <v>2.48034977402239E-2</v>
      </c>
      <c r="Y111">
        <v>6.1985491071428598</v>
      </c>
      <c r="Z111" s="13">
        <v>22.039285714285601</v>
      </c>
    </row>
    <row r="112" spans="1:26">
      <c r="A112" s="36" t="s">
        <v>73</v>
      </c>
      <c r="B112" s="14">
        <v>1</v>
      </c>
      <c r="C112" s="15" t="s">
        <v>26</v>
      </c>
      <c r="D112">
        <v>1089</v>
      </c>
      <c r="E112">
        <v>707</v>
      </c>
      <c r="F112" s="16">
        <f t="shared" si="18"/>
        <v>0.64921946740128555</v>
      </c>
      <c r="G112" s="16">
        <f t="shared" si="11"/>
        <v>8.9108910891089105E-2</v>
      </c>
      <c r="H112">
        <v>6117.3</v>
      </c>
      <c r="I112">
        <v>4369.5</v>
      </c>
      <c r="J112">
        <v>9945490</v>
      </c>
      <c r="K112">
        <v>13313</v>
      </c>
      <c r="L112" s="16">
        <f t="shared" si="12"/>
        <v>1.3385966905602438E-3</v>
      </c>
      <c r="M112">
        <v>335315</v>
      </c>
      <c r="N112" s="10">
        <v>0.46</v>
      </c>
      <c r="O112" s="11">
        <v>154244.9</v>
      </c>
      <c r="P112">
        <v>464</v>
      </c>
      <c r="Q112">
        <v>63</v>
      </c>
      <c r="R112" s="20">
        <f t="shared" si="24"/>
        <v>4.7322166303613014E-3</v>
      </c>
      <c r="S112" s="22">
        <f t="shared" si="25"/>
        <v>3.4853151055359424E-2</v>
      </c>
      <c r="T112" s="23">
        <f t="shared" si="26"/>
        <v>1.8788303535481561E-4</v>
      </c>
      <c r="U112" s="20">
        <f t="shared" si="27"/>
        <v>0.13577586206896552</v>
      </c>
      <c r="V112">
        <v>0.43934486888026603</v>
      </c>
      <c r="W112">
        <v>0.32821302486291598</v>
      </c>
      <c r="X112">
        <v>2.83283272250817E-2</v>
      </c>
      <c r="Y112">
        <v>9.4170258620689697</v>
      </c>
      <c r="Z112" s="13">
        <v>69.357142857142804</v>
      </c>
    </row>
    <row r="113" spans="1:26">
      <c r="A113" s="36" t="s">
        <v>73</v>
      </c>
      <c r="B113" s="14">
        <v>4</v>
      </c>
      <c r="C113" s="15" t="s">
        <v>29</v>
      </c>
      <c r="D113">
        <v>0</v>
      </c>
      <c r="E113">
        <v>0</v>
      </c>
      <c r="F113" s="16" t="str">
        <f t="shared" si="18"/>
        <v/>
      </c>
      <c r="G113" s="16" t="str">
        <f t="shared" si="11"/>
        <v/>
      </c>
      <c r="H113">
        <v>0</v>
      </c>
      <c r="I113">
        <v>0</v>
      </c>
      <c r="J113" t="s">
        <v>70</v>
      </c>
      <c r="K113" t="s">
        <v>70</v>
      </c>
      <c r="L113" s="16" t="str">
        <f t="shared" si="12"/>
        <v/>
      </c>
      <c r="M113">
        <v>256</v>
      </c>
      <c r="N113" s="10">
        <v>0.36</v>
      </c>
      <c r="O113" s="11">
        <v>92.16</v>
      </c>
      <c r="P113">
        <v>9</v>
      </c>
      <c r="Q113">
        <v>0</v>
      </c>
      <c r="R113" s="20" t="str">
        <f t="shared" si="24"/>
        <v/>
      </c>
      <c r="S113" s="22" t="str">
        <f t="shared" si="25"/>
        <v/>
      </c>
      <c r="T113" s="23">
        <f t="shared" si="26"/>
        <v>0</v>
      </c>
      <c r="U113" s="20">
        <f t="shared" si="27"/>
        <v>0</v>
      </c>
      <c r="V113" t="s">
        <v>70</v>
      </c>
      <c r="W113" t="s">
        <v>70</v>
      </c>
      <c r="X113">
        <v>0</v>
      </c>
      <c r="Y113">
        <v>0</v>
      </c>
      <c r="Z113" s="13">
        <v>0</v>
      </c>
    </row>
    <row r="114" spans="1:26">
      <c r="A114" s="36" t="s">
        <v>75</v>
      </c>
      <c r="B114" s="14">
        <v>3</v>
      </c>
      <c r="C114" s="15" t="s">
        <v>28</v>
      </c>
      <c r="D114">
        <v>87</v>
      </c>
      <c r="E114">
        <v>65</v>
      </c>
      <c r="F114" s="16">
        <f t="shared" si="18"/>
        <v>0.74712643678160917</v>
      </c>
      <c r="G114" s="16">
        <f t="shared" si="11"/>
        <v>0.15384615384615385</v>
      </c>
      <c r="H114">
        <v>0</v>
      </c>
      <c r="I114" s="42">
        <v>0</v>
      </c>
      <c r="J114" t="s">
        <v>70</v>
      </c>
      <c r="K114" t="s">
        <v>70</v>
      </c>
      <c r="L114" s="16" t="str">
        <f t="shared" si="12"/>
        <v/>
      </c>
      <c r="M114">
        <v>46530</v>
      </c>
      <c r="N114" s="10">
        <v>0.61</v>
      </c>
      <c r="O114" s="11">
        <v>28383.3</v>
      </c>
      <c r="P114">
        <v>16</v>
      </c>
      <c r="Q114">
        <v>10</v>
      </c>
      <c r="R114" s="20" t="str">
        <f t="shared" si="24"/>
        <v/>
      </c>
      <c r="S114" s="22" t="str">
        <f t="shared" si="25"/>
        <v/>
      </c>
      <c r="T114" s="23">
        <f t="shared" si="26"/>
        <v>2.149151085321298E-4</v>
      </c>
      <c r="U114" s="20">
        <f t="shared" si="27"/>
        <v>0.625</v>
      </c>
      <c r="V114" t="s">
        <v>70</v>
      </c>
      <c r="W114" t="s">
        <v>70</v>
      </c>
      <c r="X114">
        <v>0</v>
      </c>
      <c r="Y114">
        <v>0</v>
      </c>
      <c r="Z114" s="13">
        <v>0</v>
      </c>
    </row>
    <row r="115" spans="1:26">
      <c r="A115" s="36" t="s">
        <v>75</v>
      </c>
      <c r="B115" s="14">
        <v>2</v>
      </c>
      <c r="C115" s="15" t="s">
        <v>27</v>
      </c>
      <c r="D115">
        <v>42</v>
      </c>
      <c r="E115">
        <v>37</v>
      </c>
      <c r="F115" s="16">
        <f t="shared" si="18"/>
        <v>0.88095238095238093</v>
      </c>
      <c r="G115" s="16">
        <f t="shared" si="11"/>
        <v>0.91891891891891897</v>
      </c>
      <c r="H115">
        <v>835.76</v>
      </c>
      <c r="I115" s="42">
        <v>522.35</v>
      </c>
      <c r="J115">
        <v>608830</v>
      </c>
      <c r="K115">
        <v>1796</v>
      </c>
      <c r="L115" s="16">
        <f t="shared" si="12"/>
        <v>2.9499203390108896E-3</v>
      </c>
      <c r="M115">
        <v>59499</v>
      </c>
      <c r="N115" s="10">
        <v>0.39</v>
      </c>
      <c r="O115" s="11">
        <v>23204.61</v>
      </c>
      <c r="P115">
        <v>30</v>
      </c>
      <c r="Q115">
        <v>34</v>
      </c>
      <c r="R115" s="20">
        <f t="shared" si="24"/>
        <v>1.8930957683741648E-2</v>
      </c>
      <c r="S115" s="22">
        <f t="shared" si="25"/>
        <v>1.670378619153675E-2</v>
      </c>
      <c r="T115" s="23">
        <f t="shared" si="26"/>
        <v>5.7143817543151986E-4</v>
      </c>
      <c r="U115" s="20">
        <f t="shared" si="27"/>
        <v>1.1333333333333333</v>
      </c>
      <c r="V115">
        <v>0.85795706519061199</v>
      </c>
      <c r="W115">
        <v>0.29084075723830699</v>
      </c>
      <c r="X115">
        <v>2.25106131928095E-2</v>
      </c>
      <c r="Y115">
        <v>17.411666666666601</v>
      </c>
      <c r="Z115" s="13">
        <v>15.363235294117599</v>
      </c>
    </row>
    <row r="116" spans="1:26">
      <c r="A116" s="36" t="s">
        <v>75</v>
      </c>
      <c r="B116" s="14">
        <v>1</v>
      </c>
      <c r="C116" s="15" t="s">
        <v>26</v>
      </c>
      <c r="D116">
        <v>911</v>
      </c>
      <c r="E116">
        <v>687</v>
      </c>
      <c r="F116" s="16">
        <f t="shared" si="18"/>
        <v>0.7541163556531284</v>
      </c>
      <c r="G116" s="16">
        <f t="shared" si="11"/>
        <v>9.8981077147016011E-2</v>
      </c>
      <c r="H116">
        <v>5574.46</v>
      </c>
      <c r="I116" s="42">
        <v>3484.0374999999999</v>
      </c>
      <c r="J116">
        <v>7027477</v>
      </c>
      <c r="K116">
        <v>10517</v>
      </c>
      <c r="L116" s="16">
        <f t="shared" si="12"/>
        <v>1.4965541687294033E-3</v>
      </c>
      <c r="M116">
        <v>421191</v>
      </c>
      <c r="N116" s="10">
        <v>0.54</v>
      </c>
      <c r="O116" s="11">
        <v>227443.14</v>
      </c>
      <c r="P116">
        <v>368</v>
      </c>
      <c r="Q116">
        <v>68</v>
      </c>
      <c r="R116" s="20">
        <f t="shared" si="24"/>
        <v>6.4657221641152424E-3</v>
      </c>
      <c r="S116" s="22">
        <f t="shared" si="25"/>
        <v>3.4990967005800136E-2</v>
      </c>
      <c r="T116" s="23">
        <f t="shared" si="26"/>
        <v>1.614469444978644E-4</v>
      </c>
      <c r="U116" s="20">
        <f t="shared" si="27"/>
        <v>0.18478260869565216</v>
      </c>
      <c r="V116">
        <v>0.49577358986731601</v>
      </c>
      <c r="W116">
        <v>0.33127674241703903</v>
      </c>
      <c r="X116">
        <v>1.5318279109231401E-2</v>
      </c>
      <c r="Y116">
        <v>9.4674932065217394</v>
      </c>
      <c r="Z116" s="13">
        <v>51.2358455882352</v>
      </c>
    </row>
    <row r="117" spans="1:26">
      <c r="A117" s="36" t="s">
        <v>75</v>
      </c>
      <c r="B117" s="14">
        <v>4</v>
      </c>
      <c r="C117" s="15" t="s">
        <v>29</v>
      </c>
      <c r="D117">
        <v>2</v>
      </c>
      <c r="E117">
        <v>1</v>
      </c>
      <c r="F117" s="16">
        <f t="shared" si="18"/>
        <v>0.5</v>
      </c>
      <c r="G117" s="16">
        <f t="shared" si="11"/>
        <v>0</v>
      </c>
      <c r="H117">
        <v>0</v>
      </c>
      <c r="I117" s="42">
        <v>0</v>
      </c>
      <c r="J117" t="s">
        <v>70</v>
      </c>
      <c r="K117" t="s">
        <v>70</v>
      </c>
      <c r="L117" s="16" t="str">
        <f t="shared" si="12"/>
        <v/>
      </c>
      <c r="M117">
        <v>426</v>
      </c>
      <c r="N117" s="10">
        <v>0.47</v>
      </c>
      <c r="O117" s="11">
        <v>200.22</v>
      </c>
      <c r="P117">
        <v>15</v>
      </c>
      <c r="Q117">
        <v>0</v>
      </c>
      <c r="R117" s="20" t="str">
        <f t="shared" si="24"/>
        <v/>
      </c>
      <c r="S117" s="22" t="str">
        <f t="shared" si="25"/>
        <v/>
      </c>
      <c r="T117" s="23">
        <f t="shared" si="26"/>
        <v>0</v>
      </c>
      <c r="U117" s="20">
        <f t="shared" si="27"/>
        <v>0</v>
      </c>
      <c r="V117" t="s">
        <v>70</v>
      </c>
      <c r="W117" t="s">
        <v>70</v>
      </c>
      <c r="X117">
        <v>0</v>
      </c>
      <c r="Y117">
        <v>0</v>
      </c>
      <c r="Z117" s="13">
        <v>0</v>
      </c>
    </row>
    <row r="118" spans="1:26">
      <c r="A118" s="36" t="s">
        <v>76</v>
      </c>
      <c r="B118" s="43">
        <v>3</v>
      </c>
      <c r="C118" s="44" t="s">
        <v>28</v>
      </c>
      <c r="D118">
        <v>52</v>
      </c>
      <c r="E118">
        <v>48</v>
      </c>
      <c r="F118" s="16">
        <f t="shared" si="18"/>
        <v>0.92307692307692313</v>
      </c>
      <c r="G118" s="16">
        <f t="shared" si="11"/>
        <v>0.22916666666666666</v>
      </c>
      <c r="H118">
        <v>0</v>
      </c>
      <c r="I118" s="42">
        <v>0</v>
      </c>
      <c r="J118" t="s">
        <v>70</v>
      </c>
      <c r="K118" t="s">
        <v>70</v>
      </c>
      <c r="L118" s="16" t="str">
        <f t="shared" si="12"/>
        <v/>
      </c>
      <c r="M118">
        <v>50487</v>
      </c>
      <c r="N118" s="10">
        <v>0.55000000000000004</v>
      </c>
      <c r="O118" s="11">
        <v>27767.85</v>
      </c>
      <c r="P118">
        <v>23</v>
      </c>
      <c r="Q118">
        <v>11</v>
      </c>
      <c r="R118" s="20" t="str">
        <f t="shared" si="24"/>
        <v/>
      </c>
      <c r="S118" s="22" t="str">
        <f t="shared" si="25"/>
        <v/>
      </c>
      <c r="T118" s="23">
        <f t="shared" si="26"/>
        <v>2.1787786955057738E-4</v>
      </c>
      <c r="U118" s="20">
        <f t="shared" si="27"/>
        <v>0.47826086956521741</v>
      </c>
      <c r="V118" t="s">
        <v>70</v>
      </c>
      <c r="W118" t="s">
        <v>70</v>
      </c>
      <c r="X118">
        <v>0</v>
      </c>
      <c r="Y118">
        <v>0</v>
      </c>
      <c r="Z118" s="13">
        <v>0</v>
      </c>
    </row>
    <row r="119" spans="1:26">
      <c r="A119" s="36" t="s">
        <v>76</v>
      </c>
      <c r="B119" s="43">
        <v>2</v>
      </c>
      <c r="C119" s="44" t="s">
        <v>27</v>
      </c>
      <c r="D119">
        <v>47</v>
      </c>
      <c r="E119">
        <v>39</v>
      </c>
      <c r="F119" s="16">
        <f t="shared" si="18"/>
        <v>0.82978723404255317</v>
      </c>
      <c r="G119" s="16">
        <f t="shared" si="11"/>
        <v>0.74358974358974361</v>
      </c>
      <c r="H119">
        <v>700.88</v>
      </c>
      <c r="I119" s="42">
        <v>567.15209600000003</v>
      </c>
      <c r="J119">
        <v>409886</v>
      </c>
      <c r="K119">
        <v>1499</v>
      </c>
      <c r="L119" s="16">
        <f t="shared" si="12"/>
        <v>3.6571144171794107E-3</v>
      </c>
      <c r="M119">
        <v>64896</v>
      </c>
      <c r="N119" s="10">
        <v>0.47</v>
      </c>
      <c r="O119" s="11">
        <v>30501.119999999999</v>
      </c>
      <c r="P119">
        <v>34</v>
      </c>
      <c r="Q119">
        <v>29</v>
      </c>
      <c r="R119" s="20">
        <f t="shared" si="24"/>
        <v>1.9346230820547032E-2</v>
      </c>
      <c r="S119" s="22">
        <f t="shared" si="25"/>
        <v>2.2681787858572382E-2</v>
      </c>
      <c r="T119" s="23">
        <f t="shared" si="26"/>
        <v>4.4686883629191322E-4</v>
      </c>
      <c r="U119" s="20">
        <f t="shared" si="27"/>
        <v>0.8529411764705882</v>
      </c>
      <c r="V119">
        <v>1.38368252636099</v>
      </c>
      <c r="W119">
        <v>0.37835363308872599</v>
      </c>
      <c r="X119">
        <v>1.8594467875277999E-2</v>
      </c>
      <c r="Y119">
        <v>16.680944</v>
      </c>
      <c r="Z119" s="13">
        <v>19.5569688275862</v>
      </c>
    </row>
    <row r="120" spans="1:26">
      <c r="A120" s="36" t="s">
        <v>76</v>
      </c>
      <c r="B120" s="43">
        <v>1</v>
      </c>
      <c r="C120" s="44" t="s">
        <v>26</v>
      </c>
      <c r="D120">
        <v>549</v>
      </c>
      <c r="E120">
        <v>439</v>
      </c>
      <c r="F120" s="16">
        <f t="shared" si="18"/>
        <v>0.79963570127504557</v>
      </c>
      <c r="G120" s="16">
        <f t="shared" si="11"/>
        <v>0.1776765375854214</v>
      </c>
      <c r="H120">
        <v>4317.34</v>
      </c>
      <c r="I120" s="42">
        <v>3240.8691279999998</v>
      </c>
      <c r="J120">
        <v>4307299</v>
      </c>
      <c r="K120">
        <v>7986</v>
      </c>
      <c r="L120" s="16">
        <f t="shared" si="12"/>
        <v>1.8540621396378565E-3</v>
      </c>
      <c r="M120">
        <v>433462</v>
      </c>
      <c r="N120" s="10">
        <v>0.45</v>
      </c>
      <c r="O120" s="11">
        <v>195057.9</v>
      </c>
      <c r="P120">
        <v>337</v>
      </c>
      <c r="Q120">
        <v>78</v>
      </c>
      <c r="R120" s="20">
        <f t="shared" si="24"/>
        <v>9.7670924117205116E-3</v>
      </c>
      <c r="S120" s="22">
        <f t="shared" si="25"/>
        <v>4.219884798397195E-2</v>
      </c>
      <c r="T120" s="23">
        <f t="shared" si="26"/>
        <v>1.799465697108397E-4</v>
      </c>
      <c r="U120" s="20">
        <f t="shared" si="27"/>
        <v>0.2314540059347181</v>
      </c>
      <c r="V120">
        <v>0.75241331702303504</v>
      </c>
      <c r="W120">
        <v>0.405818823941898</v>
      </c>
      <c r="X120">
        <v>1.6614908332346499E-2</v>
      </c>
      <c r="Y120">
        <v>9.6168223382789293</v>
      </c>
      <c r="Z120" s="13">
        <v>41.549604205128198</v>
      </c>
    </row>
    <row r="121" spans="1:26">
      <c r="A121" s="36" t="s">
        <v>76</v>
      </c>
      <c r="B121" s="43">
        <v>4</v>
      </c>
      <c r="C121" s="44" t="s">
        <v>29</v>
      </c>
      <c r="F121" s="16" t="str">
        <f t="shared" si="18"/>
        <v/>
      </c>
      <c r="G121" s="16" t="str">
        <f t="shared" si="11"/>
        <v/>
      </c>
      <c r="H121">
        <v>0</v>
      </c>
      <c r="I121" s="42">
        <v>0</v>
      </c>
      <c r="J121" t="s">
        <v>70</v>
      </c>
      <c r="K121" t="s">
        <v>70</v>
      </c>
      <c r="L121" s="16" t="str">
        <f t="shared" si="12"/>
        <v/>
      </c>
      <c r="M121">
        <v>542</v>
      </c>
      <c r="N121" s="10">
        <v>0.48</v>
      </c>
      <c r="O121" s="11">
        <v>260.16000000000003</v>
      </c>
      <c r="P121">
        <v>9</v>
      </c>
      <c r="Q121">
        <v>0</v>
      </c>
      <c r="R121" s="20" t="str">
        <f t="shared" si="24"/>
        <v/>
      </c>
      <c r="S121" s="22" t="str">
        <f t="shared" si="25"/>
        <v/>
      </c>
      <c r="T121" s="23">
        <f t="shared" si="26"/>
        <v>0</v>
      </c>
      <c r="U121" s="20">
        <f t="shared" si="27"/>
        <v>0</v>
      </c>
      <c r="V121" t="s">
        <v>70</v>
      </c>
      <c r="W121" t="s">
        <v>70</v>
      </c>
      <c r="X121">
        <v>0</v>
      </c>
      <c r="Y121">
        <v>0</v>
      </c>
      <c r="Z121" s="13">
        <v>0</v>
      </c>
    </row>
    <row r="166" spans="14:26">
      <c r="N166"/>
      <c r="O166"/>
      <c r="R166"/>
      <c r="Z166"/>
    </row>
  </sheetData>
  <autoFilter ref="A1:Z113" xr:uid="{00000000-0009-0000-0000-000000000000}"/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="198" zoomScaleNormal="198" workbookViewId="0">
      <pane ySplit="1" topLeftCell="A2" activePane="bottomLeft" state="frozen"/>
      <selection pane="bottomLeft" activeCell="F17" sqref="F17"/>
    </sheetView>
  </sheetViews>
  <sheetFormatPr baseColWidth="10" defaultColWidth="9" defaultRowHeight="16"/>
  <cols>
    <col min="4" max="4" width="13.33203125" customWidth="1"/>
  </cols>
  <sheetData>
    <row r="1" spans="1:12">
      <c r="A1" s="3" t="s">
        <v>0</v>
      </c>
      <c r="B1" s="2" t="s">
        <v>1</v>
      </c>
      <c r="C1" s="1" t="s">
        <v>2</v>
      </c>
      <c r="D1" s="7" t="s">
        <v>8</v>
      </c>
      <c r="E1" s="3" t="s">
        <v>12</v>
      </c>
      <c r="F1" s="3" t="s">
        <v>3</v>
      </c>
      <c r="G1" s="3" t="s">
        <v>4</v>
      </c>
      <c r="H1" s="3" t="s">
        <v>16</v>
      </c>
      <c r="I1" s="8" t="s">
        <v>11</v>
      </c>
      <c r="J1" s="6" t="s">
        <v>6</v>
      </c>
      <c r="K1" s="3" t="s">
        <v>25</v>
      </c>
      <c r="L1" s="6" t="s">
        <v>31</v>
      </c>
    </row>
    <row r="2" spans="1:12">
      <c r="A2" s="3" t="s">
        <v>32</v>
      </c>
      <c r="B2" s="2">
        <v>1</v>
      </c>
      <c r="C2" s="3" t="s">
        <v>33</v>
      </c>
      <c r="D2" s="7">
        <v>146189</v>
      </c>
      <c r="E2" s="3">
        <v>2787009</v>
      </c>
      <c r="F2" s="3">
        <v>11962</v>
      </c>
      <c r="G2" s="3">
        <v>8389</v>
      </c>
      <c r="H2" s="3">
        <v>1320</v>
      </c>
      <c r="I2" s="8">
        <v>3.0000000000000001E-3</v>
      </c>
      <c r="J2" s="6">
        <v>0.16</v>
      </c>
      <c r="K2" s="3">
        <v>106</v>
      </c>
      <c r="L2" s="6">
        <f t="shared" ref="L2:L15" si="0">F2/G2</f>
        <v>1.4259148885445225</v>
      </c>
    </row>
    <row r="3" spans="1:12">
      <c r="A3" s="3" t="s">
        <v>34</v>
      </c>
      <c r="B3" s="3">
        <v>1</v>
      </c>
      <c r="C3" s="3" t="s">
        <v>33</v>
      </c>
      <c r="D3" s="7">
        <v>146503</v>
      </c>
      <c r="E3" s="3">
        <v>2213838</v>
      </c>
      <c r="F3" s="3">
        <v>8765</v>
      </c>
      <c r="G3" s="3">
        <v>6263</v>
      </c>
      <c r="H3" s="3">
        <v>1676</v>
      </c>
      <c r="I3" s="8">
        <v>3.0000000000000001E-3</v>
      </c>
      <c r="J3" s="6">
        <v>0.27</v>
      </c>
      <c r="K3" s="3">
        <v>94</v>
      </c>
      <c r="L3" s="6">
        <f t="shared" si="0"/>
        <v>1.3994890627494811</v>
      </c>
    </row>
    <row r="4" spans="1:12">
      <c r="A4" s="3" t="s">
        <v>35</v>
      </c>
      <c r="B4" s="3">
        <v>1</v>
      </c>
      <c r="C4" s="3" t="s">
        <v>33</v>
      </c>
      <c r="D4" s="7">
        <v>109719</v>
      </c>
      <c r="E4" s="3">
        <v>2623460</v>
      </c>
      <c r="F4" s="3">
        <v>8923</v>
      </c>
      <c r="G4" s="3">
        <v>6420</v>
      </c>
      <c r="H4" s="3">
        <v>1439</v>
      </c>
      <c r="I4" s="8">
        <v>2E-3</v>
      </c>
      <c r="J4" s="6">
        <v>0.22</v>
      </c>
      <c r="K4" s="3">
        <v>76</v>
      </c>
      <c r="L4" s="6">
        <f t="shared" si="0"/>
        <v>1.3898753894080997</v>
      </c>
    </row>
    <row r="5" spans="1:12">
      <c r="A5" s="38" t="s">
        <v>74</v>
      </c>
      <c r="B5" s="3">
        <v>1</v>
      </c>
      <c r="C5" s="3" t="s">
        <v>33</v>
      </c>
      <c r="D5" s="7">
        <v>65853</v>
      </c>
      <c r="E5" s="3">
        <v>2960317</v>
      </c>
      <c r="F5" s="3">
        <v>8818</v>
      </c>
      <c r="G5" s="3">
        <v>6283</v>
      </c>
      <c r="H5" s="3">
        <v>1060</v>
      </c>
      <c r="I5" s="8">
        <v>2E-3</v>
      </c>
      <c r="J5" s="6">
        <v>0.17</v>
      </c>
      <c r="K5" s="3">
        <v>62</v>
      </c>
      <c r="L5" s="6">
        <f t="shared" si="0"/>
        <v>1.4034696800891293</v>
      </c>
    </row>
    <row r="6" spans="1:12">
      <c r="A6" s="38"/>
      <c r="B6" s="3"/>
      <c r="C6" s="3"/>
      <c r="D6" s="7"/>
      <c r="E6" s="3"/>
      <c r="F6" s="3"/>
      <c r="G6" s="3"/>
      <c r="H6" s="3"/>
      <c r="I6" s="8"/>
      <c r="J6" s="6"/>
      <c r="K6" s="3"/>
      <c r="L6" s="6"/>
    </row>
    <row r="7" spans="1:12">
      <c r="A7" s="3" t="s">
        <v>32</v>
      </c>
      <c r="B7" s="3">
        <v>2</v>
      </c>
      <c r="C7" s="3" t="s">
        <v>36</v>
      </c>
      <c r="D7" s="7">
        <v>20594</v>
      </c>
      <c r="E7" s="3">
        <v>534867</v>
      </c>
      <c r="F7" s="3">
        <v>686</v>
      </c>
      <c r="G7" s="3">
        <v>497</v>
      </c>
      <c r="H7" s="3">
        <v>127</v>
      </c>
      <c r="I7" s="8">
        <v>1E-3</v>
      </c>
      <c r="J7" s="6">
        <v>0.26</v>
      </c>
      <c r="K7" s="3">
        <v>147</v>
      </c>
      <c r="L7" s="6">
        <f t="shared" si="0"/>
        <v>1.380281690140845</v>
      </c>
    </row>
    <row r="8" spans="1:12">
      <c r="A8" s="3" t="s">
        <v>34</v>
      </c>
      <c r="B8" s="3">
        <v>2</v>
      </c>
      <c r="C8" s="3" t="s">
        <v>36</v>
      </c>
      <c r="D8" s="7">
        <v>17966</v>
      </c>
      <c r="E8" s="3">
        <v>643990</v>
      </c>
      <c r="F8" s="3">
        <v>157</v>
      </c>
      <c r="G8" s="3">
        <v>141</v>
      </c>
      <c r="H8" s="3">
        <v>169</v>
      </c>
      <c r="I8" s="8">
        <v>0</v>
      </c>
      <c r="J8" s="6">
        <v>1.2</v>
      </c>
      <c r="K8" s="3">
        <v>127</v>
      </c>
      <c r="L8" s="6">
        <f t="shared" si="0"/>
        <v>1.1134751773049645</v>
      </c>
    </row>
    <row r="9" spans="1:12">
      <c r="A9" s="3" t="s">
        <v>35</v>
      </c>
      <c r="B9" s="3">
        <v>2</v>
      </c>
      <c r="C9" s="3" t="s">
        <v>36</v>
      </c>
      <c r="D9" s="7">
        <v>7374</v>
      </c>
      <c r="E9" s="3">
        <v>488712</v>
      </c>
      <c r="F9" s="3">
        <v>293</v>
      </c>
      <c r="G9" s="3">
        <v>249</v>
      </c>
      <c r="H9" s="3">
        <v>438</v>
      </c>
      <c r="I9" s="8">
        <v>1E-3</v>
      </c>
      <c r="J9" s="6">
        <v>1.76</v>
      </c>
      <c r="K9" s="3">
        <v>17</v>
      </c>
      <c r="L9" s="6">
        <f t="shared" si="0"/>
        <v>1.1767068273092369</v>
      </c>
    </row>
    <row r="10" spans="1:12">
      <c r="A10" s="38" t="s">
        <v>74</v>
      </c>
      <c r="B10" s="3">
        <v>2</v>
      </c>
      <c r="C10" s="3" t="s">
        <v>36</v>
      </c>
      <c r="D10" s="7">
        <v>8716</v>
      </c>
      <c r="E10" s="3">
        <v>480268</v>
      </c>
      <c r="F10" s="3">
        <v>388</v>
      </c>
      <c r="G10" s="3">
        <v>311</v>
      </c>
      <c r="H10" s="3">
        <v>303</v>
      </c>
      <c r="I10" s="8">
        <v>1E-3</v>
      </c>
      <c r="J10" s="6">
        <v>0.97</v>
      </c>
      <c r="K10" s="3">
        <v>29</v>
      </c>
      <c r="L10" s="6">
        <f t="shared" si="0"/>
        <v>1.247588424437299</v>
      </c>
    </row>
    <row r="11" spans="1:12">
      <c r="A11" s="38"/>
      <c r="B11" s="3"/>
      <c r="C11" s="3"/>
      <c r="D11" s="7"/>
      <c r="E11" s="3"/>
      <c r="F11" s="3"/>
      <c r="G11" s="3"/>
      <c r="H11" s="3"/>
      <c r="I11" s="8"/>
      <c r="J11" s="6"/>
      <c r="K11" s="3"/>
      <c r="L11" s="6"/>
    </row>
    <row r="12" spans="1:12">
      <c r="A12" s="3" t="s">
        <v>32</v>
      </c>
      <c r="B12" s="3">
        <v>3</v>
      </c>
      <c r="C12" s="3" t="s">
        <v>37</v>
      </c>
      <c r="D12" s="7">
        <v>14619.29</v>
      </c>
      <c r="E12" s="3">
        <v>246284</v>
      </c>
      <c r="F12" s="3">
        <v>194</v>
      </c>
      <c r="G12" s="3">
        <v>141</v>
      </c>
      <c r="H12" s="3">
        <v>52</v>
      </c>
      <c r="I12" s="8">
        <v>1E-3</v>
      </c>
      <c r="J12" s="6">
        <v>0.37</v>
      </c>
      <c r="K12" s="3">
        <v>278</v>
      </c>
      <c r="L12" s="6">
        <f t="shared" si="0"/>
        <v>1.375886524822695</v>
      </c>
    </row>
    <row r="13" spans="1:12">
      <c r="A13" s="3" t="s">
        <v>34</v>
      </c>
      <c r="B13" s="3">
        <v>3</v>
      </c>
      <c r="C13" s="3" t="s">
        <v>37</v>
      </c>
      <c r="D13" s="7">
        <v>22100</v>
      </c>
      <c r="E13" s="3">
        <v>311107</v>
      </c>
      <c r="F13" s="3">
        <v>859</v>
      </c>
      <c r="G13" s="3">
        <v>658</v>
      </c>
      <c r="H13" s="3">
        <v>186</v>
      </c>
      <c r="I13" s="8">
        <v>2E-3</v>
      </c>
      <c r="J13" s="6">
        <v>0.28000000000000003</v>
      </c>
      <c r="K13" s="3">
        <v>119</v>
      </c>
      <c r="L13" s="6">
        <f t="shared" si="0"/>
        <v>1.3054711246200608</v>
      </c>
    </row>
    <row r="14" spans="1:12">
      <c r="A14" s="3" t="s">
        <v>35</v>
      </c>
      <c r="B14" s="3">
        <v>3</v>
      </c>
      <c r="C14" s="3" t="s">
        <v>37</v>
      </c>
      <c r="D14" s="7">
        <v>10625</v>
      </c>
      <c r="E14" s="3">
        <v>294935</v>
      </c>
      <c r="F14" s="3">
        <v>1293</v>
      </c>
      <c r="G14" s="3">
        <v>1002</v>
      </c>
      <c r="H14" s="3">
        <v>276</v>
      </c>
      <c r="I14" s="8">
        <v>3.0000000000000001E-3</v>
      </c>
      <c r="J14" s="6">
        <v>0.28000000000000003</v>
      </c>
      <c r="K14" s="3">
        <v>38</v>
      </c>
      <c r="L14" s="6">
        <f t="shared" si="0"/>
        <v>1.2904191616766467</v>
      </c>
    </row>
    <row r="15" spans="1:12">
      <c r="A15" s="38" t="s">
        <v>74</v>
      </c>
      <c r="B15" s="3">
        <v>3</v>
      </c>
      <c r="C15" s="3" t="s">
        <v>37</v>
      </c>
      <c r="D15">
        <v>10625</v>
      </c>
      <c r="E15">
        <v>278424</v>
      </c>
      <c r="F15">
        <v>890</v>
      </c>
      <c r="G15">
        <v>737</v>
      </c>
      <c r="H15">
        <v>169</v>
      </c>
      <c r="I15" s="39">
        <v>3.0000000000000001E-3</v>
      </c>
      <c r="J15" s="40">
        <v>0.23</v>
      </c>
      <c r="K15">
        <v>63</v>
      </c>
      <c r="L15" s="6">
        <f t="shared" si="0"/>
        <v>1.2075983717774763</v>
      </c>
    </row>
  </sheetData>
  <autoFilter ref="A1:L14" xr:uid="{00000000-0009-0000-0000-000001000000}"/>
  <phoneticPr fontId="2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"/>
  <sheetViews>
    <sheetView workbookViewId="0">
      <pane ySplit="1" topLeftCell="A2" activePane="bottomLeft" state="frozen"/>
      <selection pane="bottomLeft" activeCell="H32" sqref="H32"/>
    </sheetView>
  </sheetViews>
  <sheetFormatPr baseColWidth="10" defaultColWidth="9" defaultRowHeight="16"/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>
        <v>2019.07</v>
      </c>
      <c r="B2" s="3">
        <v>1</v>
      </c>
      <c r="C2" s="3" t="s">
        <v>33</v>
      </c>
      <c r="D2" s="3"/>
      <c r="E2" s="3"/>
      <c r="F2" s="3"/>
      <c r="G2" s="3"/>
      <c r="H2" s="3"/>
      <c r="I2" s="2">
        <v>65115</v>
      </c>
      <c r="J2" s="3"/>
      <c r="K2" s="3"/>
      <c r="L2" s="3"/>
      <c r="M2" s="3"/>
      <c r="N2" s="3"/>
      <c r="O2" s="3"/>
      <c r="P2" s="4">
        <v>1685</v>
      </c>
      <c r="Q2" s="4">
        <v>187</v>
      </c>
      <c r="R2" s="3"/>
      <c r="S2" s="3"/>
      <c r="T2" s="5"/>
      <c r="U2" s="6">
        <v>0.110979228486647</v>
      </c>
      <c r="V2" s="3"/>
      <c r="W2" s="3"/>
      <c r="X2" s="3"/>
      <c r="Y2" s="1">
        <v>38.643916913946597</v>
      </c>
      <c r="Z2" s="1">
        <v>348.208556149733</v>
      </c>
    </row>
    <row r="3" spans="1:26">
      <c r="A3" s="1">
        <v>2019.08</v>
      </c>
      <c r="B3" s="3">
        <v>1</v>
      </c>
      <c r="C3" s="3" t="s">
        <v>33</v>
      </c>
      <c r="D3" s="3"/>
      <c r="E3" s="3"/>
      <c r="F3" s="3"/>
      <c r="G3" s="3"/>
      <c r="H3" s="3"/>
      <c r="I3" s="2">
        <v>38481</v>
      </c>
      <c r="J3" s="3"/>
      <c r="K3" s="3"/>
      <c r="L3" s="3"/>
      <c r="M3" s="3"/>
      <c r="N3" s="3"/>
      <c r="O3" s="3"/>
      <c r="P3" s="4">
        <v>2111</v>
      </c>
      <c r="Q3" s="4">
        <v>225</v>
      </c>
      <c r="R3" s="3"/>
      <c r="S3" s="3"/>
      <c r="T3" s="5"/>
      <c r="U3" s="6">
        <v>0.106584557081952</v>
      </c>
      <c r="V3" s="3"/>
      <c r="W3" s="3"/>
      <c r="X3" s="3"/>
      <c r="Y3" s="1">
        <v>18.2288015158693</v>
      </c>
      <c r="Z3" s="1">
        <v>171.02666666666701</v>
      </c>
    </row>
    <row r="4" spans="1:26">
      <c r="A4" s="1">
        <v>2019.09</v>
      </c>
      <c r="B4" s="3">
        <v>1</v>
      </c>
      <c r="C4" s="3" t="s">
        <v>33</v>
      </c>
      <c r="D4" s="3"/>
      <c r="E4" s="3"/>
      <c r="F4" s="3"/>
      <c r="G4" s="3"/>
      <c r="H4" s="3"/>
      <c r="I4" s="2">
        <v>99000</v>
      </c>
      <c r="J4" s="3"/>
      <c r="K4" s="3"/>
      <c r="L4" s="3"/>
      <c r="M4" s="3"/>
      <c r="N4" s="3"/>
      <c r="O4" s="3"/>
      <c r="P4" s="4">
        <v>2901</v>
      </c>
      <c r="Q4" s="4">
        <v>751</v>
      </c>
      <c r="R4" s="3"/>
      <c r="S4" s="3"/>
      <c r="T4" s="5"/>
      <c r="U4" s="6">
        <v>0.25887624956911398</v>
      </c>
      <c r="V4" s="3"/>
      <c r="W4" s="3"/>
      <c r="X4" s="3"/>
      <c r="Y4" s="1">
        <v>34.126163391933801</v>
      </c>
      <c r="Z4" s="1">
        <v>131.824234354194</v>
      </c>
    </row>
    <row r="5" spans="1:26">
      <c r="A5" s="1">
        <v>2019.1</v>
      </c>
      <c r="B5" s="3">
        <v>1</v>
      </c>
      <c r="C5" s="3" t="s">
        <v>33</v>
      </c>
      <c r="D5" s="3"/>
      <c r="E5" s="3"/>
      <c r="F5" s="3"/>
      <c r="G5" s="3"/>
      <c r="H5" s="3"/>
      <c r="I5" s="2">
        <v>75166</v>
      </c>
      <c r="J5" s="3"/>
      <c r="K5" s="3"/>
      <c r="L5" s="3"/>
      <c r="M5" s="3"/>
      <c r="N5" s="3"/>
      <c r="O5" s="3"/>
      <c r="P5" s="4">
        <v>1877</v>
      </c>
      <c r="Q5" s="4">
        <v>758</v>
      </c>
      <c r="R5" s="3"/>
      <c r="S5" s="3"/>
      <c r="T5" s="5"/>
      <c r="U5" s="6">
        <v>0.40383590836441102</v>
      </c>
      <c r="V5" s="3"/>
      <c r="W5" s="3"/>
      <c r="X5" s="3"/>
      <c r="Y5" s="1">
        <v>40.045817794352701</v>
      </c>
      <c r="Z5" s="1">
        <v>99.163588390501303</v>
      </c>
    </row>
    <row r="6" spans="1:26">
      <c r="A6" s="1">
        <v>2019.11</v>
      </c>
      <c r="B6" s="3">
        <v>1</v>
      </c>
      <c r="C6" s="3" t="s">
        <v>33</v>
      </c>
      <c r="D6" s="3"/>
      <c r="E6" s="3"/>
      <c r="F6" s="3"/>
      <c r="G6" s="3"/>
      <c r="H6" s="3"/>
      <c r="I6" s="2">
        <v>295681.06</v>
      </c>
      <c r="J6" s="3"/>
      <c r="K6" s="3"/>
      <c r="L6" s="3"/>
      <c r="M6" s="3"/>
      <c r="N6" s="3"/>
      <c r="O6" s="3"/>
      <c r="P6" s="4">
        <v>3759</v>
      </c>
      <c r="Q6" s="4">
        <v>1483</v>
      </c>
      <c r="R6" s="3"/>
      <c r="S6" s="3"/>
      <c r="T6" s="5"/>
      <c r="U6" s="6">
        <v>0.39451981910082501</v>
      </c>
      <c r="V6" s="3"/>
      <c r="W6" s="3"/>
      <c r="X6" s="3"/>
      <c r="Y6" s="1">
        <v>78.659499866985897</v>
      </c>
      <c r="Z6" s="1">
        <v>199.38035064059301</v>
      </c>
    </row>
    <row r="7" spans="1:26">
      <c r="A7" s="1">
        <v>2019.12</v>
      </c>
      <c r="B7" s="3">
        <v>1</v>
      </c>
      <c r="C7" s="3" t="s">
        <v>33</v>
      </c>
      <c r="D7" s="3"/>
      <c r="E7" s="3"/>
      <c r="F7" s="3"/>
      <c r="G7" s="3"/>
      <c r="H7" s="3"/>
      <c r="I7" s="2">
        <v>287690.67200000002</v>
      </c>
      <c r="J7" s="3"/>
      <c r="K7" s="3"/>
      <c r="L7" s="3"/>
      <c r="M7" s="3"/>
      <c r="N7" s="3"/>
      <c r="O7" s="3"/>
      <c r="P7" s="4">
        <v>4763</v>
      </c>
      <c r="Q7" s="4">
        <v>1744</v>
      </c>
      <c r="R7" s="3"/>
      <c r="S7" s="3"/>
      <c r="T7" s="5"/>
      <c r="U7" s="6">
        <v>0.36615578416964101</v>
      </c>
      <c r="V7" s="3"/>
      <c r="W7" s="3"/>
      <c r="X7" s="3"/>
      <c r="Y7" s="1">
        <v>60.401148855763203</v>
      </c>
      <c r="Z7" s="1">
        <v>164.960247706422</v>
      </c>
    </row>
    <row r="8" spans="1:26">
      <c r="A8" s="1">
        <v>2020.01</v>
      </c>
      <c r="B8" s="3">
        <v>1</v>
      </c>
      <c r="C8" s="3" t="s">
        <v>33</v>
      </c>
      <c r="D8" s="3"/>
      <c r="E8" s="3"/>
      <c r="F8" s="3"/>
      <c r="G8" s="3"/>
      <c r="H8" s="3"/>
      <c r="I8" s="2">
        <v>238287.43025</v>
      </c>
      <c r="J8" s="3"/>
      <c r="K8" s="3"/>
      <c r="L8" s="3"/>
      <c r="M8" s="3"/>
      <c r="N8" s="3"/>
      <c r="O8" s="3"/>
      <c r="P8" s="4">
        <v>4240</v>
      </c>
      <c r="Q8" s="4">
        <v>1772</v>
      </c>
      <c r="R8" s="3"/>
      <c r="S8" s="3"/>
      <c r="T8" s="5"/>
      <c r="U8" s="6">
        <v>0.41792452830188698</v>
      </c>
      <c r="V8" s="3"/>
      <c r="W8" s="3"/>
      <c r="X8" s="3"/>
      <c r="Y8" s="1">
        <v>56.199865625000001</v>
      </c>
      <c r="Z8" s="1">
        <v>134.473719102709</v>
      </c>
    </row>
    <row r="9" spans="1:26">
      <c r="A9" s="1">
        <v>2020.02</v>
      </c>
      <c r="B9" s="3">
        <v>1</v>
      </c>
      <c r="C9" s="3" t="s">
        <v>33</v>
      </c>
      <c r="D9" s="3"/>
      <c r="E9" s="3"/>
      <c r="F9" s="3"/>
      <c r="G9" s="3"/>
      <c r="H9" s="3"/>
      <c r="I9" s="2">
        <v>289986.08624999999</v>
      </c>
      <c r="J9" s="3"/>
      <c r="K9" s="3"/>
      <c r="L9" s="3"/>
      <c r="M9" s="3"/>
      <c r="N9" s="3"/>
      <c r="O9" s="3"/>
      <c r="P9" s="4">
        <v>9844</v>
      </c>
      <c r="Q9" s="4">
        <v>3258</v>
      </c>
      <c r="R9" s="3"/>
      <c r="S9" s="3"/>
      <c r="T9" s="5"/>
      <c r="U9" s="6">
        <v>0.33096302316131698</v>
      </c>
      <c r="V9" s="3"/>
      <c r="W9" s="3"/>
      <c r="X9" s="3"/>
      <c r="Y9" s="1">
        <v>29.458155856359198</v>
      </c>
      <c r="Z9" s="1">
        <v>89.007392955801095</v>
      </c>
    </row>
    <row r="10" spans="1:26">
      <c r="A10" s="1">
        <v>2019.07</v>
      </c>
      <c r="B10" s="3">
        <v>2</v>
      </c>
      <c r="C10" s="3" t="s">
        <v>27</v>
      </c>
      <c r="D10" s="3"/>
      <c r="E10" s="3"/>
      <c r="F10" s="3"/>
      <c r="G10" s="3"/>
      <c r="H10" s="3"/>
      <c r="I10" s="2">
        <v>10646</v>
      </c>
      <c r="J10" s="3"/>
      <c r="K10" s="3"/>
      <c r="L10" s="3"/>
      <c r="M10" s="3"/>
      <c r="N10" s="3"/>
      <c r="O10" s="3"/>
      <c r="P10" s="4">
        <v>334</v>
      </c>
      <c r="Q10" s="4">
        <v>26</v>
      </c>
      <c r="R10" s="3"/>
      <c r="S10" s="3"/>
      <c r="T10" s="5"/>
      <c r="U10" s="6">
        <v>7.7844311377245498E-2</v>
      </c>
      <c r="V10" s="3"/>
      <c r="W10" s="3"/>
      <c r="X10" s="3"/>
      <c r="Y10" s="1">
        <v>31.874251497006</v>
      </c>
      <c r="Z10" s="1">
        <v>409.461538461538</v>
      </c>
    </row>
    <row r="11" spans="1:26">
      <c r="A11" s="1">
        <v>2019.08</v>
      </c>
      <c r="B11" s="3">
        <v>2</v>
      </c>
      <c r="C11" s="3" t="s">
        <v>27</v>
      </c>
      <c r="D11" s="3"/>
      <c r="E11" s="3"/>
      <c r="F11" s="3"/>
      <c r="G11" s="3"/>
      <c r="H11" s="3"/>
      <c r="I11" s="2">
        <v>64416</v>
      </c>
      <c r="J11" s="3"/>
      <c r="K11" s="3"/>
      <c r="L11" s="3"/>
      <c r="M11" s="3"/>
      <c r="N11" s="3"/>
      <c r="O11" s="3"/>
      <c r="P11" s="4">
        <v>1232</v>
      </c>
      <c r="Q11" s="4">
        <v>137</v>
      </c>
      <c r="R11" s="3"/>
      <c r="S11" s="3"/>
      <c r="T11" s="5"/>
      <c r="U11" s="6">
        <v>0.111201298701299</v>
      </c>
      <c r="V11" s="3"/>
      <c r="W11" s="3"/>
      <c r="X11" s="3"/>
      <c r="Y11" s="1">
        <v>52.285714285714299</v>
      </c>
      <c r="Z11" s="1">
        <v>470.189781021898</v>
      </c>
    </row>
    <row r="12" spans="1:26">
      <c r="A12" s="1">
        <v>2019.09</v>
      </c>
      <c r="B12" s="3">
        <v>2</v>
      </c>
      <c r="C12" s="3" t="s">
        <v>27</v>
      </c>
      <c r="D12" s="3"/>
      <c r="E12" s="3"/>
      <c r="F12" s="3"/>
      <c r="G12" s="3"/>
      <c r="H12" s="3"/>
      <c r="I12" s="2">
        <v>47318</v>
      </c>
      <c r="J12" s="3"/>
      <c r="K12" s="3"/>
      <c r="L12" s="3"/>
      <c r="M12" s="3"/>
      <c r="N12" s="3"/>
      <c r="O12" s="3"/>
      <c r="P12" s="4">
        <v>1915</v>
      </c>
      <c r="Q12" s="4">
        <v>245</v>
      </c>
      <c r="R12" s="3"/>
      <c r="S12" s="3"/>
      <c r="T12" s="5"/>
      <c r="U12" s="6">
        <v>0.12793733681462099</v>
      </c>
      <c r="V12" s="3"/>
      <c r="W12" s="3"/>
      <c r="X12" s="3"/>
      <c r="Y12" s="1">
        <v>24.709138381201001</v>
      </c>
      <c r="Z12" s="1">
        <v>193.134693877551</v>
      </c>
    </row>
    <row r="13" spans="1:26">
      <c r="A13" s="1">
        <v>2019.1</v>
      </c>
      <c r="B13" s="3">
        <v>2</v>
      </c>
      <c r="C13" s="3" t="s">
        <v>27</v>
      </c>
      <c r="D13" s="3"/>
      <c r="E13" s="3"/>
      <c r="F13" s="3"/>
      <c r="G13" s="3"/>
      <c r="H13" s="3"/>
      <c r="I13" s="2">
        <v>53606</v>
      </c>
      <c r="J13" s="3"/>
      <c r="K13" s="3"/>
      <c r="L13" s="3"/>
      <c r="M13" s="3"/>
      <c r="N13" s="3"/>
      <c r="O13" s="3"/>
      <c r="P13" s="4">
        <v>963</v>
      </c>
      <c r="Q13" s="4">
        <v>330</v>
      </c>
      <c r="R13" s="3"/>
      <c r="S13" s="3"/>
      <c r="T13" s="5"/>
      <c r="U13" s="6">
        <v>0.34267912772585701</v>
      </c>
      <c r="V13" s="3"/>
      <c r="W13" s="3"/>
      <c r="X13" s="3"/>
      <c r="Y13" s="1">
        <v>55.665628245067502</v>
      </c>
      <c r="Z13" s="1">
        <v>162.44242424242401</v>
      </c>
    </row>
    <row r="14" spans="1:26">
      <c r="A14" s="1">
        <v>2019.11</v>
      </c>
      <c r="B14" s="3">
        <v>2</v>
      </c>
      <c r="C14" s="3" t="s">
        <v>27</v>
      </c>
      <c r="D14" s="3"/>
      <c r="E14" s="3"/>
      <c r="F14" s="3"/>
      <c r="G14" s="3"/>
      <c r="H14" s="3"/>
      <c r="I14" s="2">
        <v>36000</v>
      </c>
      <c r="J14" s="3"/>
      <c r="K14" s="3"/>
      <c r="L14" s="3"/>
      <c r="M14" s="3"/>
      <c r="N14" s="3"/>
      <c r="O14" s="3"/>
      <c r="P14" s="4">
        <v>682</v>
      </c>
      <c r="Q14" s="4">
        <v>258</v>
      </c>
      <c r="R14" s="3"/>
      <c r="S14" s="3"/>
      <c r="T14" s="5"/>
      <c r="U14" s="6">
        <v>0.37829912023460399</v>
      </c>
      <c r="V14" s="3"/>
      <c r="W14" s="3"/>
      <c r="X14" s="3"/>
      <c r="Y14" s="1">
        <v>52.785923753665699</v>
      </c>
      <c r="Z14" s="1">
        <v>139.53488372093</v>
      </c>
    </row>
    <row r="15" spans="1:26">
      <c r="A15" s="1">
        <v>2019.12</v>
      </c>
      <c r="B15" s="3">
        <v>2</v>
      </c>
      <c r="C15" s="3" t="s">
        <v>27</v>
      </c>
      <c r="D15" s="3"/>
      <c r="E15" s="3"/>
      <c r="F15" s="3"/>
      <c r="G15" s="3"/>
      <c r="H15" s="3"/>
      <c r="I15" s="2">
        <v>43217.995999999999</v>
      </c>
      <c r="J15" s="3"/>
      <c r="K15" s="3"/>
      <c r="L15" s="3"/>
      <c r="M15" s="3"/>
      <c r="N15" s="3"/>
      <c r="O15" s="3"/>
      <c r="P15" s="4">
        <v>1164</v>
      </c>
      <c r="Q15" s="4">
        <v>303</v>
      </c>
      <c r="R15" s="3"/>
      <c r="S15" s="3"/>
      <c r="T15" s="5"/>
      <c r="U15" s="6">
        <v>0.26030927835051498</v>
      </c>
      <c r="V15" s="3"/>
      <c r="W15" s="3"/>
      <c r="X15" s="3"/>
      <c r="Y15" s="1">
        <v>37.128862542955297</v>
      </c>
      <c r="Z15" s="1">
        <v>142.63365016501601</v>
      </c>
    </row>
    <row r="16" spans="1:26">
      <c r="A16" s="1">
        <v>2020.01</v>
      </c>
      <c r="B16" s="3">
        <v>2</v>
      </c>
      <c r="C16" s="3" t="s">
        <v>27</v>
      </c>
      <c r="D16" s="3"/>
      <c r="E16" s="3"/>
      <c r="F16" s="3"/>
      <c r="G16" s="3"/>
      <c r="H16" s="3"/>
      <c r="I16" s="2">
        <v>54363.360999999997</v>
      </c>
      <c r="J16" s="3"/>
      <c r="K16" s="3"/>
      <c r="L16" s="3"/>
      <c r="M16" s="3"/>
      <c r="N16" s="3"/>
      <c r="O16" s="3"/>
      <c r="P16" s="4">
        <v>1555</v>
      </c>
      <c r="Q16" s="4">
        <v>474</v>
      </c>
      <c r="R16" s="3"/>
      <c r="S16" s="3"/>
      <c r="T16" s="5"/>
      <c r="U16" s="6">
        <v>0.30482315112540198</v>
      </c>
      <c r="V16" s="3"/>
      <c r="W16" s="3"/>
      <c r="X16" s="3"/>
      <c r="Y16" s="1">
        <v>34.960360771704202</v>
      </c>
      <c r="Z16" s="1">
        <v>114.69063502109699</v>
      </c>
    </row>
    <row r="17" spans="1:26">
      <c r="A17" s="1">
        <v>2020.02</v>
      </c>
      <c r="B17" s="3">
        <v>2</v>
      </c>
      <c r="C17" s="3" t="s">
        <v>27</v>
      </c>
      <c r="D17" s="3"/>
      <c r="E17" s="3"/>
      <c r="F17" s="3"/>
      <c r="G17" s="3"/>
      <c r="H17" s="3"/>
      <c r="I17" s="2">
        <v>46807.311249999999</v>
      </c>
      <c r="J17" s="3"/>
      <c r="K17" s="3"/>
      <c r="L17" s="3"/>
      <c r="M17" s="3"/>
      <c r="N17" s="3"/>
      <c r="O17" s="3"/>
      <c r="P17" s="4">
        <v>2568</v>
      </c>
      <c r="Q17" s="4">
        <v>343</v>
      </c>
      <c r="R17" s="3"/>
      <c r="S17" s="3"/>
      <c r="T17" s="5"/>
      <c r="U17" s="6">
        <v>0.133566978193146</v>
      </c>
      <c r="V17" s="3"/>
      <c r="W17" s="3"/>
      <c r="X17" s="3"/>
      <c r="Y17" s="1">
        <v>18.2271461253894</v>
      </c>
      <c r="Z17" s="1">
        <v>136.464464285714</v>
      </c>
    </row>
    <row r="18" spans="1:26">
      <c r="A18" s="1">
        <v>2019.07</v>
      </c>
      <c r="B18" s="3">
        <v>3</v>
      </c>
      <c r="C18" s="3" t="s">
        <v>38</v>
      </c>
      <c r="D18" s="3"/>
      <c r="E18" s="3"/>
      <c r="F18" s="3"/>
      <c r="G18" s="3"/>
      <c r="H18" s="3"/>
      <c r="I18" s="2">
        <v>118125</v>
      </c>
      <c r="J18" s="3"/>
      <c r="K18" s="3"/>
      <c r="L18" s="3"/>
      <c r="M18" s="3"/>
      <c r="N18" s="3"/>
      <c r="O18" s="3"/>
      <c r="P18" s="4">
        <v>2798</v>
      </c>
      <c r="Q18" s="4">
        <v>942</v>
      </c>
      <c r="R18" s="3"/>
      <c r="S18" s="3"/>
      <c r="T18" s="5"/>
      <c r="U18" s="6">
        <v>0.33666904932094399</v>
      </c>
      <c r="V18" s="3"/>
      <c r="W18" s="3"/>
      <c r="X18" s="3"/>
      <c r="Y18" s="1">
        <v>42.217655468191602</v>
      </c>
      <c r="Z18" s="1">
        <v>125.398089171975</v>
      </c>
    </row>
    <row r="19" spans="1:26">
      <c r="A19" s="1">
        <v>2019.08</v>
      </c>
      <c r="B19" s="3">
        <v>3</v>
      </c>
      <c r="C19" s="3" t="s">
        <v>38</v>
      </c>
      <c r="D19" s="3"/>
      <c r="E19" s="3"/>
      <c r="F19" s="3"/>
      <c r="G19" s="3"/>
      <c r="H19" s="3"/>
      <c r="I19" s="2">
        <v>360690</v>
      </c>
      <c r="J19" s="3"/>
      <c r="K19" s="3"/>
      <c r="L19" s="3"/>
      <c r="M19" s="3"/>
      <c r="N19" s="3"/>
      <c r="O19" s="3"/>
      <c r="P19" s="4">
        <v>6513</v>
      </c>
      <c r="Q19" s="4">
        <v>1700</v>
      </c>
      <c r="R19" s="3"/>
      <c r="S19" s="3"/>
      <c r="T19" s="5"/>
      <c r="U19" s="6">
        <v>0.26101642868109898</v>
      </c>
      <c r="V19" s="3"/>
      <c r="W19" s="3"/>
      <c r="X19" s="3"/>
      <c r="Y19" s="1">
        <v>55.380009212344497</v>
      </c>
      <c r="Z19" s="1">
        <v>212.17058823529399</v>
      </c>
    </row>
    <row r="20" spans="1:26">
      <c r="A20" s="1">
        <v>2019.09</v>
      </c>
      <c r="B20" s="3">
        <v>3</v>
      </c>
      <c r="C20" s="3" t="s">
        <v>38</v>
      </c>
      <c r="D20" s="3"/>
      <c r="E20" s="3"/>
      <c r="F20" s="3"/>
      <c r="G20" s="3"/>
      <c r="H20" s="3"/>
      <c r="I20" s="2">
        <v>0</v>
      </c>
      <c r="J20" s="3"/>
      <c r="K20" s="3"/>
      <c r="L20" s="3"/>
      <c r="M20" s="3"/>
      <c r="N20" s="3"/>
      <c r="O20" s="3"/>
      <c r="P20" s="4">
        <v>1771</v>
      </c>
      <c r="Q20" s="4">
        <v>616</v>
      </c>
      <c r="R20" s="3"/>
      <c r="S20" s="3"/>
      <c r="T20" s="5"/>
      <c r="U20" s="6">
        <v>0.34782608695652201</v>
      </c>
      <c r="V20" s="3"/>
      <c r="W20" s="3"/>
      <c r="X20" s="3"/>
      <c r="Y20" s="1">
        <v>0</v>
      </c>
      <c r="Z20" s="1">
        <v>0</v>
      </c>
    </row>
    <row r="21" spans="1:26">
      <c r="A21" s="1">
        <v>2019.1</v>
      </c>
      <c r="B21" s="3">
        <v>3</v>
      </c>
      <c r="C21" s="3" t="s">
        <v>38</v>
      </c>
      <c r="D21" s="3"/>
      <c r="E21" s="3"/>
      <c r="F21" s="3"/>
      <c r="G21" s="3"/>
      <c r="H21" s="3"/>
      <c r="I21" s="2">
        <v>1247</v>
      </c>
      <c r="J21" s="3"/>
      <c r="K21" s="3"/>
      <c r="L21" s="3"/>
      <c r="M21" s="3"/>
      <c r="N21" s="3"/>
      <c r="O21" s="3"/>
      <c r="P21" s="4">
        <v>924</v>
      </c>
      <c r="Q21" s="4">
        <v>427</v>
      </c>
      <c r="R21" s="3"/>
      <c r="S21" s="3"/>
      <c r="T21" s="5"/>
      <c r="U21" s="6">
        <v>0.46212121212121199</v>
      </c>
      <c r="V21" s="3"/>
      <c r="W21" s="3"/>
      <c r="X21" s="3"/>
      <c r="Y21" s="1">
        <v>1.3495670995671001</v>
      </c>
      <c r="Z21" s="1">
        <v>2.92037470725995</v>
      </c>
    </row>
    <row r="22" spans="1:26">
      <c r="A22" s="1">
        <v>2019.11</v>
      </c>
      <c r="B22" s="3">
        <v>3</v>
      </c>
      <c r="C22" s="3" t="s">
        <v>38</v>
      </c>
      <c r="D22" s="3"/>
      <c r="E22" s="3"/>
      <c r="F22" s="3"/>
      <c r="G22" s="3"/>
      <c r="H22" s="3"/>
      <c r="I22" s="2">
        <v>285905.51</v>
      </c>
      <c r="J22" s="3"/>
      <c r="K22" s="3"/>
      <c r="L22" s="3"/>
      <c r="M22" s="3"/>
      <c r="N22" s="3"/>
      <c r="O22" s="3"/>
      <c r="P22" s="4">
        <v>3911</v>
      </c>
      <c r="Q22" s="4">
        <v>1917</v>
      </c>
      <c r="R22" s="3"/>
      <c r="S22" s="3"/>
      <c r="T22" s="5"/>
      <c r="U22" s="6">
        <v>0.49015597034006603</v>
      </c>
      <c r="V22" s="3"/>
      <c r="W22" s="3"/>
      <c r="X22" s="3"/>
      <c r="Y22" s="1">
        <v>73.102917412426507</v>
      </c>
      <c r="Z22" s="1">
        <v>149.14215440792901</v>
      </c>
    </row>
    <row r="23" spans="1:26">
      <c r="A23" s="1">
        <v>2019.12</v>
      </c>
      <c r="B23" s="3">
        <v>3</v>
      </c>
      <c r="C23" s="3" t="s">
        <v>38</v>
      </c>
      <c r="D23" s="3"/>
      <c r="E23" s="3"/>
      <c r="F23" s="3"/>
      <c r="G23" s="3"/>
      <c r="H23" s="3"/>
      <c r="I23" s="2">
        <v>68289.982000000004</v>
      </c>
      <c r="J23" s="3"/>
      <c r="K23" s="3"/>
      <c r="L23" s="3"/>
      <c r="M23" s="3"/>
      <c r="N23" s="3"/>
      <c r="O23" s="3"/>
      <c r="P23" s="4">
        <v>2105</v>
      </c>
      <c r="Q23" s="4">
        <v>694</v>
      </c>
      <c r="R23" s="3"/>
      <c r="S23" s="3"/>
      <c r="T23" s="5"/>
      <c r="U23" s="6">
        <v>0.32969121140142499</v>
      </c>
      <c r="V23" s="3"/>
      <c r="W23" s="3"/>
      <c r="X23" s="3"/>
      <c r="Y23" s="1">
        <v>32.441796674584303</v>
      </c>
      <c r="Z23" s="1">
        <v>98.400550432276702</v>
      </c>
    </row>
    <row r="24" spans="1:26">
      <c r="A24" s="1">
        <v>2020.01</v>
      </c>
      <c r="B24" s="3">
        <v>3</v>
      </c>
      <c r="C24" s="3" t="s">
        <v>38</v>
      </c>
      <c r="D24" s="3"/>
      <c r="E24" s="3"/>
      <c r="F24" s="3"/>
      <c r="G24" s="3"/>
      <c r="H24" s="3"/>
      <c r="I24" s="2">
        <v>8802.08</v>
      </c>
      <c r="J24" s="3"/>
      <c r="K24" s="3"/>
      <c r="L24" s="3"/>
      <c r="M24" s="3"/>
      <c r="N24" s="3"/>
      <c r="O24" s="3"/>
      <c r="P24" s="4">
        <v>260</v>
      </c>
      <c r="Q24" s="4">
        <v>204</v>
      </c>
      <c r="R24" s="3"/>
      <c r="S24" s="3"/>
      <c r="T24" s="5"/>
      <c r="U24" s="6">
        <v>0.78461538461538505</v>
      </c>
      <c r="V24" s="3"/>
      <c r="W24" s="3"/>
      <c r="X24" s="3"/>
      <c r="Y24" s="1">
        <v>33.8541538461538</v>
      </c>
      <c r="Z24" s="1">
        <v>43.1474509803922</v>
      </c>
    </row>
    <row r="25" spans="1:26">
      <c r="A25" s="1">
        <v>2020.02</v>
      </c>
      <c r="B25" s="3">
        <v>3</v>
      </c>
      <c r="C25" s="3" t="s">
        <v>38</v>
      </c>
      <c r="D25" s="3"/>
      <c r="E25" s="3"/>
      <c r="F25" s="3"/>
      <c r="G25" s="3"/>
      <c r="H25" s="3"/>
      <c r="I25" s="2">
        <v>36580.364285714299</v>
      </c>
      <c r="J25" s="3"/>
      <c r="K25" s="3"/>
      <c r="L25" s="3"/>
      <c r="M25" s="3"/>
      <c r="N25" s="3"/>
      <c r="O25" s="3"/>
      <c r="P25" s="4">
        <v>838</v>
      </c>
      <c r="Q25" s="4">
        <v>230</v>
      </c>
      <c r="R25" s="3"/>
      <c r="S25" s="3"/>
      <c r="T25" s="5"/>
      <c r="U25" s="6">
        <v>0.27446300715990501</v>
      </c>
      <c r="V25" s="3"/>
      <c r="W25" s="3"/>
      <c r="X25" s="3"/>
      <c r="Y25" s="1">
        <v>43.651986021138804</v>
      </c>
      <c r="Z25" s="1">
        <v>0</v>
      </c>
    </row>
  </sheetData>
  <autoFilter ref="A1:Z25" xr:uid="{00000000-0009-0000-0000-000002000000}"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</vt:lpstr>
      <vt:lpstr>周</vt:lpstr>
      <vt:lpstr>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2020-03-12T06:29:00Z</dcterms:created>
  <dcterms:modified xsi:type="dcterms:W3CDTF">2020-03-18T02:46:35Z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